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F&amp;O)'!$R$1:$R$387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71" i="7"/>
  <c r="M171" s="1"/>
  <c r="K170"/>
  <c r="M170" s="1"/>
  <c r="L68"/>
  <c r="K68"/>
  <c r="K168"/>
  <c r="M168" s="1"/>
  <c r="K165"/>
  <c r="K164"/>
  <c r="L185"/>
  <c r="K185"/>
  <c r="M163"/>
  <c r="K163"/>
  <c r="K162"/>
  <c r="M162" s="1"/>
  <c r="L117"/>
  <c r="K117"/>
  <c r="L10"/>
  <c r="K10"/>
  <c r="L19"/>
  <c r="K19"/>
  <c r="L18"/>
  <c r="K18"/>
  <c r="L17"/>
  <c r="K17"/>
  <c r="L63"/>
  <c r="K63"/>
  <c r="L115"/>
  <c r="K115"/>
  <c r="K161"/>
  <c r="M161" s="1"/>
  <c r="K160"/>
  <c r="M160" s="1"/>
  <c r="K158"/>
  <c r="M158" s="1"/>
  <c r="K156"/>
  <c r="M156" s="1"/>
  <c r="K159"/>
  <c r="M159" s="1"/>
  <c r="K157"/>
  <c r="M157" s="1"/>
  <c r="L116"/>
  <c r="K116"/>
  <c r="L66"/>
  <c r="K66"/>
  <c r="L44"/>
  <c r="K44"/>
  <c r="L65"/>
  <c r="K65"/>
  <c r="L62"/>
  <c r="K62"/>
  <c r="L64"/>
  <c r="K64"/>
  <c r="L114"/>
  <c r="K114"/>
  <c r="L110"/>
  <c r="K110"/>
  <c r="K155"/>
  <c r="M155" s="1"/>
  <c r="K154"/>
  <c r="M154" s="1"/>
  <c r="L113"/>
  <c r="K113"/>
  <c r="L112"/>
  <c r="K112"/>
  <c r="L111"/>
  <c r="K111"/>
  <c r="L109"/>
  <c r="K109"/>
  <c r="L108"/>
  <c r="K108"/>
  <c r="K153"/>
  <c r="M153" s="1"/>
  <c r="K152"/>
  <c r="M152" s="1"/>
  <c r="K149"/>
  <c r="M149" s="1"/>
  <c r="K148"/>
  <c r="M148" s="1"/>
  <c r="L107"/>
  <c r="K107"/>
  <c r="K151"/>
  <c r="M151" s="1"/>
  <c r="K150"/>
  <c r="M150" s="1"/>
  <c r="L105"/>
  <c r="K105"/>
  <c r="L184"/>
  <c r="K184"/>
  <c r="L106"/>
  <c r="K106"/>
  <c r="L104"/>
  <c r="K104"/>
  <c r="L102"/>
  <c r="K102"/>
  <c r="L101"/>
  <c r="K101"/>
  <c r="L54"/>
  <c r="K54"/>
  <c r="L60"/>
  <c r="K60"/>
  <c r="K145"/>
  <c r="M145" s="1"/>
  <c r="K147"/>
  <c r="M147" s="1"/>
  <c r="K146"/>
  <c r="M146" s="1"/>
  <c r="L61"/>
  <c r="K61"/>
  <c r="L59"/>
  <c r="K59"/>
  <c r="L57"/>
  <c r="K57"/>
  <c r="L53"/>
  <c r="K53"/>
  <c r="L103"/>
  <c r="K103"/>
  <c r="L58"/>
  <c r="K58"/>
  <c r="K144"/>
  <c r="M144" s="1"/>
  <c r="K143"/>
  <c r="M143" s="1"/>
  <c r="K142"/>
  <c r="M142" s="1"/>
  <c r="L100"/>
  <c r="K100"/>
  <c r="L99"/>
  <c r="K99"/>
  <c r="L56"/>
  <c r="K56"/>
  <c r="L98"/>
  <c r="K98"/>
  <c r="L97"/>
  <c r="K97"/>
  <c r="K141"/>
  <c r="M141" s="1"/>
  <c r="K139"/>
  <c r="M139" s="1"/>
  <c r="K138"/>
  <c r="M138" s="1"/>
  <c r="K140"/>
  <c r="M140" s="1"/>
  <c r="K137"/>
  <c r="M137" s="1"/>
  <c r="K133"/>
  <c r="M133" s="1"/>
  <c r="K136"/>
  <c r="M136" s="1"/>
  <c r="L55"/>
  <c r="K55"/>
  <c r="L96"/>
  <c r="K96"/>
  <c r="L95"/>
  <c r="K95"/>
  <c r="L94"/>
  <c r="K94"/>
  <c r="L49"/>
  <c r="K49"/>
  <c r="K52"/>
  <c r="L52"/>
  <c r="L51"/>
  <c r="K51"/>
  <c r="L50"/>
  <c r="K50"/>
  <c r="L93"/>
  <c r="K93"/>
  <c r="K14"/>
  <c r="L14"/>
  <c r="K130"/>
  <c r="M130" s="1"/>
  <c r="K132"/>
  <c r="M132" s="1"/>
  <c r="K131"/>
  <c r="M131" s="1"/>
  <c r="L48"/>
  <c r="K48"/>
  <c r="L39"/>
  <c r="K39"/>
  <c r="K365"/>
  <c r="L365" s="1"/>
  <c r="L47"/>
  <c r="K47"/>
  <c r="L46"/>
  <c r="K46"/>
  <c r="L45"/>
  <c r="K45"/>
  <c r="L92"/>
  <c r="K92"/>
  <c r="L91"/>
  <c r="K91"/>
  <c r="K129"/>
  <c r="M129" s="1"/>
  <c r="K128"/>
  <c r="M128" s="1"/>
  <c r="L90"/>
  <c r="K90"/>
  <c r="L40"/>
  <c r="K40"/>
  <c r="K127"/>
  <c r="M127" s="1"/>
  <c r="L89"/>
  <c r="K89"/>
  <c r="L88"/>
  <c r="K88"/>
  <c r="L84"/>
  <c r="K85"/>
  <c r="K84"/>
  <c r="L11"/>
  <c r="K11"/>
  <c r="L12"/>
  <c r="K12"/>
  <c r="L13"/>
  <c r="K13"/>
  <c r="K86"/>
  <c r="L86"/>
  <c r="K87"/>
  <c r="L87"/>
  <c r="K126"/>
  <c r="M126" s="1"/>
  <c r="K125"/>
  <c r="M125" s="1"/>
  <c r="L43"/>
  <c r="K43"/>
  <c r="L42"/>
  <c r="K42"/>
  <c r="L41"/>
  <c r="K41"/>
  <c r="M68" l="1"/>
  <c r="M185"/>
  <c r="M19"/>
  <c r="M117"/>
  <c r="M10"/>
  <c r="M18"/>
  <c r="M17"/>
  <c r="M63"/>
  <c r="M115"/>
  <c r="M114"/>
  <c r="M44"/>
  <c r="M64"/>
  <c r="M62"/>
  <c r="M65"/>
  <c r="M66"/>
  <c r="M110"/>
  <c r="M116"/>
  <c r="M112"/>
  <c r="M113"/>
  <c r="M111"/>
  <c r="M105"/>
  <c r="M184"/>
  <c r="M109"/>
  <c r="M107"/>
  <c r="M108"/>
  <c r="M101"/>
  <c r="M53"/>
  <c r="M54"/>
  <c r="M106"/>
  <c r="M102"/>
  <c r="M104"/>
  <c r="M60"/>
  <c r="M58"/>
  <c r="M61"/>
  <c r="M59"/>
  <c r="M57"/>
  <c r="M103"/>
  <c r="M100"/>
  <c r="M99"/>
  <c r="M56"/>
  <c r="M97"/>
  <c r="M98"/>
  <c r="M95"/>
  <c r="M96"/>
  <c r="M94"/>
  <c r="M55"/>
  <c r="M49"/>
  <c r="M50"/>
  <c r="M52"/>
  <c r="M51"/>
  <c r="M93"/>
  <c r="M14"/>
  <c r="M48"/>
  <c r="M39"/>
  <c r="M46"/>
  <c r="M47"/>
  <c r="M45"/>
  <c r="M92"/>
  <c r="M91"/>
  <c r="M13"/>
  <c r="M11"/>
  <c r="M40"/>
  <c r="M90"/>
  <c r="M89"/>
  <c r="M88"/>
  <c r="M87"/>
  <c r="M12"/>
  <c r="M86"/>
  <c r="M42"/>
  <c r="M41"/>
  <c r="M43"/>
  <c r="L83"/>
  <c r="K83"/>
  <c r="L82"/>
  <c r="K82"/>
  <c r="L183"/>
  <c r="K183"/>
  <c r="K357"/>
  <c r="L357" s="1"/>
  <c r="K337"/>
  <c r="L337" s="1"/>
  <c r="K362"/>
  <c r="L362" s="1"/>
  <c r="K361"/>
  <c r="L361" s="1"/>
  <c r="K364"/>
  <c r="L364" s="1"/>
  <c r="K359"/>
  <c r="L359" s="1"/>
  <c r="M7"/>
  <c r="F347"/>
  <c r="K347" s="1"/>
  <c r="L347" s="1"/>
  <c r="K348"/>
  <c r="L348" s="1"/>
  <c r="K339"/>
  <c r="L339" s="1"/>
  <c r="K342"/>
  <c r="L342" s="1"/>
  <c r="K350"/>
  <c r="L350" s="1"/>
  <c r="F341"/>
  <c r="F340"/>
  <c r="K340" s="1"/>
  <c r="L340" s="1"/>
  <c r="F338"/>
  <c r="K338" s="1"/>
  <c r="L338" s="1"/>
  <c r="F318"/>
  <c r="K318" s="1"/>
  <c r="L318" s="1"/>
  <c r="F270"/>
  <c r="K270" s="1"/>
  <c r="L270" s="1"/>
  <c r="K349"/>
  <c r="L349" s="1"/>
  <c r="K353"/>
  <c r="L353" s="1"/>
  <c r="K354"/>
  <c r="L354" s="1"/>
  <c r="K346"/>
  <c r="L346" s="1"/>
  <c r="K356"/>
  <c r="L356" s="1"/>
  <c r="K352"/>
  <c r="L352" s="1"/>
  <c r="K345"/>
  <c r="L345" s="1"/>
  <c r="K334"/>
  <c r="L334" s="1"/>
  <c r="K336"/>
  <c r="L336" s="1"/>
  <c r="K333"/>
  <c r="L333" s="1"/>
  <c r="K335"/>
  <c r="L335" s="1"/>
  <c r="K264"/>
  <c r="L264" s="1"/>
  <c r="K317"/>
  <c r="L317" s="1"/>
  <c r="K331"/>
  <c r="L331" s="1"/>
  <c r="K332"/>
  <c r="L332" s="1"/>
  <c r="K330"/>
  <c r="L330" s="1"/>
  <c r="K329"/>
  <c r="L329" s="1"/>
  <c r="K328"/>
  <c r="L328" s="1"/>
  <c r="K327"/>
  <c r="L327" s="1"/>
  <c r="K326"/>
  <c r="L326" s="1"/>
  <c r="K325"/>
  <c r="L325" s="1"/>
  <c r="K324"/>
  <c r="L324" s="1"/>
  <c r="K322"/>
  <c r="L322" s="1"/>
  <c r="K320"/>
  <c r="L320" s="1"/>
  <c r="K319"/>
  <c r="L319" s="1"/>
  <c r="K314"/>
  <c r="L314" s="1"/>
  <c r="K313"/>
  <c r="L313" s="1"/>
  <c r="K312"/>
  <c r="L312" s="1"/>
  <c r="K309"/>
  <c r="L309" s="1"/>
  <c r="K308"/>
  <c r="L308" s="1"/>
  <c r="K307"/>
  <c r="L307" s="1"/>
  <c r="K306"/>
  <c r="L306" s="1"/>
  <c r="K305"/>
  <c r="L305" s="1"/>
  <c r="K304"/>
  <c r="L304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2"/>
  <c r="L292" s="1"/>
  <c r="K290"/>
  <c r="L290" s="1"/>
  <c r="K288"/>
  <c r="L288" s="1"/>
  <c r="K286"/>
  <c r="L286" s="1"/>
  <c r="K285"/>
  <c r="L285" s="1"/>
  <c r="K284"/>
  <c r="L284" s="1"/>
  <c r="K282"/>
  <c r="L282" s="1"/>
  <c r="K281"/>
  <c r="L281" s="1"/>
  <c r="K280"/>
  <c r="L280" s="1"/>
  <c r="K279"/>
  <c r="K278"/>
  <c r="L278" s="1"/>
  <c r="K277"/>
  <c r="L277" s="1"/>
  <c r="K275"/>
  <c r="L275" s="1"/>
  <c r="K274"/>
  <c r="L274" s="1"/>
  <c r="K273"/>
  <c r="L273" s="1"/>
  <c r="K272"/>
  <c r="L272" s="1"/>
  <c r="K271"/>
  <c r="L271" s="1"/>
  <c r="H269"/>
  <c r="K269" s="1"/>
  <c r="L269" s="1"/>
  <c r="K266"/>
  <c r="L266" s="1"/>
  <c r="K265"/>
  <c r="L265" s="1"/>
  <c r="K263"/>
  <c r="L263" s="1"/>
  <c r="K262"/>
  <c r="L262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H235"/>
  <c r="K235" s="1"/>
  <c r="L235" s="1"/>
  <c r="F234"/>
  <c r="K234" s="1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D7" i="6"/>
  <c r="K6" i="4"/>
  <c r="K6" i="3"/>
  <c r="L6" i="2"/>
  <c r="M83" i="7" l="1"/>
  <c r="M82"/>
  <c r="M183"/>
</calcChain>
</file>

<file path=xl/sharedStrings.xml><?xml version="1.0" encoding="utf-8"?>
<sst xmlns="http://schemas.openxmlformats.org/spreadsheetml/2006/main" count="3164" uniqueCount="1206">
  <si>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</si>
  <si>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</si>
  <si>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</si>
  <si>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</si>
  <si>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</si>
  <si>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</si>
  <si>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</si>
  <si>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</si>
  <si>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</si>
  <si>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</si>
  <si>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</si>
  <si>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</si>
  <si>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</si>
  <si>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</si>
  <si>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</si>
  <si>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</si>
  <si>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</si>
  <si>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</si>
  <si>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</si>
  <si>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</si>
  <si>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</si>
  <si>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</si>
  <si>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</si>
  <si>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</si>
  <si>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</si>
  <si>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</si>
  <si>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</si>
  <si>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</si>
  <si>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</si>
  <si>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</si>
  <si>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</si>
  <si>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</si>
  <si>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</si>
  <si>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</si>
  <si>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</si>
  <si>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</si>
  <si>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</si>
  <si>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</si>
  <si>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</si>
  <si>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</si>
  <si>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</si>
  <si>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</si>
  <si>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</si>
  <si>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</si>
  <si>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</si>
  <si>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</si>
  <si>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</si>
  <si>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</si>
  <si>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</si>
  <si>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</si>
  <si>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</si>
  <si>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</si>
  <si>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</si>
  <si>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</si>
  <si>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</si>
  <si>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</si>
  <si>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</si>
  <si>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</si>
  <si>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</si>
  <si>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</si>
  <si>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</si>
  <si>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</si>
  <si>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</si>
  <si>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</si>
  <si>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</si>
  <si>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</si>
  <si>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</si>
  <si>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</si>
  <si>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</si>
  <si>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</si>
  <si>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</si>
  <si>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</si>
  <si>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</si>
  <si>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</si>
  <si>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</si>
  <si>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</si>
  <si>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</si>
  <si>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</si>
  <si>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</si>
  <si>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</si>
  <si>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</si>
  <si>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</si>
  <si>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</si>
  <si>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</si>
  <si>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</si>
  <si>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</si>
  <si>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</si>
  <si>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</si>
  <si>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</si>
  <si>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</si>
  <si>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</si>
  <si>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</si>
  <si>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</si>
  <si>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</si>
  <si>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</si>
  <si>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</si>
  <si>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</si>
  <si>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</si>
  <si>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</si>
  <si>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</si>
  <si>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</si>
  <si>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</si>
  <si>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</si>
  <si>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</si>
  <si>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</si>
  <si>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</si>
  <si>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</si>
  <si>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</si>
  <si>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</si>
  <si>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</si>
  <si>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</si>
  <si>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</si>
  <si>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</si>
  <si>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</si>
  <si>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</si>
  <si>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</si>
  <si>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</si>
  <si>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</si>
  <si>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</si>
  <si>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</si>
  <si>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</si>
  <si>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</si>
  <si>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</si>
  <si>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</si>
  <si>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</si>
  <si>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</si>
  <si>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</si>
  <si>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</si>
  <si>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</si>
  <si>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</si>
  <si>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</si>
  <si>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</si>
  <si>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</si>
  <si>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</si>
  <si>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</si>
  <si>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</si>
  <si>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</si>
  <si>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</si>
  <si>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</si>
  <si>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</si>
  <si>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</si>
  <si>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</si>
  <si>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</si>
  <si>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</si>
  <si>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</si>
  <si>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</si>
  <si>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</si>
  <si>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</si>
  <si>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</si>
  <si>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</si>
  <si>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</si>
  <si>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</si>
  <si>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</si>
  <si>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</si>
  <si>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</si>
  <si>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</si>
  <si>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</si>
  <si>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</si>
  <si>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</si>
  <si>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</si>
  <si>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</si>
  <si>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</si>
  <si>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</si>
  <si>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</si>
  <si>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</si>
  <si>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</si>
  <si>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</si>
  <si>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</si>
  <si>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</si>
  <si>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</si>
  <si>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</si>
  <si>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</si>
  <si>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</si>
  <si>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</si>
  <si>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</si>
  <si>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</si>
  <si>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</si>
  <si>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</si>
  <si>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</si>
  <si>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</si>
  <si>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</si>
  <si>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</si>
  <si>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</si>
  <si>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</si>
  <si>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</si>
  <si>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</si>
  <si>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</si>
  <si>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</si>
  <si>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</si>
  <si>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</si>
  <si>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</si>
  <si>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</si>
  <si>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</si>
  <si>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</si>
  <si>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</si>
  <si>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</si>
  <si>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</si>
  <si>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</si>
  <si>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</si>
  <si>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</si>
  <si>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</si>
  <si>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</si>
  <si>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</si>
  <si>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</si>
  <si>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</si>
  <si>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</si>
  <si>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</si>
  <si>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</si>
  <si>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</si>
  <si>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</si>
  <si>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</si>
  <si>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</si>
  <si>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</si>
  <si>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</si>
  <si>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</si>
  <si>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</si>
  <si>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</si>
  <si>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</si>
  <si>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</si>
  <si>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</si>
  <si>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</si>
  <si>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</si>
  <si>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</si>
  <si>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</si>
  <si>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</si>
  <si>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</si>
  <si>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</si>
  <si>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</si>
  <si>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</si>
  <si>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</si>
  <si>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</si>
  <si>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</si>
  <si>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</si>
  <si>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</si>
  <si>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</si>
  <si>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</si>
  <si>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</si>
  <si>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</si>
  <si>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</si>
  <si>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</si>
  <si>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</si>
  <si>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</si>
  <si>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</si>
  <si>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</si>
  <si>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</si>
  <si>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</si>
  <si>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</si>
  <si>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</si>
  <si>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</si>
  <si>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</si>
  <si>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</si>
  <si>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</si>
  <si>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</si>
  <si>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</si>
  <si>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</si>
  <si>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</si>
  <si>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</si>
  <si>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</si>
  <si>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</si>
  <si>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</si>
  <si>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</si>
  <si>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</si>
  <si>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</si>
  <si>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</si>
  <si>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</si>
  <si>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</si>
  <si>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</si>
  <si>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</si>
  <si>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</si>
  <si>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</si>
  <si>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</si>
  <si>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</si>
  <si>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</si>
  <si>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</si>
  <si>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</si>
  <si>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</si>
  <si>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</si>
  <si>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</si>
  <si>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</si>
  <si>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</si>
  <si>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</si>
  <si>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</si>
  <si>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</si>
  <si>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</si>
  <si>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</si>
  <si>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</si>
  <si>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</si>
  <si>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</si>
  <si>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</si>
  <si>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</si>
  <si>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</si>
  <si>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</si>
  <si>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</si>
  <si>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</si>
  <si>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</si>
  <si>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</si>
  <si>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</si>
  <si>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</si>
  <si>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</si>
  <si>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</si>
  <si>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</si>
  <si>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</si>
  <si>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</si>
  <si>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</si>
  <si>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</si>
  <si>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</si>
  <si>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</si>
  <si>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</si>
  <si>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</si>
  <si>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</si>
  <si>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</si>
  <si>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</si>
  <si>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</si>
  <si>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</si>
  <si>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</si>
  <si>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</si>
  <si>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</si>
  <si>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</si>
  <si>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</si>
  <si>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</si>
  <si>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</si>
  <si>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</si>
  <si>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</si>
  <si>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</si>
  <si>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</si>
  <si>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</si>
  <si>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</si>
  <si>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</si>
  <si>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</si>
  <si>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</si>
  <si>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</si>
  <si>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</si>
  <si>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</si>
  <si>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</si>
  <si>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</si>
  <si>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</si>
  <si>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</si>
  <si>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</si>
  <si>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</si>
  <si>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</si>
  <si>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</si>
  <si>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</si>
  <si>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</si>
  <si>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</si>
  <si>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</si>
  <si>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</si>
  <si>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</si>
  <si>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</si>
  <si>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</si>
  <si>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</si>
  <si>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</si>
  <si>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</si>
  <si>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</si>
  <si>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</si>
  <si>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</si>
  <si>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</si>
  <si>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</si>
  <si>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</si>
  <si>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</si>
  <si>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</si>
  <si>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</si>
  <si>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</si>
  <si>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</si>
  <si>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</si>
  <si>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</si>
  <si>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</si>
  <si>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</si>
  <si>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</si>
  <si>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</si>
  <si>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</si>
  <si>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</si>
  <si>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</si>
  <si>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</si>
  <si>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</si>
  <si>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</si>
  <si>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</si>
  <si>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</si>
  <si>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</si>
  <si>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</si>
  <si>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</si>
  <si>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</si>
  <si>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</si>
  <si>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</si>
  <si>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</si>
  <si>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</si>
  <si>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</si>
  <si>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</si>
  <si>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</si>
  <si>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</si>
  <si>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</si>
  <si>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</si>
  <si>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</si>
  <si>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</si>
  <si>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</si>
  <si>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</si>
  <si>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</si>
  <si>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</si>
  <si>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</si>
  <si>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</si>
  <si>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</si>
  <si>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</si>
  <si>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</si>
  <si>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</si>
  <si>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</si>
  <si>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</si>
  <si>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</si>
  <si>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</si>
  <si>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</si>
  <si>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</si>
  <si>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</si>
  <si>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</si>
  <si>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</si>
  <si>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</si>
  <si>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</si>
  <si>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</si>
  <si>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</si>
  <si>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</si>
  <si>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</si>
  <si>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</si>
  <si>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</si>
  <si>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</si>
  <si>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</si>
  <si>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</si>
  <si>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</si>
  <si>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</si>
  <si>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</si>
  <si>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</si>
  <si>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</si>
  <si>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</si>
  <si>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</si>
  <si>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</si>
  <si>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</si>
  <si>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</si>
  <si>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</si>
  <si>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</si>
  <si>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</si>
  <si>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</si>
  <si>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</si>
  <si>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</si>
  <si>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</si>
  <si>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</si>
  <si>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</si>
  <si>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</si>
  <si>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</si>
  <si>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</si>
  <si>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</si>
  <si>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</si>
  <si>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</si>
  <si>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</si>
  <si>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</si>
  <si>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</si>
  <si>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</si>
  <si>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</si>
  <si>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</si>
  <si>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</si>
  <si>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</si>
  <si>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</si>
  <si>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</si>
  <si>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</si>
  <si>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</si>
  <si>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</si>
  <si>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</si>
  <si>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</si>
  <si>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</si>
  <si>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</si>
  <si>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</si>
  <si>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</si>
  <si>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</si>
  <si>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</si>
  <si>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</si>
  <si>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</si>
  <si>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</si>
  <si>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</si>
  <si>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</si>
  <si>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</si>
  <si>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</si>
  <si>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</si>
  <si>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</si>
  <si>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</si>
  <si>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</si>
  <si>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</si>
  <si>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</si>
  <si>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</si>
  <si>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</si>
  <si>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</si>
  <si>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</si>
  <si>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</si>
  <si>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</si>
  <si>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</si>
  <si>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</si>
  <si>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</si>
  <si>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</si>
  <si>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</si>
  <si>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</si>
  <si>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</si>
  <si>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</si>
  <si>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</si>
  <si>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</si>
  <si>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</si>
  <si>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</si>
  <si>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</si>
  <si>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</si>
  <si>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</si>
  <si>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</si>
  <si>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</si>
  <si>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</si>
  <si>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</si>
  <si>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</si>
  <si>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</si>
  <si>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</si>
  <si>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</si>
  <si>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</si>
  <si>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</si>
  <si>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</si>
  <si>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</si>
  <si>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</si>
  <si>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</si>
  <si>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</si>
  <si>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</si>
  <si>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</si>
  <si>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</si>
  <si>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</si>
  <si>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</si>
  <si>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</si>
  <si>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</si>
  <si>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</si>
  <si>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</si>
  <si>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</si>
  <si>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</si>
  <si>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</si>
  <si>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</si>
  <si>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</si>
  <si>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</si>
  <si>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</si>
  <si>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</si>
  <si>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</si>
  <si>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</si>
  <si>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</si>
  <si>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</si>
  <si>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</si>
  <si>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</si>
  <si>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</si>
  <si>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</si>
  <si>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</si>
  <si>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</si>
  <si>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</si>
  <si>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</si>
  <si>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</si>
  <si>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</si>
  <si>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</si>
  <si>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</si>
  <si>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</si>
  <si>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</si>
  <si>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</si>
  <si>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</si>
  <si>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</si>
  <si>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</si>
  <si>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</si>
  <si>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</si>
  <si>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</si>
  <si>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</si>
  <si>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</si>
  <si>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</si>
  <si>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</si>
  <si>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</si>
  <si>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</si>
  <si>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</si>
  <si>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</si>
  <si>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</si>
  <si>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</si>
  <si>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</si>
  <si>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</si>
  <si>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</si>
  <si>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</si>
  <si>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</si>
  <si>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</si>
  <si>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</si>
  <si>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</si>
  <si>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</si>
  <si>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</si>
  <si>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</si>
  <si>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</si>
  <si>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</si>
  <si>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</si>
  <si>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</si>
  <si>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</si>
  <si>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</si>
  <si>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</si>
  <si>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</si>
  <si>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</si>
  <si>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</si>
  <si>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</si>
  <si>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</si>
  <si>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</si>
  <si>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</si>
  <si>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</si>
  <si>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</si>
  <si>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</si>
  <si>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</si>
  <si>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</si>
  <si>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</si>
  <si>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</si>
  <si>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</si>
  <si>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</si>
  <si>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</si>
  <si>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</si>
  <si>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</si>
  <si>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</si>
  <si>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</si>
  <si>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</si>
  <si>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</si>
  <si>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</si>
  <si>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</si>
  <si>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</si>
  <si>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</si>
  <si>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</si>
  <si>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</si>
  <si>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</si>
  <si>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</si>
  <si>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</si>
  <si>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</si>
  <si>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</si>
  <si>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</si>
  <si>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</si>
  <si>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</si>
  <si>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</si>
  <si>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</si>
  <si>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</si>
  <si>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</si>
  <si>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</si>
  <si>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</si>
  <si>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</si>
  <si>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</si>
  <si>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</si>
  <si>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</si>
  <si>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</si>
  <si>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</si>
  <si>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</si>
  <si>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</si>
  <si>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</si>
  <si>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</si>
  <si>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</si>
  <si>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</si>
  <si>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</si>
  <si>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</si>
  <si>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</si>
  <si>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</si>
  <si>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</si>
  <si>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</si>
  <si>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</si>
  <si>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</si>
  <si>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</si>
  <si>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</si>
  <si>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</si>
  <si>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</si>
  <si>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</si>
  <si>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</si>
  <si>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</si>
  <si>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</si>
  <si>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</si>
  <si>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</si>
  <si>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</si>
  <si>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</si>
  <si>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</si>
  <si>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</si>
  <si>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</si>
  <si>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</si>
  <si>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</si>
  <si>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</si>
  <si>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</si>
  <si>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</si>
  <si>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</si>
  <si>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</si>
  <si>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</si>
  <si>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</si>
  <si>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</si>
  <si>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</si>
  <si>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</si>
  <si>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</si>
  <si>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</si>
  <si>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</si>
  <si>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</si>
  <si>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</si>
  <si>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</si>
  <si>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</si>
  <si>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</si>
  <si>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</si>
  <si>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</si>
  <si>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</si>
  <si>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</si>
  <si>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</si>
  <si>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</si>
  <si>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</si>
  <si>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</si>
  <si>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</si>
  <si>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</si>
  <si>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</si>
  <si>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</si>
  <si>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</si>
  <si>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</si>
  <si>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</si>
  <si>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</si>
  <si>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</si>
  <si>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</si>
  <si>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</si>
  <si>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</si>
  <si>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</si>
  <si>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</si>
  <si>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</si>
  <si>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</si>
  <si>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</si>
  <si>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</si>
  <si>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</si>
  <si>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</si>
  <si>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</si>
  <si>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</si>
  <si>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</si>
  <si>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</si>
  <si>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</si>
  <si>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</si>
  <si>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</si>
  <si>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</si>
  <si>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</si>
  <si>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</si>
  <si>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</si>
  <si>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</si>
  <si>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</si>
  <si>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</si>
  <si>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</si>
  <si>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</si>
  <si>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</si>
  <si>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</si>
  <si>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</si>
  <si>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</si>
  <si>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</si>
  <si>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</si>
  <si>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</si>
  <si>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</si>
  <si>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</si>
  <si>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</si>
  <si>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</si>
  <si>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</si>
  <si>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</si>
  <si>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</si>
  <si>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</si>
  <si>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</si>
  <si>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</si>
  <si>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</si>
  <si>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</si>
  <si>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</si>
  <si>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</si>
  <si>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</si>
  <si>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</si>
  <si>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</si>
  <si>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</si>
  <si>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</si>
  <si>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</si>
  <si>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</si>
  <si>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</si>
  <si>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</si>
  <si>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</si>
  <si>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</si>
  <si>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</si>
  <si>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</si>
  <si>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</si>
  <si>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</si>
  <si>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</si>
  <si>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</si>
  <si>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</si>
  <si>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</si>
  <si>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</si>
  <si>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</si>
  <si>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</si>
  <si>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</si>
  <si>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</si>
  <si>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</si>
  <si>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</si>
  <si>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</si>
  <si>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</si>
  <si>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</si>
  <si>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</si>
  <si>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</si>
  <si>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</si>
  <si>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</si>
  <si>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</si>
  <si>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</si>
  <si>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</si>
  <si>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</si>
  <si>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</si>
  <si>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</si>
  <si>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</si>
  <si>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</si>
  <si>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</si>
  <si>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</si>
  <si>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</si>
  <si>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</si>
  <si>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</si>
  <si>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</si>
  <si>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</si>
  <si>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</si>
  <si>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</si>
  <si>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</si>
  <si>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</si>
  <si>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</si>
  <si>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</si>
  <si>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</si>
  <si>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</si>
  <si>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</si>
  <si>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</si>
  <si>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</si>
  <si>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</si>
  <si>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</si>
  <si>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</si>
  <si>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</si>
  <si>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</si>
  <si>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</si>
  <si>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</si>
  <si>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</si>
  <si>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</si>
  <si>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</si>
  <si>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</si>
  <si>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</si>
  <si>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</si>
  <si>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</si>
  <si>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</si>
  <si>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</si>
  <si>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</si>
  <si>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</si>
  <si>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</si>
  <si>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</si>
  <si>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</si>
  <si>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</si>
  <si>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</si>
  <si>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</si>
  <si>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</si>
  <si>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</si>
  <si>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</si>
  <si>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</si>
  <si>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2500-2550</t>
  </si>
  <si>
    <t>Profit of Rs.75.10</t>
  </si>
  <si>
    <t>2400-2500</t>
  </si>
  <si>
    <t>1800-1850</t>
  </si>
  <si>
    <t>Profit of Rs.65.5</t>
  </si>
  <si>
    <t>Profit of Rs.82.5</t>
  </si>
  <si>
    <t>Part profit of Rs.31/-</t>
  </si>
  <si>
    <t>NIFTY 14600 PE 4-MAR</t>
  </si>
  <si>
    <t>NIFTY MAR FUT</t>
  </si>
  <si>
    <t>Profit of Rs.7/-</t>
  </si>
  <si>
    <t>DRREDDY MAR FUT</t>
  </si>
  <si>
    <t>590-600</t>
  </si>
  <si>
    <t>3780-3820</t>
  </si>
  <si>
    <t>ESCORTS MAR FUT</t>
  </si>
  <si>
    <t>4600-4700</t>
  </si>
  <si>
    <t>Chemical</t>
  </si>
  <si>
    <t>Profit of Rs.29/-</t>
  </si>
  <si>
    <t>Loss of Rs.18/-</t>
  </si>
  <si>
    <t>AXISBANK MAR FUT</t>
  </si>
  <si>
    <t>1720-1750</t>
  </si>
  <si>
    <t>Profit of Rs.47/-</t>
  </si>
  <si>
    <t>Profit of Rs.53/-</t>
  </si>
  <si>
    <t>BANKNIFTY 35000 PE 4-MAR</t>
  </si>
  <si>
    <t>Profit of Rs.120/-</t>
  </si>
  <si>
    <t>Profit of Rs.90/-</t>
  </si>
  <si>
    <t>COLPAL MAR FUT</t>
  </si>
  <si>
    <t>Profit of Rs.12.5/-</t>
  </si>
  <si>
    <t>PIIND MAR FUT</t>
  </si>
  <si>
    <t>Profit of Rs.305/-</t>
  </si>
  <si>
    <t>Retail Research Technical Calls &amp; Fundamental Performance Report for the month of March-2021</t>
  </si>
  <si>
    <t>Loss of Rs.100/-</t>
  </si>
  <si>
    <t>Part Profit of Rs.100/-</t>
  </si>
  <si>
    <t>Loss of Rs.110/-</t>
  </si>
  <si>
    <t>CONCOR MAR FUT</t>
  </si>
  <si>
    <t>Profit of Rs.8/-</t>
  </si>
  <si>
    <t>BANKNIFTY 35400 PE 4-MAR</t>
  </si>
  <si>
    <t>Profit of Rs.115/-</t>
  </si>
  <si>
    <t>SIEMENS MAR FUT</t>
  </si>
  <si>
    <t>Profit of Rs.17.5/-</t>
  </si>
  <si>
    <t>NIFTY 14800 PE 4-MAR</t>
  </si>
  <si>
    <t>Profit of Rs.22.5/-</t>
  </si>
  <si>
    <t>NSE</t>
  </si>
  <si>
    <t>Loss of Rs.48.5/-</t>
  </si>
  <si>
    <t>Loss of Rs. 105/-</t>
  </si>
  <si>
    <t>Loss of Rs. 10/-</t>
  </si>
  <si>
    <t>Profit of Rs.6/-</t>
  </si>
  <si>
    <t>107-110</t>
  </si>
  <si>
    <t>Profit of Rs.14/-</t>
  </si>
  <si>
    <t>Profit of Rs.2.3/-</t>
  </si>
  <si>
    <t>Profit of Rs.60.50/-</t>
  </si>
  <si>
    <t>Part Profit of Rs.4.50/-</t>
  </si>
  <si>
    <t>Profit of Rs.85/-</t>
  </si>
  <si>
    <t>625-640</t>
  </si>
  <si>
    <t>Profit of Rs.11.5/-</t>
  </si>
  <si>
    <t>250-255</t>
  </si>
  <si>
    <t>490-495</t>
  </si>
  <si>
    <t>BANKNIFTY 35000 PE 10-MAR</t>
  </si>
  <si>
    <t>BANKNIFTY 35500 PE 10-MAR</t>
  </si>
  <si>
    <t>2250-2270</t>
  </si>
  <si>
    <t>NIFTY 15150 PE 4-MAR</t>
  </si>
  <si>
    <t>Profit of Rs.13/-</t>
  </si>
  <si>
    <t>Profit of Rs.80/-</t>
  </si>
  <si>
    <t>Profit of Rs.12/-</t>
  </si>
  <si>
    <t xml:space="preserve"> Profit of Rs.24.5/-</t>
  </si>
  <si>
    <t xml:space="preserve">MARUTI MAR FUT </t>
  </si>
  <si>
    <t>NIFTY 14500 PE 10-MAR</t>
  </si>
  <si>
    <t>305-310</t>
  </si>
  <si>
    <t>370-365</t>
  </si>
  <si>
    <t>Loss of Rs.8/-</t>
  </si>
  <si>
    <t>Loss of Rs.7.5/-</t>
  </si>
  <si>
    <t>Profit of Rs.57.5/-</t>
  </si>
  <si>
    <t>GRANULES MAR FUT</t>
  </si>
  <si>
    <t>AMARAJABAT MAR FUT</t>
  </si>
  <si>
    <t>COALINDIA 150 CE MAR</t>
  </si>
  <si>
    <t>5.30-5.50</t>
  </si>
  <si>
    <t>COALINDIA 155 CE MAR</t>
  </si>
  <si>
    <t>4.00-4.20</t>
  </si>
  <si>
    <t>2650-2670</t>
  </si>
  <si>
    <t>2900-2930</t>
  </si>
  <si>
    <t>105-107</t>
  </si>
  <si>
    <t>Profit of Rs.3.2/-</t>
  </si>
  <si>
    <t>Profit of Rs.5/-</t>
  </si>
  <si>
    <t>Profit of Rs.21.5/-</t>
  </si>
  <si>
    <t xml:space="preserve">NIFTY 14900 PE 10-MAR </t>
  </si>
  <si>
    <t>Profit of Rs.16/-</t>
  </si>
  <si>
    <t>Loss of Rs.45/-</t>
  </si>
  <si>
    <t>NIFTY 15000 PE 10-MAR</t>
  </si>
  <si>
    <t>BANKNIFTY 35600 PE 10-MAR</t>
  </si>
  <si>
    <t>Profit of Rs.50/-</t>
  </si>
  <si>
    <t>Profit of Rs.65/-</t>
  </si>
  <si>
    <t>Loss of Rs.12/-</t>
  </si>
  <si>
    <t>Profit of Rs.1.95/-</t>
  </si>
  <si>
    <t>141-143</t>
  </si>
  <si>
    <t>154-158</t>
  </si>
  <si>
    <t>Profit of Rs.12.50/-</t>
  </si>
  <si>
    <t>Profit of Rs.20.50/-</t>
  </si>
  <si>
    <t>NIFTY 15200 PE 10-MAR</t>
  </si>
  <si>
    <t>BANKNIFTY 35500 PE 18-MAR</t>
  </si>
  <si>
    <t>Profit of Rs.15/-</t>
  </si>
  <si>
    <t>NIFTY 15150 PE 10-MAR</t>
  </si>
  <si>
    <t>Loss of Rs.21.5/-</t>
  </si>
  <si>
    <t>AUROPHARMA MAR FUT</t>
  </si>
  <si>
    <t>ZEEL 240 CE 25-MAR</t>
  </si>
  <si>
    <t>INFY MAR FUT</t>
  </si>
  <si>
    <t>Profit of Rs.19.50/-</t>
  </si>
  <si>
    <t>Loss of Rs.3/-</t>
  </si>
  <si>
    <t>Profit of Rs.9.5/-</t>
  </si>
  <si>
    <t>82-83</t>
  </si>
  <si>
    <t>Profit of Rs.1.85/-</t>
  </si>
  <si>
    <t>BANKNIFTY 35800 PE 18-MAR</t>
  </si>
  <si>
    <t>600-700</t>
  </si>
  <si>
    <t>NIFTY 15000 PE 18-MAR</t>
  </si>
  <si>
    <t>90-110</t>
  </si>
  <si>
    <t>Profit of Rs.0.80/-</t>
  </si>
  <si>
    <t>BRITANNIA MAR FUT</t>
  </si>
  <si>
    <t>3550-3570</t>
  </si>
  <si>
    <t xml:space="preserve">SIEMENS MAR FUT </t>
  </si>
  <si>
    <t>INFIBEAM</t>
  </si>
  <si>
    <t>Profit of Rs.2.50/-</t>
  </si>
  <si>
    <t>Loss of Rs.90/-</t>
  </si>
  <si>
    <t>Loss of Rs.4/-</t>
  </si>
  <si>
    <t>Loss of Rs.20/-</t>
  </si>
  <si>
    <t>Loss of Rs.18.5/-</t>
  </si>
  <si>
    <t>Loss of Rs.25/-</t>
  </si>
  <si>
    <t>TVSMOTOR 570 PE 25-MAR</t>
  </si>
  <si>
    <t>15-17</t>
  </si>
  <si>
    <t>VOLTAS 1020 PE 25-MAR</t>
  </si>
  <si>
    <t>28-30</t>
  </si>
  <si>
    <t>NIFTY 14800 PE 18-MAR</t>
  </si>
  <si>
    <t>Part profit of Rs.80/-</t>
  </si>
  <si>
    <t>Profit of Rs.37.50/-</t>
  </si>
  <si>
    <t xml:space="preserve">HDFCBANK 1560 CE 25-MAR </t>
  </si>
  <si>
    <t>Loss of Rs.38.5/-</t>
  </si>
  <si>
    <t>33-35</t>
  </si>
  <si>
    <t>Loss of Rs.8.5/-</t>
  </si>
  <si>
    <t>SBIN MAR FUT</t>
  </si>
  <si>
    <t>Loss of Rs.4.25/-</t>
  </si>
  <si>
    <t>Profit of Rs.0.50/-</t>
  </si>
  <si>
    <t>BANKNIFTY 35400 CE 18-MAR</t>
  </si>
  <si>
    <t>500-600</t>
  </si>
  <si>
    <t>SBIN 400 CE MAR</t>
  </si>
  <si>
    <t xml:space="preserve">ICICIBANK MAR FUT </t>
  </si>
  <si>
    <t>620-625</t>
  </si>
  <si>
    <t>Loss of Rs.9.5/-</t>
  </si>
  <si>
    <t>SIEMENS  MAR FUT</t>
  </si>
  <si>
    <t>1900-1910</t>
  </si>
  <si>
    <t>Profit of Rs.14.50/-</t>
  </si>
  <si>
    <t xml:space="preserve">PIIND MAR FUT </t>
  </si>
  <si>
    <t>AXISBANK  MAR FUT</t>
  </si>
  <si>
    <t>830-840</t>
  </si>
  <si>
    <t>Loss of Rs.10/-</t>
  </si>
  <si>
    <t>NIFTY  MAR FUT</t>
  </si>
  <si>
    <t>15000-15050</t>
  </si>
  <si>
    <t>630-635</t>
  </si>
  <si>
    <t>Loss of Rs.220/-</t>
  </si>
  <si>
    <t>Loss of Rs.1.40/-</t>
  </si>
  <si>
    <t>Loss of Rs.3.10/-</t>
  </si>
  <si>
    <t>Profit of Rs. 55/-</t>
  </si>
  <si>
    <t>220-218</t>
  </si>
  <si>
    <t>Profit of Rs.4.25/-</t>
  </si>
  <si>
    <t>Loss of Rs.26/-</t>
  </si>
  <si>
    <t>550-545</t>
  </si>
  <si>
    <t>Profit of Rs.11/-</t>
  </si>
  <si>
    <t>Loss of Rs.28/-</t>
  </si>
  <si>
    <t>Loss of Rs.2.7/-</t>
  </si>
  <si>
    <t xml:space="preserve">BRITANNIA MAR FUT </t>
  </si>
  <si>
    <t>HDFCBANK MAR FUT</t>
  </si>
  <si>
    <t>NIFTY 14700 PE 18-MAR</t>
  </si>
  <si>
    <t>BANKNIFTY 33000 PE 25-MAR</t>
  </si>
  <si>
    <t>NIFTY 14550 PE 18-MAR</t>
  </si>
  <si>
    <t>Profit of Rs.22/-</t>
  </si>
  <si>
    <t>Loss of Rs.55/-</t>
  </si>
  <si>
    <t>NIFTY 14200 PE 01-APR</t>
  </si>
  <si>
    <t>Profit of Rs.18/-</t>
  </si>
  <si>
    <t>Profit of Rs.35/-</t>
  </si>
  <si>
    <t>COLPAL APR  FUT</t>
  </si>
  <si>
    <t>Loss of Rs.21/-</t>
  </si>
  <si>
    <t>570-580</t>
  </si>
  <si>
    <t>730-750</t>
  </si>
  <si>
    <t>2840-2860</t>
  </si>
  <si>
    <t>3050-3250</t>
  </si>
  <si>
    <t>5250-5300</t>
  </si>
  <si>
    <t>5700-5800</t>
  </si>
  <si>
    <t>Part Profit of Rs.87.50/-</t>
  </si>
  <si>
    <t>350-360</t>
  </si>
  <si>
    <t>AGOL</t>
  </si>
  <si>
    <t>RAVI OMPRAKASH AGRAWAL</t>
  </si>
  <si>
    <t>L7 HITECH PRIVATE LIMITED</t>
  </si>
  <si>
    <t>ORION STOCKS LTD</t>
  </si>
  <si>
    <t>TRANWAY</t>
  </si>
  <si>
    <t xml:space="preserve">WHIRLPOOL </t>
  </si>
  <si>
    <t>2310-2330</t>
  </si>
  <si>
    <t>2500-2600</t>
  </si>
  <si>
    <t xml:space="preserve">HDFCLIFE </t>
  </si>
  <si>
    <t>687-690</t>
  </si>
  <si>
    <t>715-725</t>
  </si>
  <si>
    <t xml:space="preserve">PETRONET </t>
  </si>
  <si>
    <t xml:space="preserve">ICICIBANK </t>
  </si>
  <si>
    <t>581-583</t>
  </si>
  <si>
    <t>600-610</t>
  </si>
  <si>
    <t xml:space="preserve">RELIANCE </t>
  </si>
  <si>
    <t>2300-2400</t>
  </si>
  <si>
    <t xml:space="preserve">IGL </t>
  </si>
  <si>
    <t>505-509</t>
  </si>
  <si>
    <t>545-564</t>
  </si>
  <si>
    <t>Loss of Rs.17/-</t>
  </si>
  <si>
    <t>VOLTAS 1000 CE MAR</t>
  </si>
  <si>
    <t>VOLTAS 1010 CE MAR</t>
  </si>
  <si>
    <t xml:space="preserve">MANAPPURAM </t>
  </si>
  <si>
    <t>156-156.80</t>
  </si>
  <si>
    <t>164-167</t>
  </si>
  <si>
    <t>INDIACREDIT RISK MANAGEMENT LLP</t>
  </si>
  <si>
    <t>BEELINE BROKING LIMITED</t>
  </si>
  <si>
    <t>ANUPAM</t>
  </si>
  <si>
    <t>REKHA KISHOR SHAH</t>
  </si>
  <si>
    <t>AXITA</t>
  </si>
  <si>
    <t>A B &amp; CO</t>
  </si>
  <si>
    <t>AMRISH VINOD MEHTA</t>
  </si>
  <si>
    <t>PARLEIND</t>
  </si>
  <si>
    <t>PIL ENTERPRISE PRIVATE LIMITED</t>
  </si>
  <si>
    <t>RTL</t>
  </si>
  <si>
    <t>SANWARIA</t>
  </si>
  <si>
    <t>Sanwaria Consumer Ltd.</t>
  </si>
  <si>
    <t>2040-2060</t>
  </si>
  <si>
    <t>Profit of Rs.44/-</t>
  </si>
  <si>
    <t>Profit of Rs.36/-</t>
  </si>
  <si>
    <t>Part profit of Rs.245/-</t>
  </si>
  <si>
    <t>Profit of Rs. 2.25/-</t>
  </si>
  <si>
    <t>23-Mar</t>
  </si>
  <si>
    <t>BANKNIFTY 33400 PE 25-MAR</t>
  </si>
  <si>
    <t>HDFCBANK 1500 CE MAR</t>
  </si>
  <si>
    <t>14-15.0</t>
  </si>
  <si>
    <t>7.5-8.5</t>
  </si>
  <si>
    <t xml:space="preserve">PIDILITIND 1820 CE 25-MAR </t>
  </si>
  <si>
    <t>11-13.0</t>
  </si>
  <si>
    <t>20-25</t>
  </si>
  <si>
    <t>BANKNIFTY 33600 PE 25-MAR</t>
  </si>
  <si>
    <t>HINDUNILVR APRIL FUT</t>
  </si>
  <si>
    <t>2353-2358</t>
  </si>
  <si>
    <t>2420-2440</t>
  </si>
  <si>
    <t>BIBCL</t>
  </si>
  <si>
    <t>TOPGAIN FINANCE PRIVATE LIMITED</t>
  </si>
  <si>
    <t>NISHIL SURENDRABHAI MARFATIA</t>
  </si>
  <si>
    <t>NIDL</t>
  </si>
  <si>
    <t>SVAKS BIOTECH INDIA PRIVATE LIMITED</t>
  </si>
  <si>
    <t>YOGESH HARISH PANDYA</t>
  </si>
  <si>
    <t>ARYAMAN BROKING LIMITED</t>
  </si>
  <si>
    <t>KAMAL KUMAR JALAN SEC. PVT. LTD</t>
  </si>
  <si>
    <t>PIFL</t>
  </si>
  <si>
    <t>PADAMCHAND BHAVARLAL DHOOT</t>
  </si>
  <si>
    <t>PURSHOTTAM</t>
  </si>
  <si>
    <t>SHIRAJ MARKETING PRIVATE LIMITED</t>
  </si>
  <si>
    <t>SHREE SHIVSHAKTI PROJECT CONSULTANT PRIVATE LIMITED</t>
  </si>
  <si>
    <t>WALCHANNAG</t>
  </si>
  <si>
    <t>Walchandnagar Ind. Ltd</t>
  </si>
  <si>
    <t>MBL  &amp; CO. LIMITED</t>
  </si>
  <si>
    <t>Profit of Rs.130/-</t>
  </si>
  <si>
    <t>28.1-28.3</t>
  </si>
  <si>
    <t>29-29.5</t>
  </si>
  <si>
    <t>NIFTY 14700 CE 25-MAR</t>
  </si>
  <si>
    <t>100-110</t>
  </si>
  <si>
    <t>30-32</t>
  </si>
  <si>
    <t>874-876</t>
  </si>
  <si>
    <t>21STCENMGM</t>
  </si>
  <si>
    <t>FASHIONS BRANDS (INDIA) PRIVATE LIMITED</t>
  </si>
  <si>
    <t>KARTHIK SUNDAR IYER</t>
  </si>
  <si>
    <t>MUKESH PATADIA</t>
  </si>
  <si>
    <t>NIRMALA P GALA</t>
  </si>
  <si>
    <t>SAURIN RAJESH SHAH HUF</t>
  </si>
  <si>
    <t>ASHFL</t>
  </si>
  <si>
    <t>KALU LAL JAIN</t>
  </si>
  <si>
    <t>CANOPYFIN</t>
  </si>
  <si>
    <t>SANJAY AGARWAL</t>
  </si>
  <si>
    <t>ZEN ENTERPRISES PRIVATE LIMITED</t>
  </si>
  <si>
    <t>CITADEL</t>
  </si>
  <si>
    <t>KOTECHA</t>
  </si>
  <si>
    <t>DBSTOCKBRO</t>
  </si>
  <si>
    <t>NEW KMS FINANCE PRIVATE LIMITED</t>
  </si>
  <si>
    <t>VISHAL INVESTFIN PRIVATE LIMITED</t>
  </si>
  <si>
    <t>INDOUS</t>
  </si>
  <si>
    <t>SANGITA PRAVINKUMAR TUNDIYA</t>
  </si>
  <si>
    <t>NATVARSINH T CHAVDA .</t>
  </si>
  <si>
    <t>INTEGRAEN</t>
  </si>
  <si>
    <t>NNM SECURITIES PVT LTD</t>
  </si>
  <si>
    <t>NIKUNJ ANILKUMAR MITTAL</t>
  </si>
  <si>
    <t>JAGSNPHARM</t>
  </si>
  <si>
    <t>JUMPNET</t>
  </si>
  <si>
    <t>PADMAVATI INVESTMENT</t>
  </si>
  <si>
    <t>KAPILCO</t>
  </si>
  <si>
    <t>PRAKASHCHANDRA MOHANLAL RATHI</t>
  </si>
  <si>
    <t>MANSUKH AJAY RAJ PUROHIT</t>
  </si>
  <si>
    <t>KELLOG MERCANTILE PRIVATELIMITED</t>
  </si>
  <si>
    <t>BANGBHUMI DISTRIBUTORS PRIVATE LIMITED</t>
  </si>
  <si>
    <t>MAYUKH</t>
  </si>
  <si>
    <t>INDRESH GOYAL HUF</t>
  </si>
  <si>
    <t>NAYSAA</t>
  </si>
  <si>
    <t>NIMESHKUMAR BALDEVBHAI PARMAR</t>
  </si>
  <si>
    <t>LENUS FINVEST PRIVATE LIMITED</t>
  </si>
  <si>
    <t>CELESTIAL TRADECHEM PRIVATE LIMITED</t>
  </si>
  <si>
    <t>NIYOGIN</t>
  </si>
  <si>
    <t>STRATEGIC INDIA EQUITY FUND</t>
  </si>
  <si>
    <t>AMEE HEMANT PARIKH</t>
  </si>
  <si>
    <t>PADMAIND</t>
  </si>
  <si>
    <t>PRASHANT PATEL</t>
  </si>
  <si>
    <t>BHAVIK KALPESH SHAH</t>
  </si>
  <si>
    <t>NAVEEN GUPTA</t>
  </si>
  <si>
    <t>SHAHUL HAMEED A</t>
  </si>
  <si>
    <t>PRISMMEDI</t>
  </si>
  <si>
    <t>SHAKTI OMPRAKASH CHOUBE</t>
  </si>
  <si>
    <t>RIBATEX</t>
  </si>
  <si>
    <t>DEEPAK KUMAR</t>
  </si>
  <si>
    <t>MDS INFRASTRUCTURE PRIVATE LIMITED</t>
  </si>
  <si>
    <t>SHAH HETALKUMAR NARENDRAKUMAR</t>
  </si>
  <si>
    <t>SAYAJIHOTL</t>
  </si>
  <si>
    <t>KAYUM RAZAK DHANANI</t>
  </si>
  <si>
    <t>ANISHA RAOOF DHANANI</t>
  </si>
  <si>
    <t>SCANDENT</t>
  </si>
  <si>
    <t>WESTBURY TRADECOM LIMITED</t>
  </si>
  <si>
    <t>SAREEN ENTERPRISES</t>
  </si>
  <si>
    <t>SCTL</t>
  </si>
  <si>
    <t>RAMA SHIVA LEASE FINANCE PRIVATE LIMITED .</t>
  </si>
  <si>
    <t>SHUBHAM</t>
  </si>
  <si>
    <t>RAGHURAM SHIVRAM THAKKER</t>
  </si>
  <si>
    <t>DHIRAJLAL RAGHURAM THAKKAR</t>
  </si>
  <si>
    <t>KETANBHAI RAGHURAMBHAI THAKKAR</t>
  </si>
  <si>
    <t>SHAILENDRASINGH RAMESHSINGH KACHHUA</t>
  </si>
  <si>
    <t>SHYMINV</t>
  </si>
  <si>
    <t>NYSSA CORPORATION LIMITED</t>
  </si>
  <si>
    <t>SSPNFIN</t>
  </si>
  <si>
    <t>SUMAN PARMANAND SINGH</t>
  </si>
  <si>
    <t>SUBASH RAMASHISH MISHRA</t>
  </si>
  <si>
    <t>ESPS FINSERVE PRIVATE LIMITED</t>
  </si>
  <si>
    <t>DEVJEET CHAKRABORTY</t>
  </si>
  <si>
    <t>STL</t>
  </si>
  <si>
    <t>THACKER</t>
  </si>
  <si>
    <t>ARUNKUMAR MAHABIRPRASAD JATIA</t>
  </si>
  <si>
    <t>RENAISSANCE PAINTS PRIVATE LIMITED</t>
  </si>
  <si>
    <t>ASHIM KUMAR BANERJEE</t>
  </si>
  <si>
    <t>VEDANTGOEL</t>
  </si>
  <si>
    <t>VETO</t>
  </si>
  <si>
    <t>MAVEN INDIA FUND</t>
  </si>
  <si>
    <t>VMS</t>
  </si>
  <si>
    <t>BABUNA DEVI</t>
  </si>
  <si>
    <t>BIRENDERPAL SINGH RAWAT</t>
  </si>
  <si>
    <t>VMV</t>
  </si>
  <si>
    <t>DRAUPADI SAHA</t>
  </si>
  <si>
    <t>SANJAY SAHA</t>
  </si>
  <si>
    <t>Asian Granito India Limit</t>
  </si>
  <si>
    <t>CNM FINVEST PRIVATE LIMITED .</t>
  </si>
  <si>
    <t>Jagsonpal Pharma Ltd.</t>
  </si>
  <si>
    <t>KARDA</t>
  </si>
  <si>
    <t>Karda Constructions Ltd</t>
  </si>
  <si>
    <t>LOTUS GLOBAL INVESTMENTS LIMITED</t>
  </si>
  <si>
    <t>NBVENTURES</t>
  </si>
  <si>
    <t>Nava Bharat Ventures Ltd.</t>
  </si>
  <si>
    <t>NAVA BHARAT VENTURES LIMITED</t>
  </si>
  <si>
    <t>Veto Switchgear Cable Ltd</t>
  </si>
  <si>
    <t>Zensar Technologies -Depo</t>
  </si>
  <si>
    <t>THE VANGUARD GROUP  INC A/C VANGUARD EMERG. MKTS STOCK INDEXFD A SERIES OF V I E I F</t>
  </si>
  <si>
    <t>21st Century Mgmt Ser Ltd</t>
  </si>
  <si>
    <t>MAJESCO</t>
  </si>
  <si>
    <t>Majesco Limited</t>
  </si>
  <si>
    <t>SWETABEN HARDIK SHAH</t>
  </si>
  <si>
    <t>GEETA CHETAN SHAH</t>
  </si>
  <si>
    <t>SHRINATHJI DALL MILLS</t>
  </si>
  <si>
    <t xml:space="preserve">AMANSA HOLDINGS PRIVATE LIMITED </t>
  </si>
  <si>
    <t>107-112</t>
  </si>
  <si>
    <t>Buy&lt;&gt;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</si>
</sst>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4" fontId="47" fillId="0" borderId="0" applyFont="0" applyFill="0" applyBorder="0" applyAlignment="0" applyProtection="0"/>
  </cellStyleXfs>
  <cellXfs count="621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6" fillId="2" borderId="4" xfId="0" applyNumberFormat="1" applyFont="1" applyFill="1" applyBorder="1" applyAlignment="1">
      <alignment horizontal="left"/>
    </xf>
    <xf numFmtId="168" fontId="46" fillId="14" borderId="11" xfId="0" applyNumberFormat="1" applyFont="1" applyFill="1" applyBorder="1" applyAlignment="1">
      <alignment horizontal="left"/>
    </xf>
    <xf numFmtId="168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6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6" fillId="2" borderId="35" xfId="0" applyNumberFormat="1" applyFont="1" applyFill="1" applyBorder="1" applyAlignment="1">
      <alignment horizontal="center" vertical="center"/>
    </xf>
    <xf numFmtId="166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6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166" fontId="46" fillId="58" borderId="35" xfId="0" applyNumberFormat="1" applyFont="1" applyFill="1" applyBorder="1" applyAlignment="1">
      <alignment horizontal="center" vertical="center"/>
    </xf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5" fontId="46" fillId="58" borderId="35" xfId="0" applyNumberFormat="1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5" fontId="46" fillId="45" borderId="35" xfId="0" applyNumberFormat="1" applyFont="1" applyFill="1" applyBorder="1" applyAlignment="1">
      <alignment horizontal="center" vertical="center"/>
    </xf>
    <xf numFmtId="166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6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70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2" fontId="7" fillId="45" borderId="36" xfId="0" applyNumberFormat="1" applyFont="1" applyFill="1" applyBorder="1" applyAlignment="1">
      <alignment horizontal="center" vertical="center"/>
    </xf>
    <xf numFmtId="170" fontId="7" fillId="45" borderId="35" xfId="0" applyNumberFormat="1" applyFont="1" applyFill="1" applyBorder="1" applyAlignment="1">
      <alignment horizontal="center" vertical="center"/>
    </xf>
    <xf numFmtId="164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1" fontId="46" fillId="2" borderId="35" xfId="0" applyNumberFormat="1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9" borderId="37" xfId="0" applyNumberFormat="1" applyFont="1" applyFill="1" applyBorder="1" applyAlignment="1">
      <alignment horizontal="center" vertical="center"/>
    </xf>
    <xf numFmtId="165" fontId="46" fillId="49" borderId="35" xfId="0" applyNumberFormat="1" applyFont="1" applyFill="1" applyBorder="1" applyAlignment="1">
      <alignment horizontal="center" vertical="center"/>
    </xf>
    <xf numFmtId="166" fontId="46" fillId="49" borderId="35" xfId="0" applyNumberFormat="1" applyFont="1" applyFill="1" applyBorder="1" applyAlignment="1">
      <alignment horizontal="center" vertical="center"/>
    </xf>
    <xf numFmtId="0" fontId="49" fillId="49" borderId="35" xfId="0" applyFont="1" applyFill="1" applyBorder="1"/>
    <xf numFmtId="0" fontId="8" fillId="49" borderId="35" xfId="0" applyFont="1" applyFill="1" applyBorder="1" applyAlignment="1">
      <alignment horizontal="center" vertical="center"/>
    </xf>
    <xf numFmtId="0" fontId="46" fillId="49" borderId="35" xfId="0" applyFont="1" applyFill="1" applyBorder="1" applyAlignment="1">
      <alignment horizontal="center" vertical="center"/>
    </xf>
    <xf numFmtId="0" fontId="7" fillId="49" borderId="35" xfId="0" applyFont="1" applyFill="1" applyBorder="1" applyAlignment="1">
      <alignment horizontal="center" vertical="center"/>
    </xf>
    <xf numFmtId="0" fontId="7" fillId="49" borderId="36" xfId="0" applyFont="1" applyFill="1" applyBorder="1" applyAlignment="1">
      <alignment horizontal="center" vertical="center"/>
    </xf>
    <xf numFmtId="170" fontId="7" fillId="49" borderId="35" xfId="0" applyNumberFormat="1" applyFont="1" applyFill="1" applyBorder="1" applyAlignment="1">
      <alignment horizontal="center" vertical="center"/>
    </xf>
    <xf numFmtId="164" fontId="7" fillId="49" borderId="35" xfId="160" applyFont="1" applyFill="1" applyBorder="1" applyAlignment="1">
      <alignment horizontal="center" vertical="center"/>
    </xf>
    <xf numFmtId="16" fontId="7" fillId="49" borderId="35" xfId="16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5" borderId="0" xfId="0" applyFont="1" applyFill="1" applyAlignment="1">
      <alignment horizont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46" fillId="2" borderId="35" xfId="0" applyNumberFormat="1" applyFont="1" applyFill="1" applyBorder="1" applyAlignment="1">
      <alignment horizontal="center" vertical="center"/>
    </xf>
    <xf numFmtId="0" fontId="0" fillId="59" borderId="9" xfId="0" applyFont="1" applyFill="1" applyBorder="1" applyAlignment="1">
      <alignment horizontal="center"/>
    </xf>
    <xf numFmtId="15" fontId="0" fillId="59" borderId="0" xfId="0" applyNumberFormat="1" applyFill="1" applyBorder="1" applyAlignment="1">
      <alignment horizontal="center" vertical="center"/>
    </xf>
    <xf numFmtId="17" fontId="46" fillId="2" borderId="35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70" fontId="7" fillId="58" borderId="36" xfId="0" applyNumberFormat="1" applyFont="1" applyFill="1" applyBorder="1" applyAlignment="1">
      <alignment horizontal="center" vertical="center"/>
    </xf>
    <xf numFmtId="170" fontId="7" fillId="58" borderId="37" xfId="0" applyNumberFormat="1" applyFont="1" applyFill="1" applyBorder="1" applyAlignment="1">
      <alignment horizontal="center" vertical="center"/>
    </xf>
    <xf numFmtId="49" fontId="7" fillId="58" borderId="36" xfId="0" applyNumberFormat="1" applyFont="1" applyFill="1" applyBorder="1" applyAlignment="1">
      <alignment horizontal="center" vertical="center"/>
    </xf>
    <xf numFmtId="49" fontId="7" fillId="58" borderId="37" xfId="0" applyNumberFormat="1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170" fontId="7" fillId="2" borderId="36" xfId="0" applyNumberFormat="1" applyFont="1" applyFill="1" applyBorder="1" applyAlignment="1">
      <alignment horizontal="center" vertical="center"/>
    </xf>
    <xf numFmtId="170" fontId="7" fillId="2" borderId="37" xfId="0" applyNumberFormat="1" applyFont="1" applyFill="1" applyBorder="1" applyAlignment="1">
      <alignment horizontal="center" vertical="center"/>
    </xf>
    <xf numFmtId="0" fontId="46" fillId="2" borderId="36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165" fontId="46" fillId="2" borderId="36" xfId="0" applyNumberFormat="1" applyFont="1" applyFill="1" applyBorder="1" applyAlignment="1">
      <alignment horizontal="center" vertical="center"/>
    </xf>
    <xf numFmtId="165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0" fillId="58" borderId="36" xfId="0" applyFill="1" applyBorder="1" applyAlignment="1">
      <alignment horizontal="center" vertical="center"/>
    </xf>
    <xf numFmtId="0" fontId="0" fillId="58" borderId="37" xfId="0" applyFill="1" applyBorder="1" applyAlignment="1">
      <alignment horizontal="center" vertical="center"/>
    </xf>
    <xf numFmtId="0" fontId="46" fillId="58" borderId="36" xfId="0" applyNumberFormat="1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165" fontId="46" fillId="58" borderId="36" xfId="0" applyNumberFormat="1" applyFont="1" applyFill="1" applyBorder="1" applyAlignment="1">
      <alignment horizontal="center" vertical="center"/>
    </xf>
    <xf numFmtId="165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  <xf numFmtId="0" fontId="46" fillId="45" borderId="36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165" fontId="46" fillId="45" borderId="36" xfId="0" applyNumberFormat="1" applyFont="1" applyFill="1" applyBorder="1" applyAlignment="1">
      <alignment horizontal="center" vertical="center"/>
    </xf>
    <xf numFmtId="165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164" fontId="7" fillId="45" borderId="36" xfId="160" applyFont="1" applyFill="1" applyBorder="1" applyAlignment="1">
      <alignment horizontal="center" vertical="center"/>
    </xf>
    <xf numFmtId="164" fontId="7" fillId="45" borderId="37" xfId="16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4" sqref="C24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44280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D19" sqref="D19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44280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78" t="s">
        <v>16</v>
      </c>
      <c r="B9" s="580" t="s">
        <v>17</v>
      </c>
      <c r="C9" s="580" t="s">
        <v>18</v>
      </c>
      <c r="D9" s="580" t="s">
        <v>833</v>
      </c>
      <c r="E9" s="260" t="s">
        <v>19</v>
      </c>
      <c r="F9" s="260" t="s">
        <v>20</v>
      </c>
      <c r="G9" s="575" t="s">
        <v>21</v>
      </c>
      <c r="H9" s="576"/>
      <c r="I9" s="577"/>
      <c r="J9" s="575" t="s">
        <v>22</v>
      </c>
      <c r="K9" s="576"/>
      <c r="L9" s="577"/>
      <c r="M9" s="260"/>
      <c r="N9" s="267"/>
      <c r="O9" s="267"/>
      <c r="P9" s="267"/>
    </row>
    <row r="10" spans="1:16" ht="59.25" customHeight="1">
      <c r="A10" s="579"/>
      <c r="B10" s="581" t="s">
        <v>17</v>
      </c>
      <c r="C10" s="581"/>
      <c r="D10" s="581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8" t="s">
        <v>35</v>
      </c>
      <c r="D11" s="469">
        <v>44280</v>
      </c>
      <c r="E11" s="284">
        <v>33358.300000000003</v>
      </c>
      <c r="F11" s="284">
        <v>33543.299999999996</v>
      </c>
      <c r="G11" s="296">
        <v>33069.899999999994</v>
      </c>
      <c r="H11" s="296">
        <v>32781.5</v>
      </c>
      <c r="I11" s="296">
        <v>32308.1</v>
      </c>
      <c r="J11" s="296">
        <v>33831.69999999999</v>
      </c>
      <c r="K11" s="296">
        <v>34305.1</v>
      </c>
      <c r="L11" s="296">
        <v>34593.499999999985</v>
      </c>
      <c r="M11" s="283">
        <v>34016.699999999997</v>
      </c>
      <c r="N11" s="283">
        <v>33254.9</v>
      </c>
      <c r="O11" s="466">
        <v>3452225</v>
      </c>
      <c r="P11" s="467">
        <v>-1.3128367851578691E-2</v>
      </c>
    </row>
    <row r="12" spans="1:16" ht="15">
      <c r="A12" s="263">
        <v>2</v>
      </c>
      <c r="B12" s="362" t="s">
        <v>34</v>
      </c>
      <c r="C12" s="468" t="s">
        <v>36</v>
      </c>
      <c r="D12" s="469">
        <v>44280</v>
      </c>
      <c r="E12" s="297">
        <v>14555.3</v>
      </c>
      <c r="F12" s="297">
        <v>14617.666666666666</v>
      </c>
      <c r="G12" s="298">
        <v>14472.633333333331</v>
      </c>
      <c r="H12" s="298">
        <v>14389.966666666665</v>
      </c>
      <c r="I12" s="298">
        <v>14244.933333333331</v>
      </c>
      <c r="J12" s="298">
        <v>14700.333333333332</v>
      </c>
      <c r="K12" s="298">
        <v>14845.366666666669</v>
      </c>
      <c r="L12" s="298">
        <v>14928.033333333333</v>
      </c>
      <c r="M12" s="285">
        <v>14762.7</v>
      </c>
      <c r="N12" s="285">
        <v>14535</v>
      </c>
      <c r="O12" s="300">
        <v>12387000</v>
      </c>
      <c r="P12" s="301">
        <v>-4.4605183845690174E-3</v>
      </c>
    </row>
    <row r="13" spans="1:16" ht="15">
      <c r="A13" s="263">
        <v>3</v>
      </c>
      <c r="B13" s="362" t="s">
        <v>34</v>
      </c>
      <c r="C13" s="468" t="s">
        <v>831</v>
      </c>
      <c r="D13" s="469">
        <v>44280</v>
      </c>
      <c r="E13" s="425">
        <v>15637.95</v>
      </c>
      <c r="F13" s="425">
        <v>15732.483333333332</v>
      </c>
      <c r="G13" s="426">
        <v>15495.816666666664</v>
      </c>
      <c r="H13" s="426">
        <v>15353.683333333332</v>
      </c>
      <c r="I13" s="426">
        <v>15117.016666666665</v>
      </c>
      <c r="J13" s="426">
        <v>15874.616666666663</v>
      </c>
      <c r="K13" s="426">
        <v>16111.283333333331</v>
      </c>
      <c r="L13" s="426">
        <v>16253.416666666662</v>
      </c>
      <c r="M13" s="427">
        <v>15969.15</v>
      </c>
      <c r="N13" s="427">
        <v>15590.35</v>
      </c>
      <c r="O13" s="428">
        <v>21560</v>
      </c>
      <c r="P13" s="429">
        <v>-9.563758389261745E-2</v>
      </c>
    </row>
    <row r="14" spans="1:16" ht="15">
      <c r="A14" s="263">
        <v>4</v>
      </c>
      <c r="B14" s="382" t="s">
        <v>853</v>
      </c>
      <c r="C14" s="468" t="s">
        <v>735</v>
      </c>
      <c r="D14" s="469">
        <v>44280</v>
      </c>
      <c r="E14" s="297">
        <v>1322.7</v>
      </c>
      <c r="F14" s="297">
        <v>1340.3833333333332</v>
      </c>
      <c r="G14" s="298">
        <v>1276.7666666666664</v>
      </c>
      <c r="H14" s="298">
        <v>1230.8333333333333</v>
      </c>
      <c r="I14" s="298">
        <v>1167.2166666666665</v>
      </c>
      <c r="J14" s="298">
        <v>1386.3166666666664</v>
      </c>
      <c r="K14" s="298">
        <v>1449.9333333333332</v>
      </c>
      <c r="L14" s="298">
        <v>1495.8666666666663</v>
      </c>
      <c r="M14" s="285">
        <v>1404</v>
      </c>
      <c r="N14" s="285">
        <v>1294.45</v>
      </c>
      <c r="O14" s="300">
        <v>469625</v>
      </c>
      <c r="P14" s="301">
        <v>0.14035087719298245</v>
      </c>
    </row>
    <row r="15" spans="1:16" ht="15">
      <c r="A15" s="263">
        <v>5</v>
      </c>
      <c r="B15" s="362" t="s">
        <v>37</v>
      </c>
      <c r="C15" s="468" t="s">
        <v>38</v>
      </c>
      <c r="D15" s="469">
        <v>44280</v>
      </c>
      <c r="E15" s="297">
        <v>1895.25</v>
      </c>
      <c r="F15" s="297">
        <v>1904.1000000000001</v>
      </c>
      <c r="G15" s="298">
        <v>1882.3000000000002</v>
      </c>
      <c r="H15" s="298">
        <v>1869.3500000000001</v>
      </c>
      <c r="I15" s="298">
        <v>1847.5500000000002</v>
      </c>
      <c r="J15" s="298">
        <v>1917.0500000000002</v>
      </c>
      <c r="K15" s="298">
        <v>1938.85</v>
      </c>
      <c r="L15" s="298">
        <v>1951.8000000000002</v>
      </c>
      <c r="M15" s="285">
        <v>1925.9</v>
      </c>
      <c r="N15" s="285">
        <v>1891.15</v>
      </c>
      <c r="O15" s="300">
        <v>3122500</v>
      </c>
      <c r="P15" s="301">
        <v>-2.6348612410352353E-2</v>
      </c>
    </row>
    <row r="16" spans="1:16" ht="15">
      <c r="A16" s="263">
        <v>6</v>
      </c>
      <c r="B16" s="362" t="s">
        <v>39</v>
      </c>
      <c r="C16" s="468" t="s">
        <v>40</v>
      </c>
      <c r="D16" s="469">
        <v>44280</v>
      </c>
      <c r="E16" s="297">
        <v>1023.7</v>
      </c>
      <c r="F16" s="297">
        <v>1044.6000000000001</v>
      </c>
      <c r="G16" s="298">
        <v>997.25000000000023</v>
      </c>
      <c r="H16" s="298">
        <v>970.80000000000007</v>
      </c>
      <c r="I16" s="298">
        <v>923.45000000000016</v>
      </c>
      <c r="J16" s="298">
        <v>1071.0500000000002</v>
      </c>
      <c r="K16" s="298">
        <v>1118.4000000000001</v>
      </c>
      <c r="L16" s="298">
        <v>1144.8500000000004</v>
      </c>
      <c r="M16" s="285">
        <v>1091.95</v>
      </c>
      <c r="N16" s="285">
        <v>1018.15</v>
      </c>
      <c r="O16" s="300">
        <v>17292000</v>
      </c>
      <c r="P16" s="301">
        <v>-6.1135845368661096E-2</v>
      </c>
    </row>
    <row r="17" spans="1:16" ht="15">
      <c r="A17" s="263">
        <v>7</v>
      </c>
      <c r="B17" s="362" t="s">
        <v>39</v>
      </c>
      <c r="C17" s="468" t="s">
        <v>41</v>
      </c>
      <c r="D17" s="469">
        <v>44280</v>
      </c>
      <c r="E17" s="297">
        <v>707.35</v>
      </c>
      <c r="F17" s="297">
        <v>718.9666666666667</v>
      </c>
      <c r="G17" s="298">
        <v>687.13333333333344</v>
      </c>
      <c r="H17" s="298">
        <v>666.91666666666674</v>
      </c>
      <c r="I17" s="298">
        <v>635.08333333333348</v>
      </c>
      <c r="J17" s="298">
        <v>739.18333333333339</v>
      </c>
      <c r="K17" s="298">
        <v>771.01666666666665</v>
      </c>
      <c r="L17" s="298">
        <v>791.23333333333335</v>
      </c>
      <c r="M17" s="285">
        <v>750.8</v>
      </c>
      <c r="N17" s="285">
        <v>698.75</v>
      </c>
      <c r="O17" s="300">
        <v>60595000</v>
      </c>
      <c r="P17" s="301">
        <v>-3.8222843286342526E-3</v>
      </c>
    </row>
    <row r="18" spans="1:16" ht="15">
      <c r="A18" s="263">
        <v>8</v>
      </c>
      <c r="B18" s="362" t="s">
        <v>51</v>
      </c>
      <c r="C18" s="468" t="s">
        <v>226</v>
      </c>
      <c r="D18" s="469">
        <v>44280</v>
      </c>
      <c r="E18" s="297">
        <v>2576.25</v>
      </c>
      <c r="F18" s="297">
        <v>2585.0499999999997</v>
      </c>
      <c r="G18" s="298">
        <v>2530.1499999999996</v>
      </c>
      <c r="H18" s="298">
        <v>2484.0499999999997</v>
      </c>
      <c r="I18" s="298">
        <v>2429.1499999999996</v>
      </c>
      <c r="J18" s="298">
        <v>2631.1499999999996</v>
      </c>
      <c r="K18" s="298">
        <v>2686.05</v>
      </c>
      <c r="L18" s="298">
        <v>2732.1499999999996</v>
      </c>
      <c r="M18" s="285">
        <v>2639.95</v>
      </c>
      <c r="N18" s="285">
        <v>2538.9499999999998</v>
      </c>
      <c r="O18" s="300">
        <v>248800</v>
      </c>
      <c r="P18" s="301">
        <v>-6.3253012048192767E-2</v>
      </c>
    </row>
    <row r="19" spans="1:16" ht="15">
      <c r="A19" s="263">
        <v>9</v>
      </c>
      <c r="B19" s="362" t="s">
        <v>43</v>
      </c>
      <c r="C19" s="468" t="s">
        <v>44</v>
      </c>
      <c r="D19" s="469">
        <v>44280</v>
      </c>
      <c r="E19" s="297">
        <v>857.2</v>
      </c>
      <c r="F19" s="297">
        <v>862.73333333333323</v>
      </c>
      <c r="G19" s="298">
        <v>849.46666666666647</v>
      </c>
      <c r="H19" s="298">
        <v>841.73333333333323</v>
      </c>
      <c r="I19" s="298">
        <v>828.46666666666647</v>
      </c>
      <c r="J19" s="298">
        <v>870.46666666666647</v>
      </c>
      <c r="K19" s="298">
        <v>883.73333333333312</v>
      </c>
      <c r="L19" s="298">
        <v>891.46666666666647</v>
      </c>
      <c r="M19" s="285">
        <v>876</v>
      </c>
      <c r="N19" s="285">
        <v>855</v>
      </c>
      <c r="O19" s="300">
        <v>2496000</v>
      </c>
      <c r="P19" s="301">
        <v>8.4848484848484857E-3</v>
      </c>
    </row>
    <row r="20" spans="1:16" ht="15">
      <c r="A20" s="263">
        <v>10</v>
      </c>
      <c r="B20" s="362" t="s">
        <v>37</v>
      </c>
      <c r="C20" s="468" t="s">
        <v>45</v>
      </c>
      <c r="D20" s="469">
        <v>44280</v>
      </c>
      <c r="E20" s="297">
        <v>303.05</v>
      </c>
      <c r="F20" s="297">
        <v>303.83333333333331</v>
      </c>
      <c r="G20" s="298">
        <v>300.76666666666665</v>
      </c>
      <c r="H20" s="298">
        <v>298.48333333333335</v>
      </c>
      <c r="I20" s="298">
        <v>295.41666666666669</v>
      </c>
      <c r="J20" s="298">
        <v>306.11666666666662</v>
      </c>
      <c r="K20" s="298">
        <v>309.18333333333334</v>
      </c>
      <c r="L20" s="298">
        <v>311.46666666666658</v>
      </c>
      <c r="M20" s="285">
        <v>306.89999999999998</v>
      </c>
      <c r="N20" s="285">
        <v>301.55</v>
      </c>
      <c r="O20" s="300">
        <v>15252000</v>
      </c>
      <c r="P20" s="301">
        <v>3.628210354667754E-2</v>
      </c>
    </row>
    <row r="21" spans="1:16" ht="15">
      <c r="A21" s="263">
        <v>11</v>
      </c>
      <c r="B21" s="362" t="s">
        <v>51</v>
      </c>
      <c r="C21" s="468" t="s">
        <v>294</v>
      </c>
      <c r="D21" s="469">
        <v>44280</v>
      </c>
      <c r="E21" s="297">
        <v>936.4</v>
      </c>
      <c r="F21" s="297">
        <v>936.44999999999993</v>
      </c>
      <c r="G21" s="298">
        <v>927.44999999999982</v>
      </c>
      <c r="H21" s="298">
        <v>918.49999999999989</v>
      </c>
      <c r="I21" s="298">
        <v>909.49999999999977</v>
      </c>
      <c r="J21" s="298">
        <v>945.39999999999986</v>
      </c>
      <c r="K21" s="298">
        <v>954.40000000000009</v>
      </c>
      <c r="L21" s="298">
        <v>963.34999999999991</v>
      </c>
      <c r="M21" s="285">
        <v>945.45</v>
      </c>
      <c r="N21" s="285">
        <v>927.5</v>
      </c>
      <c r="O21" s="300">
        <v>540100</v>
      </c>
      <c r="P21" s="301">
        <v>0.5941558441558441</v>
      </c>
    </row>
    <row r="22" spans="1:16" ht="15">
      <c r="A22" s="263">
        <v>12</v>
      </c>
      <c r="B22" s="362" t="s">
        <v>39</v>
      </c>
      <c r="C22" s="468" t="s">
        <v>46</v>
      </c>
      <c r="D22" s="469">
        <v>44280</v>
      </c>
      <c r="E22" s="297">
        <v>2919.9</v>
      </c>
      <c r="F22" s="297">
        <v>2931.1333333333337</v>
      </c>
      <c r="G22" s="298">
        <v>2891.0666666666675</v>
      </c>
      <c r="H22" s="298">
        <v>2862.233333333334</v>
      </c>
      <c r="I22" s="298">
        <v>2822.1666666666679</v>
      </c>
      <c r="J22" s="298">
        <v>2959.9666666666672</v>
      </c>
      <c r="K22" s="298">
        <v>3000.0333333333338</v>
      </c>
      <c r="L22" s="298">
        <v>3028.8666666666668</v>
      </c>
      <c r="M22" s="285">
        <v>2971.2</v>
      </c>
      <c r="N22" s="285">
        <v>2902.3</v>
      </c>
      <c r="O22" s="300">
        <v>1590500</v>
      </c>
      <c r="P22" s="301">
        <v>-2.153183635804368E-2</v>
      </c>
    </row>
    <row r="23" spans="1:16" ht="15">
      <c r="A23" s="263">
        <v>13</v>
      </c>
      <c r="B23" s="362" t="s">
        <v>43</v>
      </c>
      <c r="C23" s="468" t="s">
        <v>47</v>
      </c>
      <c r="D23" s="469">
        <v>44280</v>
      </c>
      <c r="E23" s="297">
        <v>221.65</v>
      </c>
      <c r="F23" s="297">
        <v>224.13333333333335</v>
      </c>
      <c r="G23" s="298">
        <v>217.81666666666672</v>
      </c>
      <c r="H23" s="298">
        <v>213.98333333333338</v>
      </c>
      <c r="I23" s="298">
        <v>207.66666666666674</v>
      </c>
      <c r="J23" s="298">
        <v>227.9666666666667</v>
      </c>
      <c r="K23" s="298">
        <v>234.28333333333336</v>
      </c>
      <c r="L23" s="298">
        <v>238.11666666666667</v>
      </c>
      <c r="M23" s="285">
        <v>230.45</v>
      </c>
      <c r="N23" s="285">
        <v>220.3</v>
      </c>
      <c r="O23" s="300">
        <v>11060000</v>
      </c>
      <c r="P23" s="301">
        <v>-2.6408450704225352E-2</v>
      </c>
    </row>
    <row r="24" spans="1:16" ht="15">
      <c r="A24" s="263">
        <v>14</v>
      </c>
      <c r="B24" s="362" t="s">
        <v>43</v>
      </c>
      <c r="C24" s="468" t="s">
        <v>48</v>
      </c>
      <c r="D24" s="469">
        <v>44280</v>
      </c>
      <c r="E24" s="297">
        <v>112.3</v>
      </c>
      <c r="F24" s="297">
        <v>113.05</v>
      </c>
      <c r="G24" s="298">
        <v>111.1</v>
      </c>
      <c r="H24" s="298">
        <v>109.89999999999999</v>
      </c>
      <c r="I24" s="298">
        <v>107.94999999999999</v>
      </c>
      <c r="J24" s="298">
        <v>114.25</v>
      </c>
      <c r="K24" s="298">
        <v>116.20000000000002</v>
      </c>
      <c r="L24" s="298">
        <v>117.4</v>
      </c>
      <c r="M24" s="285">
        <v>115</v>
      </c>
      <c r="N24" s="285">
        <v>111.85</v>
      </c>
      <c r="O24" s="300">
        <v>45639000</v>
      </c>
      <c r="P24" s="301">
        <v>-2.1042471042471044E-2</v>
      </c>
    </row>
    <row r="25" spans="1:16" ht="15">
      <c r="A25" s="263">
        <v>15</v>
      </c>
      <c r="B25" s="362" t="s">
        <v>49</v>
      </c>
      <c r="C25" s="468" t="s">
        <v>50</v>
      </c>
      <c r="D25" s="469">
        <v>44280</v>
      </c>
      <c r="E25" s="297">
        <v>2442.5500000000002</v>
      </c>
      <c r="F25" s="297">
        <v>2442.7833333333333</v>
      </c>
      <c r="G25" s="298">
        <v>2413.5666666666666</v>
      </c>
      <c r="H25" s="298">
        <v>2384.5833333333335</v>
      </c>
      <c r="I25" s="298">
        <v>2355.3666666666668</v>
      </c>
      <c r="J25" s="298">
        <v>2471.7666666666664</v>
      </c>
      <c r="K25" s="298">
        <v>2500.9833333333327</v>
      </c>
      <c r="L25" s="298">
        <v>2529.9666666666662</v>
      </c>
      <c r="M25" s="285">
        <v>2472</v>
      </c>
      <c r="N25" s="285">
        <v>2413.8000000000002</v>
      </c>
      <c r="O25" s="300">
        <v>5721900</v>
      </c>
      <c r="P25" s="301">
        <v>1.3766344211757202E-2</v>
      </c>
    </row>
    <row r="26" spans="1:16" ht="15">
      <c r="A26" s="263">
        <v>16</v>
      </c>
      <c r="B26" s="362" t="s">
        <v>53</v>
      </c>
      <c r="C26" s="468" t="s">
        <v>222</v>
      </c>
      <c r="D26" s="469">
        <v>44280</v>
      </c>
      <c r="E26" s="297">
        <v>1222.8</v>
      </c>
      <c r="F26" s="297">
        <v>1230.6833333333334</v>
      </c>
      <c r="G26" s="298">
        <v>1207.1166666666668</v>
      </c>
      <c r="H26" s="298">
        <v>1191.4333333333334</v>
      </c>
      <c r="I26" s="298">
        <v>1167.8666666666668</v>
      </c>
      <c r="J26" s="298">
        <v>1246.3666666666668</v>
      </c>
      <c r="K26" s="298">
        <v>1269.9333333333334</v>
      </c>
      <c r="L26" s="298">
        <v>1285.6166666666668</v>
      </c>
      <c r="M26" s="285">
        <v>1254.25</v>
      </c>
      <c r="N26" s="285">
        <v>1215</v>
      </c>
      <c r="O26" s="300">
        <v>677000</v>
      </c>
      <c r="P26" s="301">
        <v>-4.647887323943662E-2</v>
      </c>
    </row>
    <row r="27" spans="1:16" ht="15">
      <c r="A27" s="263">
        <v>17</v>
      </c>
      <c r="B27" s="362" t="s">
        <v>51</v>
      </c>
      <c r="C27" s="468" t="s">
        <v>52</v>
      </c>
      <c r="D27" s="469">
        <v>44280</v>
      </c>
      <c r="E27" s="297">
        <v>856.75</v>
      </c>
      <c r="F27" s="297">
        <v>854.65</v>
      </c>
      <c r="G27" s="298">
        <v>845.9</v>
      </c>
      <c r="H27" s="298">
        <v>835.05</v>
      </c>
      <c r="I27" s="298">
        <v>826.3</v>
      </c>
      <c r="J27" s="298">
        <v>865.5</v>
      </c>
      <c r="K27" s="298">
        <v>874.25</v>
      </c>
      <c r="L27" s="298">
        <v>885.1</v>
      </c>
      <c r="M27" s="285">
        <v>863.4</v>
      </c>
      <c r="N27" s="285">
        <v>843.8</v>
      </c>
      <c r="O27" s="300">
        <v>8840650</v>
      </c>
      <c r="P27" s="301">
        <v>2.3583167514186747E-3</v>
      </c>
    </row>
    <row r="28" spans="1:16" ht="15">
      <c r="A28" s="263">
        <v>18</v>
      </c>
      <c r="B28" s="362" t="s">
        <v>53</v>
      </c>
      <c r="C28" s="468" t="s">
        <v>54</v>
      </c>
      <c r="D28" s="469">
        <v>44280</v>
      </c>
      <c r="E28" s="297">
        <v>708.45</v>
      </c>
      <c r="F28" s="297">
        <v>713.20000000000016</v>
      </c>
      <c r="G28" s="298">
        <v>700.5500000000003</v>
      </c>
      <c r="H28" s="298">
        <v>692.65000000000009</v>
      </c>
      <c r="I28" s="298">
        <v>680.00000000000023</v>
      </c>
      <c r="J28" s="298">
        <v>721.10000000000036</v>
      </c>
      <c r="K28" s="298">
        <v>733.75000000000023</v>
      </c>
      <c r="L28" s="298">
        <v>741.65000000000043</v>
      </c>
      <c r="M28" s="285">
        <v>725.85</v>
      </c>
      <c r="N28" s="285">
        <v>705.3</v>
      </c>
      <c r="O28" s="300">
        <v>34292400</v>
      </c>
      <c r="P28" s="301">
        <v>-7.6925766635197032E-4</v>
      </c>
    </row>
    <row r="29" spans="1:16" ht="15">
      <c r="A29" s="263">
        <v>19</v>
      </c>
      <c r="B29" s="362" t="s">
        <v>43</v>
      </c>
      <c r="C29" s="468" t="s">
        <v>55</v>
      </c>
      <c r="D29" s="469">
        <v>44280</v>
      </c>
      <c r="E29" s="297">
        <v>3605.55</v>
      </c>
      <c r="F29" s="297">
        <v>3632.9333333333329</v>
      </c>
      <c r="G29" s="298">
        <v>3565.8666666666659</v>
      </c>
      <c r="H29" s="298">
        <v>3526.1833333333329</v>
      </c>
      <c r="I29" s="298">
        <v>3459.1166666666659</v>
      </c>
      <c r="J29" s="298">
        <v>3672.6166666666659</v>
      </c>
      <c r="K29" s="298">
        <v>3739.6833333333325</v>
      </c>
      <c r="L29" s="298">
        <v>3779.3666666666659</v>
      </c>
      <c r="M29" s="285">
        <v>3700</v>
      </c>
      <c r="N29" s="285">
        <v>3593.25</v>
      </c>
      <c r="O29" s="300">
        <v>2224250</v>
      </c>
      <c r="P29" s="301">
        <v>-1.4728682170542635E-2</v>
      </c>
    </row>
    <row r="30" spans="1:16" ht="15">
      <c r="A30" s="263">
        <v>20</v>
      </c>
      <c r="B30" s="362" t="s">
        <v>56</v>
      </c>
      <c r="C30" s="468" t="s">
        <v>57</v>
      </c>
      <c r="D30" s="469">
        <v>44280</v>
      </c>
      <c r="E30" s="297">
        <v>9216.6</v>
      </c>
      <c r="F30" s="297">
        <v>9265.9000000000015</v>
      </c>
      <c r="G30" s="298">
        <v>9141.8500000000022</v>
      </c>
      <c r="H30" s="298">
        <v>9067.1</v>
      </c>
      <c r="I30" s="298">
        <v>8943.0500000000011</v>
      </c>
      <c r="J30" s="298">
        <v>9340.6500000000033</v>
      </c>
      <c r="K30" s="298">
        <v>9464.7000000000025</v>
      </c>
      <c r="L30" s="298">
        <v>9539.4500000000044</v>
      </c>
      <c r="M30" s="285">
        <v>9389.9500000000007</v>
      </c>
      <c r="N30" s="285">
        <v>9191.15</v>
      </c>
      <c r="O30" s="300">
        <v>582000</v>
      </c>
      <c r="P30" s="301">
        <v>1.1953923060204303E-2</v>
      </c>
    </row>
    <row r="31" spans="1:16" ht="15">
      <c r="A31" s="263">
        <v>21</v>
      </c>
      <c r="B31" s="362" t="s">
        <v>56</v>
      </c>
      <c r="C31" s="468" t="s">
        <v>58</v>
      </c>
      <c r="D31" s="469">
        <v>44280</v>
      </c>
      <c r="E31" s="297">
        <v>5274.1</v>
      </c>
      <c r="F31" s="297">
        <v>5303.2166666666662</v>
      </c>
      <c r="G31" s="298">
        <v>5229.5333333333328</v>
      </c>
      <c r="H31" s="298">
        <v>5184.9666666666662</v>
      </c>
      <c r="I31" s="298">
        <v>5111.2833333333328</v>
      </c>
      <c r="J31" s="298">
        <v>5347.7833333333328</v>
      </c>
      <c r="K31" s="298">
        <v>5421.4666666666653</v>
      </c>
      <c r="L31" s="298">
        <v>5466.0333333333328</v>
      </c>
      <c r="M31" s="285">
        <v>5376.9</v>
      </c>
      <c r="N31" s="285">
        <v>5258.65</v>
      </c>
      <c r="O31" s="300">
        <v>3666250</v>
      </c>
      <c r="P31" s="301">
        <v>-2.0897316063559889E-2</v>
      </c>
    </row>
    <row r="32" spans="1:16" ht="15">
      <c r="A32" s="263">
        <v>22</v>
      </c>
      <c r="B32" s="362" t="s">
        <v>43</v>
      </c>
      <c r="C32" s="468" t="s">
        <v>59</v>
      </c>
      <c r="D32" s="469">
        <v>44280</v>
      </c>
      <c r="E32" s="297">
        <v>1620.85</v>
      </c>
      <c r="F32" s="297">
        <v>1619.6166666666668</v>
      </c>
      <c r="G32" s="298">
        <v>1602.1333333333337</v>
      </c>
      <c r="H32" s="298">
        <v>1583.416666666667</v>
      </c>
      <c r="I32" s="298">
        <v>1565.9333333333338</v>
      </c>
      <c r="J32" s="298">
        <v>1638.3333333333335</v>
      </c>
      <c r="K32" s="298">
        <v>1655.8166666666666</v>
      </c>
      <c r="L32" s="298">
        <v>1674.5333333333333</v>
      </c>
      <c r="M32" s="285">
        <v>1637.1</v>
      </c>
      <c r="N32" s="285">
        <v>1600.9</v>
      </c>
      <c r="O32" s="300">
        <v>1792000</v>
      </c>
      <c r="P32" s="301">
        <v>-7.7429983525535415E-2</v>
      </c>
    </row>
    <row r="33" spans="1:16" ht="15">
      <c r="A33" s="263">
        <v>23</v>
      </c>
      <c r="B33" s="362" t="s">
        <v>53</v>
      </c>
      <c r="C33" s="468" t="s">
        <v>229</v>
      </c>
      <c r="D33" s="469">
        <v>44280</v>
      </c>
      <c r="E33" s="297">
        <v>358.15</v>
      </c>
      <c r="F33" s="297">
        <v>361.9666666666667</v>
      </c>
      <c r="G33" s="298">
        <v>352.28333333333342</v>
      </c>
      <c r="H33" s="298">
        <v>346.41666666666674</v>
      </c>
      <c r="I33" s="298">
        <v>336.73333333333346</v>
      </c>
      <c r="J33" s="298">
        <v>367.83333333333337</v>
      </c>
      <c r="K33" s="298">
        <v>377.51666666666665</v>
      </c>
      <c r="L33" s="298">
        <v>383.38333333333333</v>
      </c>
      <c r="M33" s="285">
        <v>371.65</v>
      </c>
      <c r="N33" s="285">
        <v>356.1</v>
      </c>
      <c r="O33" s="300">
        <v>17069400</v>
      </c>
      <c r="P33" s="301">
        <v>-3.0467232389326245E-2</v>
      </c>
    </row>
    <row r="34" spans="1:16" ht="15">
      <c r="A34" s="263">
        <v>24</v>
      </c>
      <c r="B34" s="362" t="s">
        <v>53</v>
      </c>
      <c r="C34" s="468" t="s">
        <v>60</v>
      </c>
      <c r="D34" s="469">
        <v>44280</v>
      </c>
      <c r="E34" s="297">
        <v>71.8</v>
      </c>
      <c r="F34" s="297">
        <v>72.8</v>
      </c>
      <c r="G34" s="298">
        <v>70.399999999999991</v>
      </c>
      <c r="H34" s="298">
        <v>69</v>
      </c>
      <c r="I34" s="298">
        <v>66.599999999999994</v>
      </c>
      <c r="J34" s="298">
        <v>74.199999999999989</v>
      </c>
      <c r="K34" s="298">
        <v>76.599999999999994</v>
      </c>
      <c r="L34" s="298">
        <v>77.999999999999986</v>
      </c>
      <c r="M34" s="285">
        <v>75.2</v>
      </c>
      <c r="N34" s="285">
        <v>71.400000000000006</v>
      </c>
      <c r="O34" s="300">
        <v>122709600</v>
      </c>
      <c r="P34" s="301">
        <v>7.6023391812865493E-2</v>
      </c>
    </row>
    <row r="35" spans="1:16" ht="15">
      <c r="A35" s="263">
        <v>25</v>
      </c>
      <c r="B35" s="362" t="s">
        <v>49</v>
      </c>
      <c r="C35" s="468" t="s">
        <v>62</v>
      </c>
      <c r="D35" s="469">
        <v>44280</v>
      </c>
      <c r="E35" s="297">
        <v>1454.85</v>
      </c>
      <c r="F35" s="297">
        <v>1469.1666666666667</v>
      </c>
      <c r="G35" s="298">
        <v>1438.6833333333334</v>
      </c>
      <c r="H35" s="298">
        <v>1422.5166666666667</v>
      </c>
      <c r="I35" s="298">
        <v>1392.0333333333333</v>
      </c>
      <c r="J35" s="298">
        <v>1485.3333333333335</v>
      </c>
      <c r="K35" s="298">
        <v>1515.8166666666666</v>
      </c>
      <c r="L35" s="298">
        <v>1531.9833333333336</v>
      </c>
      <c r="M35" s="285">
        <v>1499.65</v>
      </c>
      <c r="N35" s="285">
        <v>1453</v>
      </c>
      <c r="O35" s="300">
        <v>1200100</v>
      </c>
      <c r="P35" s="301">
        <v>-3.237250554323725E-2</v>
      </c>
    </row>
    <row r="36" spans="1:16" ht="15">
      <c r="A36" s="263">
        <v>26</v>
      </c>
      <c r="B36" s="362" t="s">
        <v>63</v>
      </c>
      <c r="C36" s="468" t="s">
        <v>64</v>
      </c>
      <c r="D36" s="469">
        <v>44280</v>
      </c>
      <c r="E36" s="297">
        <v>122.4</v>
      </c>
      <c r="F36" s="297">
        <v>123.64999999999999</v>
      </c>
      <c r="G36" s="298">
        <v>120.49999999999999</v>
      </c>
      <c r="H36" s="298">
        <v>118.6</v>
      </c>
      <c r="I36" s="298">
        <v>115.44999999999999</v>
      </c>
      <c r="J36" s="298">
        <v>125.54999999999998</v>
      </c>
      <c r="K36" s="298">
        <v>128.69999999999999</v>
      </c>
      <c r="L36" s="298">
        <v>130.59999999999997</v>
      </c>
      <c r="M36" s="285">
        <v>126.8</v>
      </c>
      <c r="N36" s="285">
        <v>121.75</v>
      </c>
      <c r="O36" s="300">
        <v>43510000</v>
      </c>
      <c r="P36" s="301">
        <v>-3.1794351429054624E-2</v>
      </c>
    </row>
    <row r="37" spans="1:16" ht="15">
      <c r="A37" s="263">
        <v>27</v>
      </c>
      <c r="B37" s="362" t="s">
        <v>49</v>
      </c>
      <c r="C37" s="468" t="s">
        <v>65</v>
      </c>
      <c r="D37" s="469">
        <v>44280</v>
      </c>
      <c r="E37" s="297">
        <v>742.8</v>
      </c>
      <c r="F37" s="297">
        <v>749.58333333333337</v>
      </c>
      <c r="G37" s="298">
        <v>732.9666666666667</v>
      </c>
      <c r="H37" s="298">
        <v>723.13333333333333</v>
      </c>
      <c r="I37" s="298">
        <v>706.51666666666665</v>
      </c>
      <c r="J37" s="298">
        <v>759.41666666666674</v>
      </c>
      <c r="K37" s="298">
        <v>776.0333333333333</v>
      </c>
      <c r="L37" s="298">
        <v>785.86666666666679</v>
      </c>
      <c r="M37" s="285">
        <v>766.2</v>
      </c>
      <c r="N37" s="285">
        <v>739.75</v>
      </c>
      <c r="O37" s="300">
        <v>3091000</v>
      </c>
      <c r="P37" s="301">
        <v>1.4806789454676778E-2</v>
      </c>
    </row>
    <row r="38" spans="1:16" ht="15">
      <c r="A38" s="263">
        <v>28</v>
      </c>
      <c r="B38" s="362" t="s">
        <v>43</v>
      </c>
      <c r="C38" s="468" t="s">
        <v>66</v>
      </c>
      <c r="D38" s="469">
        <v>44280</v>
      </c>
      <c r="E38" s="297">
        <v>580.5</v>
      </c>
      <c r="F38" s="297">
        <v>587.06666666666672</v>
      </c>
      <c r="G38" s="298">
        <v>572.13333333333344</v>
      </c>
      <c r="H38" s="298">
        <v>563.76666666666677</v>
      </c>
      <c r="I38" s="298">
        <v>548.83333333333348</v>
      </c>
      <c r="J38" s="298">
        <v>595.43333333333339</v>
      </c>
      <c r="K38" s="298">
        <v>610.36666666666656</v>
      </c>
      <c r="L38" s="298">
        <v>618.73333333333335</v>
      </c>
      <c r="M38" s="285">
        <v>602</v>
      </c>
      <c r="N38" s="285">
        <v>578.70000000000005</v>
      </c>
      <c r="O38" s="300">
        <v>5022000</v>
      </c>
      <c r="P38" s="301">
        <v>-2.5327510917030567E-2</v>
      </c>
    </row>
    <row r="39" spans="1:16" ht="15">
      <c r="A39" s="263">
        <v>29</v>
      </c>
      <c r="B39" s="362" t="s">
        <v>67</v>
      </c>
      <c r="C39" s="468" t="s">
        <v>68</v>
      </c>
      <c r="D39" s="469">
        <v>44280</v>
      </c>
      <c r="E39" s="297">
        <v>524.20000000000005</v>
      </c>
      <c r="F39" s="297">
        <v>526.68333333333339</v>
      </c>
      <c r="G39" s="298">
        <v>519.51666666666677</v>
      </c>
      <c r="H39" s="298">
        <v>514.83333333333337</v>
      </c>
      <c r="I39" s="298">
        <v>507.66666666666674</v>
      </c>
      <c r="J39" s="298">
        <v>531.36666666666679</v>
      </c>
      <c r="K39" s="298">
        <v>538.5333333333333</v>
      </c>
      <c r="L39" s="298">
        <v>543.21666666666681</v>
      </c>
      <c r="M39" s="285">
        <v>533.85</v>
      </c>
      <c r="N39" s="285">
        <v>522</v>
      </c>
      <c r="O39" s="300">
        <v>100553724</v>
      </c>
      <c r="P39" s="301">
        <v>-1.1913639753360374E-2</v>
      </c>
    </row>
    <row r="40" spans="1:16" ht="15">
      <c r="A40" s="263">
        <v>30</v>
      </c>
      <c r="B40" s="362" t="s">
        <v>63</v>
      </c>
      <c r="C40" s="468" t="s">
        <v>69</v>
      </c>
      <c r="D40" s="469">
        <v>44280</v>
      </c>
      <c r="E40" s="297">
        <v>49.95</v>
      </c>
      <c r="F40" s="297">
        <v>50.4</v>
      </c>
      <c r="G40" s="298">
        <v>49.099999999999994</v>
      </c>
      <c r="H40" s="298">
        <v>48.249999999999993</v>
      </c>
      <c r="I40" s="298">
        <v>46.949999999999989</v>
      </c>
      <c r="J40" s="298">
        <v>51.25</v>
      </c>
      <c r="K40" s="298">
        <v>52.55</v>
      </c>
      <c r="L40" s="298">
        <v>53.400000000000006</v>
      </c>
      <c r="M40" s="285">
        <v>51.7</v>
      </c>
      <c r="N40" s="285">
        <v>49.55</v>
      </c>
      <c r="O40" s="300">
        <v>104076000</v>
      </c>
      <c r="P40" s="301">
        <v>-5.4919908466819219E-2</v>
      </c>
    </row>
    <row r="41" spans="1:16" ht="15">
      <c r="A41" s="263">
        <v>31</v>
      </c>
      <c r="B41" s="362" t="s">
        <v>51</v>
      </c>
      <c r="C41" s="468" t="s">
        <v>70</v>
      </c>
      <c r="D41" s="469">
        <v>44280</v>
      </c>
      <c r="E41" s="297">
        <v>401.2</v>
      </c>
      <c r="F41" s="297">
        <v>401.63333333333327</v>
      </c>
      <c r="G41" s="298">
        <v>398.86666666666656</v>
      </c>
      <c r="H41" s="298">
        <v>396.5333333333333</v>
      </c>
      <c r="I41" s="298">
        <v>393.76666666666659</v>
      </c>
      <c r="J41" s="298">
        <v>403.96666666666653</v>
      </c>
      <c r="K41" s="298">
        <v>406.73333333333329</v>
      </c>
      <c r="L41" s="298">
        <v>409.06666666666649</v>
      </c>
      <c r="M41" s="285">
        <v>404.4</v>
      </c>
      <c r="N41" s="285">
        <v>399.3</v>
      </c>
      <c r="O41" s="300">
        <v>13827600</v>
      </c>
      <c r="P41" s="301">
        <v>-2.2280045535859491E-2</v>
      </c>
    </row>
    <row r="42" spans="1:16" ht="15">
      <c r="A42" s="263">
        <v>32</v>
      </c>
      <c r="B42" s="362" t="s">
        <v>43</v>
      </c>
      <c r="C42" s="468" t="s">
        <v>71</v>
      </c>
      <c r="D42" s="469">
        <v>44280</v>
      </c>
      <c r="E42" s="297">
        <v>14024.8</v>
      </c>
      <c r="F42" s="297">
        <v>14112.183333333334</v>
      </c>
      <c r="G42" s="298">
        <v>13884.266666666668</v>
      </c>
      <c r="H42" s="298">
        <v>13743.733333333334</v>
      </c>
      <c r="I42" s="298">
        <v>13515.816666666668</v>
      </c>
      <c r="J42" s="298">
        <v>14252.716666666669</v>
      </c>
      <c r="K42" s="298">
        <v>14480.633333333333</v>
      </c>
      <c r="L42" s="298">
        <v>14621.16666666667</v>
      </c>
      <c r="M42" s="285">
        <v>14340.1</v>
      </c>
      <c r="N42" s="285">
        <v>13971.65</v>
      </c>
      <c r="O42" s="300">
        <v>91700</v>
      </c>
      <c r="P42" s="301">
        <v>7.1389346512904994E-3</v>
      </c>
    </row>
    <row r="43" spans="1:16" ht="15">
      <c r="A43" s="263">
        <v>33</v>
      </c>
      <c r="B43" s="362" t="s">
        <v>72</v>
      </c>
      <c r="C43" s="468" t="s">
        <v>73</v>
      </c>
      <c r="D43" s="469">
        <v>44280</v>
      </c>
      <c r="E43" s="297">
        <v>425.6</v>
      </c>
      <c r="F43" s="297">
        <v>427.61666666666662</v>
      </c>
      <c r="G43" s="298">
        <v>422.48333333333323</v>
      </c>
      <c r="H43" s="298">
        <v>419.36666666666662</v>
      </c>
      <c r="I43" s="298">
        <v>414.23333333333323</v>
      </c>
      <c r="J43" s="298">
        <v>430.73333333333323</v>
      </c>
      <c r="K43" s="298">
        <v>435.86666666666656</v>
      </c>
      <c r="L43" s="298">
        <v>438.98333333333323</v>
      </c>
      <c r="M43" s="285">
        <v>432.75</v>
      </c>
      <c r="N43" s="285">
        <v>424.5</v>
      </c>
      <c r="O43" s="300">
        <v>49806000</v>
      </c>
      <c r="P43" s="301">
        <v>2.0642451019447362E-3</v>
      </c>
    </row>
    <row r="44" spans="1:16" ht="15">
      <c r="A44" s="263">
        <v>34</v>
      </c>
      <c r="B44" s="362" t="s">
        <v>49</v>
      </c>
      <c r="C44" s="468" t="s">
        <v>74</v>
      </c>
      <c r="D44" s="469">
        <v>44280</v>
      </c>
      <c r="E44" s="297">
        <v>3538.5</v>
      </c>
      <c r="F44" s="297">
        <v>3545.7666666666664</v>
      </c>
      <c r="G44" s="298">
        <v>3518.083333333333</v>
      </c>
      <c r="H44" s="298">
        <v>3497.6666666666665</v>
      </c>
      <c r="I44" s="298">
        <v>3469.9833333333331</v>
      </c>
      <c r="J44" s="298">
        <v>3566.1833333333329</v>
      </c>
      <c r="K44" s="298">
        <v>3593.8666666666663</v>
      </c>
      <c r="L44" s="298">
        <v>3614.2833333333328</v>
      </c>
      <c r="M44" s="285">
        <v>3573.45</v>
      </c>
      <c r="N44" s="285">
        <v>3525.35</v>
      </c>
      <c r="O44" s="300">
        <v>2109600</v>
      </c>
      <c r="P44" s="301">
        <v>-0.11901779002756202</v>
      </c>
    </row>
    <row r="45" spans="1:16" ht="15">
      <c r="A45" s="263">
        <v>35</v>
      </c>
      <c r="B45" s="362" t="s">
        <v>51</v>
      </c>
      <c r="C45" s="468" t="s">
        <v>75</v>
      </c>
      <c r="D45" s="469">
        <v>44280</v>
      </c>
      <c r="E45" s="297">
        <v>431.5</v>
      </c>
      <c r="F45" s="297">
        <v>431.91666666666669</v>
      </c>
      <c r="G45" s="298">
        <v>426.48333333333335</v>
      </c>
      <c r="H45" s="298">
        <v>421.46666666666664</v>
      </c>
      <c r="I45" s="298">
        <v>416.0333333333333</v>
      </c>
      <c r="J45" s="298">
        <v>436.93333333333339</v>
      </c>
      <c r="K45" s="298">
        <v>442.36666666666667</v>
      </c>
      <c r="L45" s="298">
        <v>447.38333333333344</v>
      </c>
      <c r="M45" s="285">
        <v>437.35</v>
      </c>
      <c r="N45" s="285">
        <v>426.9</v>
      </c>
      <c r="O45" s="300">
        <v>10337800</v>
      </c>
      <c r="P45" s="301">
        <v>-2.1041666666666667E-2</v>
      </c>
    </row>
    <row r="46" spans="1:16" ht="15">
      <c r="A46" s="263">
        <v>36</v>
      </c>
      <c r="B46" s="362" t="s">
        <v>53</v>
      </c>
      <c r="C46" s="468" t="s">
        <v>76</v>
      </c>
      <c r="D46" s="469">
        <v>44280</v>
      </c>
      <c r="E46" s="297">
        <v>148.65</v>
      </c>
      <c r="F46" s="297">
        <v>150.31666666666666</v>
      </c>
      <c r="G46" s="298">
        <v>146.03333333333333</v>
      </c>
      <c r="H46" s="298">
        <v>143.41666666666666</v>
      </c>
      <c r="I46" s="298">
        <v>139.13333333333333</v>
      </c>
      <c r="J46" s="298">
        <v>152.93333333333334</v>
      </c>
      <c r="K46" s="298">
        <v>157.21666666666664</v>
      </c>
      <c r="L46" s="298">
        <v>159.83333333333334</v>
      </c>
      <c r="M46" s="285">
        <v>154.6</v>
      </c>
      <c r="N46" s="285">
        <v>147.69999999999999</v>
      </c>
      <c r="O46" s="300">
        <v>54896400</v>
      </c>
      <c r="P46" s="301">
        <v>-1.7208043310131479E-2</v>
      </c>
    </row>
    <row r="47" spans="1:16" ht="15">
      <c r="A47" s="263">
        <v>37</v>
      </c>
      <c r="B47" s="362" t="s">
        <v>56</v>
      </c>
      <c r="C47" s="468" t="s">
        <v>81</v>
      </c>
      <c r="D47" s="469">
        <v>44280</v>
      </c>
      <c r="E47" s="297">
        <v>548.54999999999995</v>
      </c>
      <c r="F47" s="297">
        <v>554.2833333333333</v>
      </c>
      <c r="G47" s="298">
        <v>539.56666666666661</v>
      </c>
      <c r="H47" s="298">
        <v>530.58333333333326</v>
      </c>
      <c r="I47" s="298">
        <v>515.86666666666656</v>
      </c>
      <c r="J47" s="298">
        <v>563.26666666666665</v>
      </c>
      <c r="K47" s="298">
        <v>577.98333333333335</v>
      </c>
      <c r="L47" s="298">
        <v>586.9666666666667</v>
      </c>
      <c r="M47" s="285">
        <v>569</v>
      </c>
      <c r="N47" s="285">
        <v>545.29999999999995</v>
      </c>
      <c r="O47" s="300">
        <v>4697500</v>
      </c>
      <c r="P47" s="301">
        <v>-4.7643182970096301E-2</v>
      </c>
    </row>
    <row r="48" spans="1:16" ht="15">
      <c r="A48" s="263">
        <v>38</v>
      </c>
      <c r="B48" s="382" t="s">
        <v>51</v>
      </c>
      <c r="C48" s="468" t="s">
        <v>82</v>
      </c>
      <c r="D48" s="469">
        <v>44280</v>
      </c>
      <c r="E48" s="297">
        <v>790.2</v>
      </c>
      <c r="F48" s="297">
        <v>787.58333333333337</v>
      </c>
      <c r="G48" s="298">
        <v>777.86666666666679</v>
      </c>
      <c r="H48" s="298">
        <v>765.53333333333342</v>
      </c>
      <c r="I48" s="298">
        <v>755.81666666666683</v>
      </c>
      <c r="J48" s="298">
        <v>799.91666666666674</v>
      </c>
      <c r="K48" s="298">
        <v>809.63333333333321</v>
      </c>
      <c r="L48" s="298">
        <v>821.9666666666667</v>
      </c>
      <c r="M48" s="285">
        <v>797.3</v>
      </c>
      <c r="N48" s="285">
        <v>775.25</v>
      </c>
      <c r="O48" s="300">
        <v>11310000</v>
      </c>
      <c r="P48" s="301">
        <v>1.1627906976744186E-2</v>
      </c>
    </row>
    <row r="49" spans="1:16" ht="15">
      <c r="A49" s="263">
        <v>39</v>
      </c>
      <c r="B49" s="362" t="s">
        <v>39</v>
      </c>
      <c r="C49" s="468" t="s">
        <v>83</v>
      </c>
      <c r="D49" s="469">
        <v>44280</v>
      </c>
      <c r="E49" s="297">
        <v>132.5</v>
      </c>
      <c r="F49" s="297">
        <v>133.31666666666669</v>
      </c>
      <c r="G49" s="298">
        <v>131.33333333333337</v>
      </c>
      <c r="H49" s="298">
        <v>130.16666666666669</v>
      </c>
      <c r="I49" s="298">
        <v>128.18333333333337</v>
      </c>
      <c r="J49" s="298">
        <v>134.48333333333338</v>
      </c>
      <c r="K49" s="298">
        <v>136.46666666666667</v>
      </c>
      <c r="L49" s="298">
        <v>137.63333333333338</v>
      </c>
      <c r="M49" s="285">
        <v>135.30000000000001</v>
      </c>
      <c r="N49" s="285">
        <v>132.15</v>
      </c>
      <c r="O49" s="300">
        <v>45259200</v>
      </c>
      <c r="P49" s="301">
        <v>-3.3109017496635265E-2</v>
      </c>
    </row>
    <row r="50" spans="1:16" ht="15">
      <c r="A50" s="263">
        <v>40</v>
      </c>
      <c r="B50" s="362" t="s">
        <v>106</v>
      </c>
      <c r="C50" s="468" t="s">
        <v>823</v>
      </c>
      <c r="D50" s="469">
        <v>44280</v>
      </c>
      <c r="E50" s="297">
        <v>2829.45</v>
      </c>
      <c r="F50" s="297">
        <v>2849.6666666666665</v>
      </c>
      <c r="G50" s="298">
        <v>2794.5333333333328</v>
      </c>
      <c r="H50" s="298">
        <v>2759.6166666666663</v>
      </c>
      <c r="I50" s="298">
        <v>2704.4833333333327</v>
      </c>
      <c r="J50" s="298">
        <v>2884.583333333333</v>
      </c>
      <c r="K50" s="298">
        <v>2939.7166666666672</v>
      </c>
      <c r="L50" s="298">
        <v>2974.6333333333332</v>
      </c>
      <c r="M50" s="285">
        <v>2904.8</v>
      </c>
      <c r="N50" s="285">
        <v>2814.75</v>
      </c>
      <c r="O50" s="300">
        <v>525000</v>
      </c>
      <c r="P50" s="301">
        <v>-7.712590639419907E-2</v>
      </c>
    </row>
    <row r="51" spans="1:16" ht="15">
      <c r="A51" s="263">
        <v>41</v>
      </c>
      <c r="B51" s="362" t="s">
        <v>49</v>
      </c>
      <c r="C51" s="468" t="s">
        <v>84</v>
      </c>
      <c r="D51" s="469">
        <v>44280</v>
      </c>
      <c r="E51" s="297">
        <v>1556.1</v>
      </c>
      <c r="F51" s="297">
        <v>1561.05</v>
      </c>
      <c r="G51" s="298">
        <v>1543.6999999999998</v>
      </c>
      <c r="H51" s="298">
        <v>1531.3</v>
      </c>
      <c r="I51" s="298">
        <v>1513.9499999999998</v>
      </c>
      <c r="J51" s="298">
        <v>1573.4499999999998</v>
      </c>
      <c r="K51" s="298">
        <v>1590.7999999999997</v>
      </c>
      <c r="L51" s="298">
        <v>1603.1999999999998</v>
      </c>
      <c r="M51" s="285">
        <v>1578.4</v>
      </c>
      <c r="N51" s="285">
        <v>1548.65</v>
      </c>
      <c r="O51" s="300">
        <v>3431400</v>
      </c>
      <c r="P51" s="301">
        <v>4.7140807542529204E-3</v>
      </c>
    </row>
    <row r="52" spans="1:16" ht="15">
      <c r="A52" s="263">
        <v>42</v>
      </c>
      <c r="B52" s="362" t="s">
        <v>39</v>
      </c>
      <c r="C52" s="468" t="s">
        <v>85</v>
      </c>
      <c r="D52" s="469">
        <v>44280</v>
      </c>
      <c r="E52" s="297">
        <v>559.25</v>
      </c>
      <c r="F52" s="297">
        <v>564.19999999999993</v>
      </c>
      <c r="G52" s="298">
        <v>550.44999999999982</v>
      </c>
      <c r="H52" s="298">
        <v>541.64999999999986</v>
      </c>
      <c r="I52" s="298">
        <v>527.89999999999975</v>
      </c>
      <c r="J52" s="298">
        <v>572.99999999999989</v>
      </c>
      <c r="K52" s="298">
        <v>586.75000000000011</v>
      </c>
      <c r="L52" s="298">
        <v>595.54999999999995</v>
      </c>
      <c r="M52" s="285">
        <v>577.95000000000005</v>
      </c>
      <c r="N52" s="285">
        <v>555.4</v>
      </c>
      <c r="O52" s="300">
        <v>6053499</v>
      </c>
      <c r="P52" s="301">
        <v>-4.6059113300492609E-2</v>
      </c>
    </row>
    <row r="53" spans="1:16" ht="15">
      <c r="A53" s="263">
        <v>43</v>
      </c>
      <c r="B53" s="362" t="s">
        <v>53</v>
      </c>
      <c r="C53" s="468" t="s">
        <v>231</v>
      </c>
      <c r="D53" s="469">
        <v>44280</v>
      </c>
      <c r="E53" s="297">
        <v>163.80000000000001</v>
      </c>
      <c r="F53" s="297">
        <v>165.23333333333335</v>
      </c>
      <c r="G53" s="298">
        <v>161.4666666666667</v>
      </c>
      <c r="H53" s="298">
        <v>159.13333333333335</v>
      </c>
      <c r="I53" s="298">
        <v>155.3666666666667</v>
      </c>
      <c r="J53" s="298">
        <v>167.56666666666669</v>
      </c>
      <c r="K53" s="298">
        <v>171.33333333333334</v>
      </c>
      <c r="L53" s="298">
        <v>173.66666666666669</v>
      </c>
      <c r="M53" s="285">
        <v>169</v>
      </c>
      <c r="N53" s="285">
        <v>162.9</v>
      </c>
      <c r="O53" s="300">
        <v>7700400</v>
      </c>
      <c r="P53" s="301">
        <v>-2.8549080954243255E-2</v>
      </c>
    </row>
    <row r="54" spans="1:16" ht="15">
      <c r="A54" s="263">
        <v>44</v>
      </c>
      <c r="B54" s="362" t="s">
        <v>63</v>
      </c>
      <c r="C54" s="468" t="s">
        <v>86</v>
      </c>
      <c r="D54" s="469">
        <v>44280</v>
      </c>
      <c r="E54" s="297">
        <v>863.9</v>
      </c>
      <c r="F54" s="297">
        <v>871.7833333333333</v>
      </c>
      <c r="G54" s="298">
        <v>854.16666666666663</v>
      </c>
      <c r="H54" s="298">
        <v>844.43333333333328</v>
      </c>
      <c r="I54" s="298">
        <v>826.81666666666661</v>
      </c>
      <c r="J54" s="298">
        <v>881.51666666666665</v>
      </c>
      <c r="K54" s="298">
        <v>899.13333333333344</v>
      </c>
      <c r="L54" s="298">
        <v>908.86666666666667</v>
      </c>
      <c r="M54" s="285">
        <v>889.4</v>
      </c>
      <c r="N54" s="285">
        <v>862.05</v>
      </c>
      <c r="O54" s="300">
        <v>2155200</v>
      </c>
      <c r="P54" s="301">
        <v>2.8636884306987399E-2</v>
      </c>
    </row>
    <row r="55" spans="1:16" ht="15">
      <c r="A55" s="263">
        <v>45</v>
      </c>
      <c r="B55" s="362" t="s">
        <v>49</v>
      </c>
      <c r="C55" s="468" t="s">
        <v>87</v>
      </c>
      <c r="D55" s="469">
        <v>44280</v>
      </c>
      <c r="E55" s="297">
        <v>529.29999999999995</v>
      </c>
      <c r="F55" s="297">
        <v>531.33333333333337</v>
      </c>
      <c r="G55" s="298">
        <v>526.31666666666672</v>
      </c>
      <c r="H55" s="298">
        <v>523.33333333333337</v>
      </c>
      <c r="I55" s="298">
        <v>518.31666666666672</v>
      </c>
      <c r="J55" s="298">
        <v>534.31666666666672</v>
      </c>
      <c r="K55" s="298">
        <v>539.33333333333337</v>
      </c>
      <c r="L55" s="298">
        <v>542.31666666666672</v>
      </c>
      <c r="M55" s="285">
        <v>536.35</v>
      </c>
      <c r="N55" s="285">
        <v>528.35</v>
      </c>
      <c r="O55" s="300">
        <v>8577500</v>
      </c>
      <c r="P55" s="301">
        <v>0</v>
      </c>
    </row>
    <row r="56" spans="1:16" ht="15">
      <c r="A56" s="263">
        <v>46</v>
      </c>
      <c r="B56" s="362" t="s">
        <v>853</v>
      </c>
      <c r="C56" s="468" t="s">
        <v>342</v>
      </c>
      <c r="D56" s="469">
        <v>44280</v>
      </c>
      <c r="E56" s="297">
        <v>1540.55</v>
      </c>
      <c r="F56" s="297">
        <v>1564.0833333333333</v>
      </c>
      <c r="G56" s="298">
        <v>1509.4666666666665</v>
      </c>
      <c r="H56" s="298">
        <v>1478.3833333333332</v>
      </c>
      <c r="I56" s="298">
        <v>1423.7666666666664</v>
      </c>
      <c r="J56" s="298">
        <v>1595.1666666666665</v>
      </c>
      <c r="K56" s="298">
        <v>1649.7833333333333</v>
      </c>
      <c r="L56" s="298">
        <v>1680.8666666666666</v>
      </c>
      <c r="M56" s="285">
        <v>1618.7</v>
      </c>
      <c r="N56" s="285">
        <v>1533</v>
      </c>
      <c r="O56" s="300">
        <v>821500</v>
      </c>
      <c r="P56" s="301">
        <v>6.6190785204412725E-2</v>
      </c>
    </row>
    <row r="57" spans="1:16" ht="15">
      <c r="A57" s="263">
        <v>47</v>
      </c>
      <c r="B57" s="362" t="s">
        <v>51</v>
      </c>
      <c r="C57" s="468" t="s">
        <v>90</v>
      </c>
      <c r="D57" s="469">
        <v>44280</v>
      </c>
      <c r="E57" s="297">
        <v>3487.7</v>
      </c>
      <c r="F57" s="297">
        <v>3498.3333333333335</v>
      </c>
      <c r="G57" s="298">
        <v>3453.2166666666672</v>
      </c>
      <c r="H57" s="298">
        <v>3418.7333333333336</v>
      </c>
      <c r="I57" s="298">
        <v>3373.6166666666672</v>
      </c>
      <c r="J57" s="298">
        <v>3532.8166666666671</v>
      </c>
      <c r="K57" s="298">
        <v>3577.9333333333329</v>
      </c>
      <c r="L57" s="298">
        <v>3612.416666666667</v>
      </c>
      <c r="M57" s="285">
        <v>3543.45</v>
      </c>
      <c r="N57" s="285">
        <v>3463.85</v>
      </c>
      <c r="O57" s="300">
        <v>2596600</v>
      </c>
      <c r="P57" s="301">
        <v>-3.4290389764950906E-2</v>
      </c>
    </row>
    <row r="58" spans="1:16" ht="15">
      <c r="A58" s="263">
        <v>48</v>
      </c>
      <c r="B58" s="362" t="s">
        <v>91</v>
      </c>
      <c r="C58" s="468" t="s">
        <v>92</v>
      </c>
      <c r="D58" s="469">
        <v>44280</v>
      </c>
      <c r="E58" s="297">
        <v>284.5</v>
      </c>
      <c r="F58" s="297">
        <v>288.48333333333329</v>
      </c>
      <c r="G58" s="298">
        <v>279.41666666666657</v>
      </c>
      <c r="H58" s="298">
        <v>274.33333333333326</v>
      </c>
      <c r="I58" s="298">
        <v>265.26666666666654</v>
      </c>
      <c r="J58" s="298">
        <v>293.56666666666661</v>
      </c>
      <c r="K58" s="298">
        <v>302.63333333333333</v>
      </c>
      <c r="L58" s="298">
        <v>307.71666666666664</v>
      </c>
      <c r="M58" s="285">
        <v>297.55</v>
      </c>
      <c r="N58" s="285">
        <v>283.39999999999998</v>
      </c>
      <c r="O58" s="300">
        <v>25763100</v>
      </c>
      <c r="P58" s="301">
        <v>-1.1772151898734177E-2</v>
      </c>
    </row>
    <row r="59" spans="1:16" ht="15">
      <c r="A59" s="263">
        <v>49</v>
      </c>
      <c r="B59" s="362" t="s">
        <v>51</v>
      </c>
      <c r="C59" s="468" t="s">
        <v>93</v>
      </c>
      <c r="D59" s="469">
        <v>44280</v>
      </c>
      <c r="E59" s="297">
        <v>4353.8999999999996</v>
      </c>
      <c r="F59" s="297">
        <v>4369.9166666666661</v>
      </c>
      <c r="G59" s="298">
        <v>4319.8833333333323</v>
      </c>
      <c r="H59" s="298">
        <v>4285.8666666666659</v>
      </c>
      <c r="I59" s="298">
        <v>4235.8333333333321</v>
      </c>
      <c r="J59" s="298">
        <v>4403.9333333333325</v>
      </c>
      <c r="K59" s="298">
        <v>4453.9666666666653</v>
      </c>
      <c r="L59" s="298">
        <v>4487.9833333333327</v>
      </c>
      <c r="M59" s="285">
        <v>4419.95</v>
      </c>
      <c r="N59" s="285">
        <v>4335.8999999999996</v>
      </c>
      <c r="O59" s="300">
        <v>3384500</v>
      </c>
      <c r="P59" s="301">
        <v>9.2440733561950199E-3</v>
      </c>
    </row>
    <row r="60" spans="1:16" ht="15">
      <c r="A60" s="263">
        <v>50</v>
      </c>
      <c r="B60" s="362" t="s">
        <v>43</v>
      </c>
      <c r="C60" s="468" t="s">
        <v>94</v>
      </c>
      <c r="D60" s="469">
        <v>44280</v>
      </c>
      <c r="E60" s="297">
        <v>2659.55</v>
      </c>
      <c r="F60" s="297">
        <v>2666.9666666666667</v>
      </c>
      <c r="G60" s="298">
        <v>2628.9333333333334</v>
      </c>
      <c r="H60" s="298">
        <v>2598.3166666666666</v>
      </c>
      <c r="I60" s="298">
        <v>2560.2833333333333</v>
      </c>
      <c r="J60" s="298">
        <v>2697.5833333333335</v>
      </c>
      <c r="K60" s="298">
        <v>2735.6166666666672</v>
      </c>
      <c r="L60" s="298">
        <v>2766.2333333333336</v>
      </c>
      <c r="M60" s="285">
        <v>2705</v>
      </c>
      <c r="N60" s="285">
        <v>2636.35</v>
      </c>
      <c r="O60" s="300">
        <v>2217600</v>
      </c>
      <c r="P60" s="301">
        <v>3.749795316849517E-2</v>
      </c>
    </row>
    <row r="61" spans="1:16" ht="15">
      <c r="A61" s="263">
        <v>51</v>
      </c>
      <c r="B61" s="362" t="s">
        <v>43</v>
      </c>
      <c r="C61" s="468" t="s">
        <v>96</v>
      </c>
      <c r="D61" s="469">
        <v>44280</v>
      </c>
      <c r="E61" s="297">
        <v>1321.75</v>
      </c>
      <c r="F61" s="297">
        <v>1338</v>
      </c>
      <c r="G61" s="298">
        <v>1300.4000000000001</v>
      </c>
      <c r="H61" s="298">
        <v>1279.0500000000002</v>
      </c>
      <c r="I61" s="298">
        <v>1241.4500000000003</v>
      </c>
      <c r="J61" s="298">
        <v>1359.35</v>
      </c>
      <c r="K61" s="298">
        <v>1396.9499999999998</v>
      </c>
      <c r="L61" s="298">
        <v>1418.2999999999997</v>
      </c>
      <c r="M61" s="285">
        <v>1375.6</v>
      </c>
      <c r="N61" s="285">
        <v>1316.65</v>
      </c>
      <c r="O61" s="300">
        <v>1772100</v>
      </c>
      <c r="P61" s="301">
        <v>-7.1469740634005768E-2</v>
      </c>
    </row>
    <row r="62" spans="1:16" ht="15">
      <c r="A62" s="263">
        <v>52</v>
      </c>
      <c r="B62" s="362" t="s">
        <v>43</v>
      </c>
      <c r="C62" s="468" t="s">
        <v>97</v>
      </c>
      <c r="D62" s="469">
        <v>44280</v>
      </c>
      <c r="E62" s="297">
        <v>183.55</v>
      </c>
      <c r="F62" s="297">
        <v>185.05000000000004</v>
      </c>
      <c r="G62" s="298">
        <v>181.30000000000007</v>
      </c>
      <c r="H62" s="298">
        <v>179.05000000000004</v>
      </c>
      <c r="I62" s="298">
        <v>175.30000000000007</v>
      </c>
      <c r="J62" s="298">
        <v>187.30000000000007</v>
      </c>
      <c r="K62" s="298">
        <v>191.05</v>
      </c>
      <c r="L62" s="298">
        <v>193.30000000000007</v>
      </c>
      <c r="M62" s="285">
        <v>188.8</v>
      </c>
      <c r="N62" s="285">
        <v>182.8</v>
      </c>
      <c r="O62" s="300">
        <v>14468400</v>
      </c>
      <c r="P62" s="301">
        <v>2.9984623270117888E-2</v>
      </c>
    </row>
    <row r="63" spans="1:16" ht="15">
      <c r="A63" s="263">
        <v>53</v>
      </c>
      <c r="B63" s="362" t="s">
        <v>53</v>
      </c>
      <c r="C63" s="468" t="s">
        <v>98</v>
      </c>
      <c r="D63" s="469">
        <v>44280</v>
      </c>
      <c r="E63" s="297">
        <v>75.55</v>
      </c>
      <c r="F63" s="297">
        <v>76.283333333333331</v>
      </c>
      <c r="G63" s="298">
        <v>74.36666666666666</v>
      </c>
      <c r="H63" s="298">
        <v>73.183333333333323</v>
      </c>
      <c r="I63" s="298">
        <v>71.266666666666652</v>
      </c>
      <c r="J63" s="298">
        <v>77.466666666666669</v>
      </c>
      <c r="K63" s="298">
        <v>79.383333333333354</v>
      </c>
      <c r="L63" s="298">
        <v>80.566666666666677</v>
      </c>
      <c r="M63" s="285">
        <v>78.2</v>
      </c>
      <c r="N63" s="285">
        <v>75.099999999999994</v>
      </c>
      <c r="O63" s="300">
        <v>71830000</v>
      </c>
      <c r="P63" s="301">
        <v>-2.3252651618166986E-2</v>
      </c>
    </row>
    <row r="64" spans="1:16" ht="15">
      <c r="A64" s="263">
        <v>54</v>
      </c>
      <c r="B64" s="382" t="s">
        <v>72</v>
      </c>
      <c r="C64" s="468" t="s">
        <v>99</v>
      </c>
      <c r="D64" s="469">
        <v>44280</v>
      </c>
      <c r="E64" s="297">
        <v>130.94999999999999</v>
      </c>
      <c r="F64" s="297">
        <v>131.65</v>
      </c>
      <c r="G64" s="298">
        <v>129.30000000000001</v>
      </c>
      <c r="H64" s="298">
        <v>127.65</v>
      </c>
      <c r="I64" s="298">
        <v>125.30000000000001</v>
      </c>
      <c r="J64" s="298">
        <v>133.30000000000001</v>
      </c>
      <c r="K64" s="298">
        <v>135.64999999999998</v>
      </c>
      <c r="L64" s="298">
        <v>137.30000000000001</v>
      </c>
      <c r="M64" s="285">
        <v>134</v>
      </c>
      <c r="N64" s="285">
        <v>130</v>
      </c>
      <c r="O64" s="300">
        <v>29316600</v>
      </c>
      <c r="P64" s="301">
        <v>3.9359861591695501E-2</v>
      </c>
    </row>
    <row r="65" spans="1:16" ht="15">
      <c r="A65" s="263">
        <v>55</v>
      </c>
      <c r="B65" s="362" t="s">
        <v>51</v>
      </c>
      <c r="C65" s="468" t="s">
        <v>100</v>
      </c>
      <c r="D65" s="469">
        <v>44280</v>
      </c>
      <c r="E65" s="297">
        <v>459.85</v>
      </c>
      <c r="F65" s="297">
        <v>463.06666666666666</v>
      </c>
      <c r="G65" s="298">
        <v>455.2833333333333</v>
      </c>
      <c r="H65" s="298">
        <v>450.71666666666664</v>
      </c>
      <c r="I65" s="298">
        <v>442.93333333333328</v>
      </c>
      <c r="J65" s="298">
        <v>467.63333333333333</v>
      </c>
      <c r="K65" s="298">
        <v>475.41666666666674</v>
      </c>
      <c r="L65" s="298">
        <v>479.98333333333335</v>
      </c>
      <c r="M65" s="285">
        <v>470.85</v>
      </c>
      <c r="N65" s="285">
        <v>458.5</v>
      </c>
      <c r="O65" s="300">
        <v>5833950</v>
      </c>
      <c r="P65" s="301">
        <v>1.5818982779335203E-2</v>
      </c>
    </row>
    <row r="66" spans="1:16" ht="15">
      <c r="A66" s="263">
        <v>56</v>
      </c>
      <c r="B66" s="362" t="s">
        <v>101</v>
      </c>
      <c r="C66" s="468" t="s">
        <v>102</v>
      </c>
      <c r="D66" s="469">
        <v>44280</v>
      </c>
      <c r="E66" s="297">
        <v>24.7</v>
      </c>
      <c r="F66" s="297">
        <v>24.866666666666664</v>
      </c>
      <c r="G66" s="298">
        <v>24.383333333333326</v>
      </c>
      <c r="H66" s="298">
        <v>24.066666666666663</v>
      </c>
      <c r="I66" s="298">
        <v>23.583333333333325</v>
      </c>
      <c r="J66" s="298">
        <v>25.183333333333326</v>
      </c>
      <c r="K66" s="298">
        <v>25.666666666666668</v>
      </c>
      <c r="L66" s="298">
        <v>25.983333333333327</v>
      </c>
      <c r="M66" s="285">
        <v>25.35</v>
      </c>
      <c r="N66" s="285">
        <v>24.55</v>
      </c>
      <c r="O66" s="300">
        <v>168682500</v>
      </c>
      <c r="P66" s="301">
        <v>1.8060836501901139E-2</v>
      </c>
    </row>
    <row r="67" spans="1:16" ht="15">
      <c r="A67" s="263">
        <v>57</v>
      </c>
      <c r="B67" s="362" t="s">
        <v>49</v>
      </c>
      <c r="C67" s="468" t="s">
        <v>103</v>
      </c>
      <c r="D67" s="469">
        <v>44280</v>
      </c>
      <c r="E67" s="425">
        <v>683.25</v>
      </c>
      <c r="F67" s="425">
        <v>685.43333333333339</v>
      </c>
      <c r="G67" s="426">
        <v>679.86666666666679</v>
      </c>
      <c r="H67" s="426">
        <v>676.48333333333335</v>
      </c>
      <c r="I67" s="426">
        <v>670.91666666666674</v>
      </c>
      <c r="J67" s="426">
        <v>688.81666666666683</v>
      </c>
      <c r="K67" s="426">
        <v>694.38333333333344</v>
      </c>
      <c r="L67" s="426">
        <v>697.76666666666688</v>
      </c>
      <c r="M67" s="427">
        <v>691</v>
      </c>
      <c r="N67" s="427">
        <v>682.05</v>
      </c>
      <c r="O67" s="428">
        <v>6058000</v>
      </c>
      <c r="P67" s="429">
        <v>-3.4581673306772906E-2</v>
      </c>
    </row>
    <row r="68" spans="1:16" ht="15">
      <c r="A68" s="263">
        <v>58</v>
      </c>
      <c r="B68" s="362" t="s">
        <v>91</v>
      </c>
      <c r="C68" s="468" t="s">
        <v>244</v>
      </c>
      <c r="D68" s="469">
        <v>44280</v>
      </c>
      <c r="E68" s="297">
        <v>1390.8</v>
      </c>
      <c r="F68" s="297">
        <v>1399.6666666666667</v>
      </c>
      <c r="G68" s="298">
        <v>1369.3333333333335</v>
      </c>
      <c r="H68" s="298">
        <v>1347.8666666666668</v>
      </c>
      <c r="I68" s="298">
        <v>1317.5333333333335</v>
      </c>
      <c r="J68" s="298">
        <v>1421.1333333333334</v>
      </c>
      <c r="K68" s="298">
        <v>1451.4666666666669</v>
      </c>
      <c r="L68" s="298">
        <v>1472.9333333333334</v>
      </c>
      <c r="M68" s="285">
        <v>1430</v>
      </c>
      <c r="N68" s="285">
        <v>1378.2</v>
      </c>
      <c r="O68" s="300">
        <v>2035800</v>
      </c>
      <c r="P68" s="301">
        <v>-5.9459459459459463E-2</v>
      </c>
    </row>
    <row r="69" spans="1:16" ht="15">
      <c r="A69" s="263">
        <v>59</v>
      </c>
      <c r="B69" s="382" t="s">
        <v>51</v>
      </c>
      <c r="C69" s="468" t="s">
        <v>367</v>
      </c>
      <c r="D69" s="469">
        <v>44280</v>
      </c>
      <c r="E69" s="297">
        <v>318.75</v>
      </c>
      <c r="F69" s="297">
        <v>322.11666666666662</v>
      </c>
      <c r="G69" s="298">
        <v>314.43333333333322</v>
      </c>
      <c r="H69" s="298">
        <v>310.11666666666662</v>
      </c>
      <c r="I69" s="298">
        <v>302.43333333333322</v>
      </c>
      <c r="J69" s="298">
        <v>326.43333333333322</v>
      </c>
      <c r="K69" s="298">
        <v>334.11666666666662</v>
      </c>
      <c r="L69" s="298">
        <v>338.43333333333322</v>
      </c>
      <c r="M69" s="285">
        <v>329.8</v>
      </c>
      <c r="N69" s="285">
        <v>317.8</v>
      </c>
      <c r="O69" s="300">
        <v>5707100</v>
      </c>
      <c r="P69" s="301">
        <v>-8.8829071332436078E-3</v>
      </c>
    </row>
    <row r="70" spans="1:16" ht="15">
      <c r="A70" s="263">
        <v>60</v>
      </c>
      <c r="B70" s="362" t="s">
        <v>37</v>
      </c>
      <c r="C70" s="468" t="s">
        <v>104</v>
      </c>
      <c r="D70" s="469">
        <v>44280</v>
      </c>
      <c r="E70" s="297">
        <v>1389.35</v>
      </c>
      <c r="F70" s="297">
        <v>1394.9166666666667</v>
      </c>
      <c r="G70" s="298">
        <v>1376.9833333333336</v>
      </c>
      <c r="H70" s="298">
        <v>1364.6166666666668</v>
      </c>
      <c r="I70" s="298">
        <v>1346.6833333333336</v>
      </c>
      <c r="J70" s="298">
        <v>1407.2833333333335</v>
      </c>
      <c r="K70" s="298">
        <v>1425.2166666666665</v>
      </c>
      <c r="L70" s="298">
        <v>1437.5833333333335</v>
      </c>
      <c r="M70" s="285">
        <v>1412.85</v>
      </c>
      <c r="N70" s="285">
        <v>1382.55</v>
      </c>
      <c r="O70" s="300">
        <v>17674750</v>
      </c>
      <c r="P70" s="301">
        <v>-4.8350703771354896E-4</v>
      </c>
    </row>
    <row r="71" spans="1:16" ht="15">
      <c r="A71" s="263">
        <v>61</v>
      </c>
      <c r="B71" s="362" t="s">
        <v>72</v>
      </c>
      <c r="C71" s="468" t="s">
        <v>372</v>
      </c>
      <c r="D71" s="469">
        <v>44280</v>
      </c>
      <c r="E71" s="297">
        <v>510.9</v>
      </c>
      <c r="F71" s="297">
        <v>510.31666666666666</v>
      </c>
      <c r="G71" s="298">
        <v>503.13333333333333</v>
      </c>
      <c r="H71" s="298">
        <v>495.36666666666667</v>
      </c>
      <c r="I71" s="298">
        <v>488.18333333333334</v>
      </c>
      <c r="J71" s="298">
        <v>518.08333333333326</v>
      </c>
      <c r="K71" s="298">
        <v>525.26666666666665</v>
      </c>
      <c r="L71" s="298">
        <v>533.0333333333333</v>
      </c>
      <c r="M71" s="285">
        <v>517.5</v>
      </c>
      <c r="N71" s="285">
        <v>502.55</v>
      </c>
      <c r="O71" s="300">
        <v>1125000</v>
      </c>
      <c r="P71" s="301">
        <v>-3.7433155080213901E-2</v>
      </c>
    </row>
    <row r="72" spans="1:16" ht="15">
      <c r="A72" s="263">
        <v>62</v>
      </c>
      <c r="B72" s="362" t="s">
        <v>63</v>
      </c>
      <c r="C72" s="468" t="s">
        <v>105</v>
      </c>
      <c r="D72" s="469">
        <v>44280</v>
      </c>
      <c r="E72" s="297">
        <v>1029.8499999999999</v>
      </c>
      <c r="F72" s="297">
        <v>1034.0833333333333</v>
      </c>
      <c r="G72" s="298">
        <v>1020.2666666666664</v>
      </c>
      <c r="H72" s="298">
        <v>1010.6833333333332</v>
      </c>
      <c r="I72" s="298">
        <v>996.86666666666633</v>
      </c>
      <c r="J72" s="298">
        <v>1043.6666666666665</v>
      </c>
      <c r="K72" s="298">
        <v>1057.4833333333336</v>
      </c>
      <c r="L72" s="298">
        <v>1067.0666666666666</v>
      </c>
      <c r="M72" s="285">
        <v>1047.9000000000001</v>
      </c>
      <c r="N72" s="285">
        <v>1024.5</v>
      </c>
      <c r="O72" s="300">
        <v>4999000</v>
      </c>
      <c r="P72" s="301">
        <v>-6.0161684527166762E-2</v>
      </c>
    </row>
    <row r="73" spans="1:16" ht="15">
      <c r="A73" s="263">
        <v>63</v>
      </c>
      <c r="B73" s="362" t="s">
        <v>106</v>
      </c>
      <c r="C73" s="468" t="s">
        <v>107</v>
      </c>
      <c r="D73" s="469">
        <v>44280</v>
      </c>
      <c r="E73" s="297">
        <v>975.25</v>
      </c>
      <c r="F73" s="297">
        <v>976.4</v>
      </c>
      <c r="G73" s="298">
        <v>967.65</v>
      </c>
      <c r="H73" s="298">
        <v>960.05</v>
      </c>
      <c r="I73" s="298">
        <v>951.3</v>
      </c>
      <c r="J73" s="298">
        <v>984</v>
      </c>
      <c r="K73" s="298">
        <v>992.75</v>
      </c>
      <c r="L73" s="298">
        <v>1000.35</v>
      </c>
      <c r="M73" s="285">
        <v>985.15</v>
      </c>
      <c r="N73" s="285">
        <v>968.8</v>
      </c>
      <c r="O73" s="300">
        <v>17245900</v>
      </c>
      <c r="P73" s="301">
        <v>-1.9968972512828673E-2</v>
      </c>
    </row>
    <row r="74" spans="1:16" ht="15">
      <c r="A74" s="263">
        <v>64</v>
      </c>
      <c r="B74" s="362" t="s">
        <v>56</v>
      </c>
      <c r="C74" s="468" t="s">
        <v>108</v>
      </c>
      <c r="D74" s="469">
        <v>44280</v>
      </c>
      <c r="E74" s="297">
        <v>2466.35</v>
      </c>
      <c r="F74" s="297">
        <v>2473.9833333333331</v>
      </c>
      <c r="G74" s="298">
        <v>2442.3666666666663</v>
      </c>
      <c r="H74" s="298">
        <v>2418.3833333333332</v>
      </c>
      <c r="I74" s="298">
        <v>2386.7666666666664</v>
      </c>
      <c r="J74" s="298">
        <v>2497.9666666666662</v>
      </c>
      <c r="K74" s="298">
        <v>2529.583333333333</v>
      </c>
      <c r="L74" s="298">
        <v>2553.5666666666662</v>
      </c>
      <c r="M74" s="285">
        <v>2505.6</v>
      </c>
      <c r="N74" s="285">
        <v>2450</v>
      </c>
      <c r="O74" s="300">
        <v>14630700</v>
      </c>
      <c r="P74" s="301">
        <v>1.9311761684643041E-3</v>
      </c>
    </row>
    <row r="75" spans="1:16" ht="15">
      <c r="A75" s="263">
        <v>65</v>
      </c>
      <c r="B75" s="362" t="s">
        <v>56</v>
      </c>
      <c r="C75" s="468" t="s">
        <v>248</v>
      </c>
      <c r="D75" s="469">
        <v>44280</v>
      </c>
      <c r="E75" s="297">
        <v>2847.6</v>
      </c>
      <c r="F75" s="297">
        <v>2867.75</v>
      </c>
      <c r="G75" s="298">
        <v>2815.55</v>
      </c>
      <c r="H75" s="298">
        <v>2783.5</v>
      </c>
      <c r="I75" s="298">
        <v>2731.3</v>
      </c>
      <c r="J75" s="298">
        <v>2899.8</v>
      </c>
      <c r="K75" s="298">
        <v>2952</v>
      </c>
      <c r="L75" s="298">
        <v>2984.05</v>
      </c>
      <c r="M75" s="285">
        <v>2919.95</v>
      </c>
      <c r="N75" s="285">
        <v>2835.7</v>
      </c>
      <c r="O75" s="300">
        <v>525600</v>
      </c>
      <c r="P75" s="301">
        <v>2.8571428571428571E-2</v>
      </c>
    </row>
    <row r="76" spans="1:16" ht="15">
      <c r="A76" s="263">
        <v>66</v>
      </c>
      <c r="B76" s="362" t="s">
        <v>53</v>
      </c>
      <c r="C76" t="s">
        <v>109</v>
      </c>
      <c r="D76" s="469">
        <v>44280</v>
      </c>
      <c r="E76" s="425">
        <v>1482.85</v>
      </c>
      <c r="F76" s="425">
        <v>1487.6333333333332</v>
      </c>
      <c r="G76" s="426">
        <v>1469.2666666666664</v>
      </c>
      <c r="H76" s="426">
        <v>1455.6833333333332</v>
      </c>
      <c r="I76" s="426">
        <v>1437.3166666666664</v>
      </c>
      <c r="J76" s="426">
        <v>1501.2166666666665</v>
      </c>
      <c r="K76" s="426">
        <v>1519.5833333333333</v>
      </c>
      <c r="L76" s="426">
        <v>1533.1666666666665</v>
      </c>
      <c r="M76" s="427">
        <v>1506</v>
      </c>
      <c r="N76" s="427">
        <v>1474.05</v>
      </c>
      <c r="O76" s="428">
        <v>24681800</v>
      </c>
      <c r="P76" s="429">
        <v>2.9714783965489548E-2</v>
      </c>
    </row>
    <row r="77" spans="1:16" ht="15">
      <c r="A77" s="263">
        <v>67</v>
      </c>
      <c r="B77" s="362" t="s">
        <v>56</v>
      </c>
      <c r="C77" s="468" t="s">
        <v>249</v>
      </c>
      <c r="D77" s="469">
        <v>44280</v>
      </c>
      <c r="E77" s="297">
        <v>676.1</v>
      </c>
      <c r="F77" s="297">
        <v>678.9</v>
      </c>
      <c r="G77" s="298">
        <v>671.69999999999993</v>
      </c>
      <c r="H77" s="298">
        <v>667.3</v>
      </c>
      <c r="I77" s="298">
        <v>660.09999999999991</v>
      </c>
      <c r="J77" s="298">
        <v>683.3</v>
      </c>
      <c r="K77" s="298">
        <v>690.5</v>
      </c>
      <c r="L77" s="298">
        <v>694.9</v>
      </c>
      <c r="M77" s="285">
        <v>686.1</v>
      </c>
      <c r="N77" s="285">
        <v>674.5</v>
      </c>
      <c r="O77" s="300">
        <v>9023300</v>
      </c>
      <c r="P77" s="301">
        <v>4.6301020408163265E-2</v>
      </c>
    </row>
    <row r="78" spans="1:16" ht="15">
      <c r="A78" s="263">
        <v>68</v>
      </c>
      <c r="B78" s="382" t="s">
        <v>43</v>
      </c>
      <c r="C78" s="468" t="s">
        <v>110</v>
      </c>
      <c r="D78" s="469">
        <v>44280</v>
      </c>
      <c r="E78" s="297">
        <v>3041.45</v>
      </c>
      <c r="F78" s="297">
        <v>3054.8166666666671</v>
      </c>
      <c r="G78" s="298">
        <v>3017.6333333333341</v>
      </c>
      <c r="H78" s="298">
        <v>2993.8166666666671</v>
      </c>
      <c r="I78" s="298">
        <v>2956.6333333333341</v>
      </c>
      <c r="J78" s="298">
        <v>3078.6333333333341</v>
      </c>
      <c r="K78" s="298">
        <v>3115.8166666666675</v>
      </c>
      <c r="L78" s="298">
        <v>3139.6333333333341</v>
      </c>
      <c r="M78" s="285">
        <v>3092</v>
      </c>
      <c r="N78" s="285">
        <v>3031</v>
      </c>
      <c r="O78" s="300">
        <v>3947100</v>
      </c>
      <c r="P78" s="301">
        <v>-1.4899670560047918E-2</v>
      </c>
    </row>
    <row r="79" spans="1:16" ht="15">
      <c r="A79" s="263">
        <v>69</v>
      </c>
      <c r="B79" s="362" t="s">
        <v>111</v>
      </c>
      <c r="C79" s="468" t="s">
        <v>112</v>
      </c>
      <c r="D79" s="469">
        <v>44280</v>
      </c>
      <c r="E79" s="297">
        <v>317.60000000000002</v>
      </c>
      <c r="F79" s="297">
        <v>320.83333333333331</v>
      </c>
      <c r="G79" s="298">
        <v>313.41666666666663</v>
      </c>
      <c r="H79" s="298">
        <v>309.23333333333329</v>
      </c>
      <c r="I79" s="298">
        <v>301.81666666666661</v>
      </c>
      <c r="J79" s="298">
        <v>325.01666666666665</v>
      </c>
      <c r="K79" s="298">
        <v>332.43333333333328</v>
      </c>
      <c r="L79" s="298">
        <v>336.61666666666667</v>
      </c>
      <c r="M79" s="285">
        <v>328.25</v>
      </c>
      <c r="N79" s="285">
        <v>316.64999999999998</v>
      </c>
      <c r="O79" s="300">
        <v>28775600</v>
      </c>
      <c r="P79" s="301">
        <v>1.3018468059339995E-2</v>
      </c>
    </row>
    <row r="80" spans="1:16" ht="15">
      <c r="A80" s="263">
        <v>70</v>
      </c>
      <c r="B80" s="362" t="s">
        <v>72</v>
      </c>
      <c r="C80" s="468" t="s">
        <v>113</v>
      </c>
      <c r="D80" s="469">
        <v>44280</v>
      </c>
      <c r="E80" s="297">
        <v>232.65</v>
      </c>
      <c r="F80" s="297">
        <v>234.83333333333334</v>
      </c>
      <c r="G80" s="298">
        <v>229.66666666666669</v>
      </c>
      <c r="H80" s="298">
        <v>226.68333333333334</v>
      </c>
      <c r="I80" s="298">
        <v>221.51666666666668</v>
      </c>
      <c r="J80" s="298">
        <v>237.81666666666669</v>
      </c>
      <c r="K80" s="298">
        <v>242.98333333333338</v>
      </c>
      <c r="L80" s="298">
        <v>245.9666666666667</v>
      </c>
      <c r="M80" s="285">
        <v>240</v>
      </c>
      <c r="N80" s="285">
        <v>231.85</v>
      </c>
      <c r="O80" s="300">
        <v>29843100</v>
      </c>
      <c r="P80" s="301">
        <v>-7.3356807511737093E-2</v>
      </c>
    </row>
    <row r="81" spans="1:16" ht="15">
      <c r="A81" s="263">
        <v>71</v>
      </c>
      <c r="B81" s="362" t="s">
        <v>49</v>
      </c>
      <c r="C81" s="468" t="s">
        <v>114</v>
      </c>
      <c r="D81" s="469">
        <v>44280</v>
      </c>
      <c r="E81" s="297">
        <v>2318.85</v>
      </c>
      <c r="F81" s="297">
        <v>2329.0333333333333</v>
      </c>
      <c r="G81" s="298">
        <v>2306.3166666666666</v>
      </c>
      <c r="H81" s="298">
        <v>2293.7833333333333</v>
      </c>
      <c r="I81" s="298">
        <v>2271.0666666666666</v>
      </c>
      <c r="J81" s="298">
        <v>2341.5666666666666</v>
      </c>
      <c r="K81" s="298">
        <v>2364.2833333333328</v>
      </c>
      <c r="L81" s="298">
        <v>2376.8166666666666</v>
      </c>
      <c r="M81" s="285">
        <v>2351.75</v>
      </c>
      <c r="N81" s="285">
        <v>2316.5</v>
      </c>
      <c r="O81" s="300">
        <v>5804700</v>
      </c>
      <c r="P81" s="301">
        <v>-6.3501282609747828E-2</v>
      </c>
    </row>
    <row r="82" spans="1:16" ht="15">
      <c r="A82" s="263">
        <v>72</v>
      </c>
      <c r="B82" s="362" t="s">
        <v>56</v>
      </c>
      <c r="C82" s="468" t="s">
        <v>115</v>
      </c>
      <c r="D82" s="469">
        <v>44280</v>
      </c>
      <c r="E82" s="297">
        <v>203.4</v>
      </c>
      <c r="F82" s="297">
        <v>206.01666666666665</v>
      </c>
      <c r="G82" s="298">
        <v>199.43333333333331</v>
      </c>
      <c r="H82" s="298">
        <v>195.46666666666667</v>
      </c>
      <c r="I82" s="298">
        <v>188.88333333333333</v>
      </c>
      <c r="J82" s="298">
        <v>209.98333333333329</v>
      </c>
      <c r="K82" s="298">
        <v>216.56666666666666</v>
      </c>
      <c r="L82" s="298">
        <v>220.53333333333327</v>
      </c>
      <c r="M82" s="285">
        <v>212.6</v>
      </c>
      <c r="N82" s="285">
        <v>202.05</v>
      </c>
      <c r="O82" s="300">
        <v>32515900</v>
      </c>
      <c r="P82" s="301">
        <v>3.4112195602878835E-2</v>
      </c>
    </row>
    <row r="83" spans="1:16" ht="15">
      <c r="A83" s="263">
        <v>73</v>
      </c>
      <c r="B83" s="362" t="s">
        <v>53</v>
      </c>
      <c r="C83" s="468" t="s">
        <v>116</v>
      </c>
      <c r="D83" s="469">
        <v>44280</v>
      </c>
      <c r="E83" s="297">
        <v>567.54999999999995</v>
      </c>
      <c r="F83" s="297">
        <v>571.31666666666661</v>
      </c>
      <c r="G83" s="298">
        <v>561.48333333333323</v>
      </c>
      <c r="H83" s="298">
        <v>555.41666666666663</v>
      </c>
      <c r="I83" s="298">
        <v>545.58333333333326</v>
      </c>
      <c r="J83" s="298">
        <v>577.38333333333321</v>
      </c>
      <c r="K83" s="298">
        <v>587.2166666666667</v>
      </c>
      <c r="L83" s="298">
        <v>593.28333333333319</v>
      </c>
      <c r="M83" s="285">
        <v>581.15</v>
      </c>
      <c r="N83" s="285">
        <v>565.25</v>
      </c>
      <c r="O83" s="300">
        <v>92591125</v>
      </c>
      <c r="P83" s="301">
        <v>-1.4748269858223478E-2</v>
      </c>
    </row>
    <row r="84" spans="1:16" ht="15">
      <c r="A84" s="263">
        <v>74</v>
      </c>
      <c r="B84" s="362" t="s">
        <v>56</v>
      </c>
      <c r="C84" s="468" t="s">
        <v>252</v>
      </c>
      <c r="D84" s="469">
        <v>44280</v>
      </c>
      <c r="E84" s="297">
        <v>1404.6</v>
      </c>
      <c r="F84" s="297">
        <v>1416.1499999999999</v>
      </c>
      <c r="G84" s="298">
        <v>1390.2999999999997</v>
      </c>
      <c r="H84" s="298">
        <v>1375.9999999999998</v>
      </c>
      <c r="I84" s="298">
        <v>1350.1499999999996</v>
      </c>
      <c r="J84" s="298">
        <v>1430.4499999999998</v>
      </c>
      <c r="K84" s="298">
        <v>1456.2999999999997</v>
      </c>
      <c r="L84" s="298">
        <v>1470.6</v>
      </c>
      <c r="M84" s="285">
        <v>1442</v>
      </c>
      <c r="N84" s="285">
        <v>1401.85</v>
      </c>
      <c r="O84" s="300">
        <v>1055275</v>
      </c>
      <c r="P84" s="301">
        <v>5.3011026293469043E-2</v>
      </c>
    </row>
    <row r="85" spans="1:16" ht="15">
      <c r="A85" s="263">
        <v>75</v>
      </c>
      <c r="B85" s="362" t="s">
        <v>56</v>
      </c>
      <c r="C85" s="468" t="s">
        <v>117</v>
      </c>
      <c r="D85" s="469">
        <v>44280</v>
      </c>
      <c r="E85" s="297">
        <v>429.45</v>
      </c>
      <c r="F85" s="297">
        <v>431.59999999999997</v>
      </c>
      <c r="G85" s="298">
        <v>425.84999999999991</v>
      </c>
      <c r="H85" s="298">
        <v>422.24999999999994</v>
      </c>
      <c r="I85" s="298">
        <v>416.49999999999989</v>
      </c>
      <c r="J85" s="298">
        <v>435.19999999999993</v>
      </c>
      <c r="K85" s="298">
        <v>440.95000000000005</v>
      </c>
      <c r="L85" s="298">
        <v>444.54999999999995</v>
      </c>
      <c r="M85" s="285">
        <v>437.35</v>
      </c>
      <c r="N85" s="285">
        <v>428</v>
      </c>
      <c r="O85" s="300">
        <v>7906500</v>
      </c>
      <c r="P85" s="301">
        <v>-6.4596273291925466E-2</v>
      </c>
    </row>
    <row r="86" spans="1:16" ht="15">
      <c r="A86" s="263">
        <v>76</v>
      </c>
      <c r="B86" s="362" t="s">
        <v>67</v>
      </c>
      <c r="C86" s="468" t="s">
        <v>118</v>
      </c>
      <c r="D86" s="469">
        <v>44280</v>
      </c>
      <c r="E86" s="297">
        <v>9.75</v>
      </c>
      <c r="F86" s="297">
        <v>9.85</v>
      </c>
      <c r="G86" s="298">
        <v>9.6</v>
      </c>
      <c r="H86" s="298">
        <v>9.4499999999999993</v>
      </c>
      <c r="I86" s="298">
        <v>9.1999999999999993</v>
      </c>
      <c r="J86" s="298">
        <v>10</v>
      </c>
      <c r="K86" s="298">
        <v>10.25</v>
      </c>
      <c r="L86" s="298">
        <v>10.4</v>
      </c>
      <c r="M86" s="285">
        <v>10.1</v>
      </c>
      <c r="N86" s="285">
        <v>9.6999999999999993</v>
      </c>
      <c r="O86" s="300">
        <v>866600000</v>
      </c>
      <c r="P86" s="301">
        <v>-2.9932612443190721E-2</v>
      </c>
    </row>
    <row r="87" spans="1:16" ht="15">
      <c r="A87" s="263">
        <v>77</v>
      </c>
      <c r="B87" s="362" t="s">
        <v>53</v>
      </c>
      <c r="C87" s="468" t="s">
        <v>119</v>
      </c>
      <c r="D87" s="469">
        <v>44280</v>
      </c>
      <c r="E87" s="297">
        <v>58.9</v>
      </c>
      <c r="F87" s="297">
        <v>59.616666666666667</v>
      </c>
      <c r="G87" s="298">
        <v>57.883333333333333</v>
      </c>
      <c r="H87" s="298">
        <v>56.866666666666667</v>
      </c>
      <c r="I87" s="298">
        <v>55.133333333333333</v>
      </c>
      <c r="J87" s="298">
        <v>60.633333333333333</v>
      </c>
      <c r="K87" s="298">
        <v>62.366666666666667</v>
      </c>
      <c r="L87" s="298">
        <v>63.383333333333333</v>
      </c>
      <c r="M87" s="285">
        <v>61.35</v>
      </c>
      <c r="N87" s="285">
        <v>58.6</v>
      </c>
      <c r="O87" s="300">
        <v>166402000</v>
      </c>
      <c r="P87" s="301">
        <v>-7.1458863443596268E-2</v>
      </c>
    </row>
    <row r="88" spans="1:16" ht="15">
      <c r="A88" s="263">
        <v>78</v>
      </c>
      <c r="B88" s="362" t="s">
        <v>72</v>
      </c>
      <c r="C88" s="468" t="s">
        <v>120</v>
      </c>
      <c r="D88" s="469">
        <v>44280</v>
      </c>
      <c r="E88" s="297">
        <v>516.4</v>
      </c>
      <c r="F88" s="297">
        <v>519.85</v>
      </c>
      <c r="G88" s="298">
        <v>510.80000000000007</v>
      </c>
      <c r="H88" s="298">
        <v>505.20000000000005</v>
      </c>
      <c r="I88" s="298">
        <v>496.15000000000009</v>
      </c>
      <c r="J88" s="298">
        <v>525.45000000000005</v>
      </c>
      <c r="K88" s="298">
        <v>534.5</v>
      </c>
      <c r="L88" s="298">
        <v>540.1</v>
      </c>
      <c r="M88" s="285">
        <v>528.9</v>
      </c>
      <c r="N88" s="285">
        <v>514.25</v>
      </c>
      <c r="O88" s="300">
        <v>5255250</v>
      </c>
      <c r="P88" s="301">
        <v>-2.8698147665014349E-3</v>
      </c>
    </row>
    <row r="89" spans="1:16" ht="15">
      <c r="A89" s="263">
        <v>79</v>
      </c>
      <c r="B89" s="362" t="s">
        <v>39</v>
      </c>
      <c r="C89" s="468" t="s">
        <v>121</v>
      </c>
      <c r="D89" s="469">
        <v>44280</v>
      </c>
      <c r="E89" s="297">
        <v>1734.35</v>
      </c>
      <c r="F89" s="297">
        <v>1742.1166666666668</v>
      </c>
      <c r="G89" s="298">
        <v>1716.8833333333337</v>
      </c>
      <c r="H89" s="298">
        <v>1699.416666666667</v>
      </c>
      <c r="I89" s="298">
        <v>1674.1833333333338</v>
      </c>
      <c r="J89" s="298">
        <v>1759.5833333333335</v>
      </c>
      <c r="K89" s="298">
        <v>1784.8166666666666</v>
      </c>
      <c r="L89" s="298">
        <v>1802.2833333333333</v>
      </c>
      <c r="M89" s="285">
        <v>1767.35</v>
      </c>
      <c r="N89" s="285">
        <v>1724.65</v>
      </c>
      <c r="O89" s="300">
        <v>3342000</v>
      </c>
      <c r="P89" s="301">
        <v>-5.6598447424135501E-2</v>
      </c>
    </row>
    <row r="90" spans="1:16" ht="15">
      <c r="A90" s="263">
        <v>80</v>
      </c>
      <c r="B90" s="362" t="s">
        <v>53</v>
      </c>
      <c r="C90" s="468" t="s">
        <v>122</v>
      </c>
      <c r="D90" s="469">
        <v>44280</v>
      </c>
      <c r="E90" s="297">
        <v>959.25</v>
      </c>
      <c r="F90" s="297">
        <v>966.75</v>
      </c>
      <c r="G90" s="298">
        <v>948.6</v>
      </c>
      <c r="H90" s="298">
        <v>937.95</v>
      </c>
      <c r="I90" s="298">
        <v>919.80000000000007</v>
      </c>
      <c r="J90" s="298">
        <v>977.4</v>
      </c>
      <c r="K90" s="298">
        <v>995.55000000000007</v>
      </c>
      <c r="L90" s="298">
        <v>1006.1999999999999</v>
      </c>
      <c r="M90" s="285">
        <v>984.9</v>
      </c>
      <c r="N90" s="285">
        <v>956.1</v>
      </c>
      <c r="O90" s="300">
        <v>23863500</v>
      </c>
      <c r="P90" s="301">
        <v>7.0262058488416252E-3</v>
      </c>
    </row>
    <row r="91" spans="1:16" ht="15">
      <c r="A91" s="263">
        <v>81</v>
      </c>
      <c r="B91" s="362" t="s">
        <v>67</v>
      </c>
      <c r="C91" s="468" t="s">
        <v>827</v>
      </c>
      <c r="D91" s="469">
        <v>44280</v>
      </c>
      <c r="E91" s="297">
        <v>249</v>
      </c>
      <c r="F91" s="297">
        <v>250.73333333333335</v>
      </c>
      <c r="G91" s="298">
        <v>245.81666666666669</v>
      </c>
      <c r="H91" s="298">
        <v>242.63333333333335</v>
      </c>
      <c r="I91" s="298">
        <v>237.7166666666667</v>
      </c>
      <c r="J91" s="298">
        <v>253.91666666666669</v>
      </c>
      <c r="K91" s="298">
        <v>258.83333333333331</v>
      </c>
      <c r="L91" s="298">
        <v>262.01666666666665</v>
      </c>
      <c r="M91" s="285">
        <v>255.65</v>
      </c>
      <c r="N91" s="285">
        <v>247.55</v>
      </c>
      <c r="O91" s="300">
        <v>11796400</v>
      </c>
      <c r="P91" s="301">
        <v>-3.1271556679696479E-2</v>
      </c>
    </row>
    <row r="92" spans="1:16" ht="15">
      <c r="A92" s="263">
        <v>82</v>
      </c>
      <c r="B92" s="362" t="s">
        <v>106</v>
      </c>
      <c r="C92" s="468" t="s">
        <v>124</v>
      </c>
      <c r="D92" s="469">
        <v>44280</v>
      </c>
      <c r="E92" s="425">
        <v>1355.85</v>
      </c>
      <c r="F92" s="425">
        <v>1358</v>
      </c>
      <c r="G92" s="426">
        <v>1344.3</v>
      </c>
      <c r="H92" s="426">
        <v>1332.75</v>
      </c>
      <c r="I92" s="426">
        <v>1319.05</v>
      </c>
      <c r="J92" s="426">
        <v>1369.55</v>
      </c>
      <c r="K92" s="426">
        <v>1383.2499999999998</v>
      </c>
      <c r="L92" s="426">
        <v>1394.8</v>
      </c>
      <c r="M92" s="427">
        <v>1371.7</v>
      </c>
      <c r="N92" s="427">
        <v>1346.45</v>
      </c>
      <c r="O92" s="428">
        <v>30393000</v>
      </c>
      <c r="P92" s="429">
        <v>-4.0588658661312928E-2</v>
      </c>
    </row>
    <row r="93" spans="1:16" ht="15">
      <c r="A93" s="263">
        <v>83</v>
      </c>
      <c r="B93" s="362" t="s">
        <v>72</v>
      </c>
      <c r="C93" s="468" t="s">
        <v>125</v>
      </c>
      <c r="D93" s="469">
        <v>44280</v>
      </c>
      <c r="E93" s="297">
        <v>94.65</v>
      </c>
      <c r="F93" s="297">
        <v>95.316666666666677</v>
      </c>
      <c r="G93" s="298">
        <v>93.733333333333348</v>
      </c>
      <c r="H93" s="298">
        <v>92.816666666666677</v>
      </c>
      <c r="I93" s="298">
        <v>91.233333333333348</v>
      </c>
      <c r="J93" s="298">
        <v>96.233333333333348</v>
      </c>
      <c r="K93" s="298">
        <v>97.816666666666691</v>
      </c>
      <c r="L93" s="298">
        <v>98.733333333333348</v>
      </c>
      <c r="M93" s="285">
        <v>96.9</v>
      </c>
      <c r="N93" s="285">
        <v>94.4</v>
      </c>
      <c r="O93" s="300">
        <v>65864500</v>
      </c>
      <c r="P93" s="301">
        <v>-1.9355463079454176E-2</v>
      </c>
    </row>
    <row r="94" spans="1:16" ht="15">
      <c r="A94" s="263">
        <v>84</v>
      </c>
      <c r="B94" s="382" t="s">
        <v>39</v>
      </c>
      <c r="C94" s="468" t="s">
        <v>772</v>
      </c>
      <c r="D94" s="469">
        <v>44280</v>
      </c>
      <c r="E94" s="297">
        <v>1761.65</v>
      </c>
      <c r="F94" s="297">
        <v>1784.4166666666667</v>
      </c>
      <c r="G94" s="298">
        <v>1733.1333333333334</v>
      </c>
      <c r="H94" s="298">
        <v>1704.6166666666668</v>
      </c>
      <c r="I94" s="298">
        <v>1653.3333333333335</v>
      </c>
      <c r="J94" s="298">
        <v>1812.9333333333334</v>
      </c>
      <c r="K94" s="298">
        <v>1864.2166666666667</v>
      </c>
      <c r="L94" s="298">
        <v>1892.7333333333333</v>
      </c>
      <c r="M94" s="285">
        <v>1835.7</v>
      </c>
      <c r="N94" s="285">
        <v>1755.9</v>
      </c>
      <c r="O94" s="300">
        <v>1913275</v>
      </c>
      <c r="P94" s="301">
        <v>1.6989466530750936E-4</v>
      </c>
    </row>
    <row r="95" spans="1:16" ht="15">
      <c r="A95" s="263">
        <v>85</v>
      </c>
      <c r="B95" s="362" t="s">
        <v>49</v>
      </c>
      <c r="C95" s="468" t="s">
        <v>126</v>
      </c>
      <c r="D95" s="469">
        <v>44280</v>
      </c>
      <c r="E95" s="297">
        <v>216.45</v>
      </c>
      <c r="F95" s="297">
        <v>218.5</v>
      </c>
      <c r="G95" s="298">
        <v>213.8</v>
      </c>
      <c r="H95" s="298">
        <v>211.15</v>
      </c>
      <c r="I95" s="298">
        <v>206.45000000000002</v>
      </c>
      <c r="J95" s="298">
        <v>221.15</v>
      </c>
      <c r="K95" s="298">
        <v>225.85</v>
      </c>
      <c r="L95" s="298">
        <v>228.5</v>
      </c>
      <c r="M95" s="285">
        <v>223.2</v>
      </c>
      <c r="N95" s="285">
        <v>215.85</v>
      </c>
      <c r="O95" s="300">
        <v>107840000</v>
      </c>
      <c r="P95" s="301">
        <v>1.872937539019532E-3</v>
      </c>
    </row>
    <row r="96" spans="1:16" ht="15">
      <c r="A96" s="263">
        <v>86</v>
      </c>
      <c r="B96" s="362" t="s">
        <v>111</v>
      </c>
      <c r="C96" s="468" t="s">
        <v>127</v>
      </c>
      <c r="D96" s="469">
        <v>44280</v>
      </c>
      <c r="E96" s="297">
        <v>307.75</v>
      </c>
      <c r="F96" s="297">
        <v>309.55</v>
      </c>
      <c r="G96" s="298">
        <v>302.8</v>
      </c>
      <c r="H96" s="298">
        <v>297.85000000000002</v>
      </c>
      <c r="I96" s="298">
        <v>291.10000000000002</v>
      </c>
      <c r="J96" s="298">
        <v>314.5</v>
      </c>
      <c r="K96" s="298">
        <v>321.25</v>
      </c>
      <c r="L96" s="298">
        <v>326.2</v>
      </c>
      <c r="M96" s="285">
        <v>316.3</v>
      </c>
      <c r="N96" s="285">
        <v>304.60000000000002</v>
      </c>
      <c r="O96" s="300">
        <v>28720000</v>
      </c>
      <c r="P96" s="301">
        <v>-4.506065857885615E-3</v>
      </c>
    </row>
    <row r="97" spans="1:16" ht="15">
      <c r="A97" s="263">
        <v>87</v>
      </c>
      <c r="B97" s="362" t="s">
        <v>111</v>
      </c>
      <c r="C97" s="468" t="s">
        <v>128</v>
      </c>
      <c r="D97" s="469">
        <v>44280</v>
      </c>
      <c r="E97" s="297">
        <v>437.85</v>
      </c>
      <c r="F97" s="297">
        <v>437.8</v>
      </c>
      <c r="G97" s="298">
        <v>431.95000000000005</v>
      </c>
      <c r="H97" s="298">
        <v>426.05</v>
      </c>
      <c r="I97" s="298">
        <v>420.20000000000005</v>
      </c>
      <c r="J97" s="298">
        <v>443.70000000000005</v>
      </c>
      <c r="K97" s="298">
        <v>449.55000000000007</v>
      </c>
      <c r="L97" s="298">
        <v>455.45000000000005</v>
      </c>
      <c r="M97" s="285">
        <v>443.65</v>
      </c>
      <c r="N97" s="285">
        <v>431.9</v>
      </c>
      <c r="O97" s="300">
        <v>31976100</v>
      </c>
      <c r="P97" s="301">
        <v>-9.5341640879819355E-3</v>
      </c>
    </row>
    <row r="98" spans="1:16" ht="15">
      <c r="A98" s="263">
        <v>88</v>
      </c>
      <c r="B98" s="362" t="s">
        <v>39</v>
      </c>
      <c r="C98" s="468" t="s">
        <v>129</v>
      </c>
      <c r="D98" s="469">
        <v>44280</v>
      </c>
      <c r="E98" s="297">
        <v>2871.85</v>
      </c>
      <c r="F98" s="297">
        <v>2894.4666666666672</v>
      </c>
      <c r="G98" s="298">
        <v>2838.9333333333343</v>
      </c>
      <c r="H98" s="298">
        <v>2806.0166666666673</v>
      </c>
      <c r="I98" s="298">
        <v>2750.4833333333345</v>
      </c>
      <c r="J98" s="298">
        <v>2927.3833333333341</v>
      </c>
      <c r="K98" s="298">
        <v>2982.916666666667</v>
      </c>
      <c r="L98" s="298">
        <v>3015.8333333333339</v>
      </c>
      <c r="M98" s="285">
        <v>2950</v>
      </c>
      <c r="N98" s="285">
        <v>2861.55</v>
      </c>
      <c r="O98" s="300">
        <v>1224500</v>
      </c>
      <c r="P98" s="301">
        <v>-5.3343641283339772E-2</v>
      </c>
    </row>
    <row r="99" spans="1:16" ht="15">
      <c r="A99" s="263">
        <v>89</v>
      </c>
      <c r="B99" s="362" t="s">
        <v>53</v>
      </c>
      <c r="C99" s="468" t="s">
        <v>131</v>
      </c>
      <c r="D99" s="469">
        <v>44280</v>
      </c>
      <c r="E99" s="297">
        <v>1787.35</v>
      </c>
      <c r="F99" s="297">
        <v>1790.8999999999999</v>
      </c>
      <c r="G99" s="298">
        <v>1772.1499999999996</v>
      </c>
      <c r="H99" s="298">
        <v>1756.9499999999998</v>
      </c>
      <c r="I99" s="298">
        <v>1738.1999999999996</v>
      </c>
      <c r="J99" s="298">
        <v>1806.0999999999997</v>
      </c>
      <c r="K99" s="298">
        <v>1824.8500000000001</v>
      </c>
      <c r="L99" s="298">
        <v>1840.0499999999997</v>
      </c>
      <c r="M99" s="285">
        <v>1809.65</v>
      </c>
      <c r="N99" s="285">
        <v>1775.7</v>
      </c>
      <c r="O99" s="300">
        <v>12866400</v>
      </c>
      <c r="P99" s="301">
        <v>-3.1815308671703339E-2</v>
      </c>
    </row>
    <row r="100" spans="1:16" ht="15">
      <c r="A100" s="263">
        <v>90</v>
      </c>
      <c r="B100" s="362" t="s">
        <v>56</v>
      </c>
      <c r="C100" s="468" t="s">
        <v>132</v>
      </c>
      <c r="D100" s="469">
        <v>44280</v>
      </c>
      <c r="E100" s="297">
        <v>96.6</v>
      </c>
      <c r="F100" s="297">
        <v>97.783333333333346</v>
      </c>
      <c r="G100" s="298">
        <v>95.116666666666688</v>
      </c>
      <c r="H100" s="298">
        <v>93.63333333333334</v>
      </c>
      <c r="I100" s="298">
        <v>90.966666666666683</v>
      </c>
      <c r="J100" s="298">
        <v>99.266666666666694</v>
      </c>
      <c r="K100" s="298">
        <v>101.93333333333335</v>
      </c>
      <c r="L100" s="298">
        <v>103.4166666666667</v>
      </c>
      <c r="M100" s="285">
        <v>100.45</v>
      </c>
      <c r="N100" s="285">
        <v>96.3</v>
      </c>
      <c r="O100" s="300">
        <v>30573624</v>
      </c>
      <c r="P100" s="301">
        <v>3.2861018993066024E-2</v>
      </c>
    </row>
    <row r="101" spans="1:16" ht="15">
      <c r="A101" s="263">
        <v>91</v>
      </c>
      <c r="B101" s="362" t="s">
        <v>39</v>
      </c>
      <c r="C101" s="468" t="s">
        <v>348</v>
      </c>
      <c r="D101" s="469">
        <v>44280</v>
      </c>
      <c r="E101" s="297">
        <v>2485.0500000000002</v>
      </c>
      <c r="F101" s="297">
        <v>2514.1166666666668</v>
      </c>
      <c r="G101" s="298">
        <v>2441.7833333333338</v>
      </c>
      <c r="H101" s="298">
        <v>2398.5166666666669</v>
      </c>
      <c r="I101" s="298">
        <v>2326.1833333333338</v>
      </c>
      <c r="J101" s="298">
        <v>2557.3833333333337</v>
      </c>
      <c r="K101" s="298">
        <v>2629.7166666666667</v>
      </c>
      <c r="L101" s="298">
        <v>2672.9833333333336</v>
      </c>
      <c r="M101" s="285">
        <v>2586.4499999999998</v>
      </c>
      <c r="N101" s="285">
        <v>2470.85</v>
      </c>
      <c r="O101" s="300">
        <v>211500</v>
      </c>
      <c r="P101" s="301">
        <v>-2.3094688221709007E-2</v>
      </c>
    </row>
    <row r="102" spans="1:16" ht="15">
      <c r="A102" s="263">
        <v>92</v>
      </c>
      <c r="B102" s="362" t="s">
        <v>56</v>
      </c>
      <c r="C102" s="468" t="s">
        <v>133</v>
      </c>
      <c r="D102" s="469">
        <v>44280</v>
      </c>
      <c r="E102" s="297">
        <v>408.95</v>
      </c>
      <c r="F102" s="297">
        <v>412.13333333333338</v>
      </c>
      <c r="G102" s="298">
        <v>404.26666666666677</v>
      </c>
      <c r="H102" s="298">
        <v>399.58333333333337</v>
      </c>
      <c r="I102" s="298">
        <v>391.71666666666675</v>
      </c>
      <c r="J102" s="298">
        <v>416.81666666666678</v>
      </c>
      <c r="K102" s="298">
        <v>424.68333333333345</v>
      </c>
      <c r="L102" s="298">
        <v>429.36666666666679</v>
      </c>
      <c r="M102" s="285">
        <v>420</v>
      </c>
      <c r="N102" s="285">
        <v>407.45</v>
      </c>
      <c r="O102" s="300">
        <v>6828000</v>
      </c>
      <c r="P102" s="301">
        <v>-0.14091595369904378</v>
      </c>
    </row>
    <row r="103" spans="1:16" ht="15">
      <c r="A103" s="263">
        <v>93</v>
      </c>
      <c r="B103" s="362" t="s">
        <v>63</v>
      </c>
      <c r="C103" s="468" t="s">
        <v>134</v>
      </c>
      <c r="D103" s="469">
        <v>44280</v>
      </c>
      <c r="E103" s="297">
        <v>1370.5</v>
      </c>
      <c r="F103" s="297">
        <v>1380.3666666666668</v>
      </c>
      <c r="G103" s="298">
        <v>1353.2833333333335</v>
      </c>
      <c r="H103" s="298">
        <v>1336.0666666666668</v>
      </c>
      <c r="I103" s="298">
        <v>1308.9833333333336</v>
      </c>
      <c r="J103" s="298">
        <v>1397.5833333333335</v>
      </c>
      <c r="K103" s="298">
        <v>1424.6666666666665</v>
      </c>
      <c r="L103" s="298">
        <v>1441.8833333333334</v>
      </c>
      <c r="M103" s="285">
        <v>1407.45</v>
      </c>
      <c r="N103" s="285">
        <v>1363.15</v>
      </c>
      <c r="O103" s="300">
        <v>13613125</v>
      </c>
      <c r="P103" s="301">
        <v>2.2545674426640176E-2</v>
      </c>
    </row>
    <row r="104" spans="1:16" ht="15">
      <c r="A104" s="263">
        <v>94</v>
      </c>
      <c r="B104" s="362" t="s">
        <v>106</v>
      </c>
      <c r="C104" s="468" t="s">
        <v>260</v>
      </c>
      <c r="D104" s="469">
        <v>44280</v>
      </c>
      <c r="E104" s="297">
        <v>3970.2</v>
      </c>
      <c r="F104" s="297">
        <v>3999.5333333333333</v>
      </c>
      <c r="G104" s="298">
        <v>3929.0666666666666</v>
      </c>
      <c r="H104" s="298">
        <v>3887.9333333333334</v>
      </c>
      <c r="I104" s="298">
        <v>3817.4666666666667</v>
      </c>
      <c r="J104" s="298">
        <v>4040.6666666666665</v>
      </c>
      <c r="K104" s="298">
        <v>4111.1333333333332</v>
      </c>
      <c r="L104" s="298">
        <v>4152.2666666666664</v>
      </c>
      <c r="M104" s="285">
        <v>4070</v>
      </c>
      <c r="N104" s="285">
        <v>3958.4</v>
      </c>
      <c r="O104" s="300">
        <v>254250</v>
      </c>
      <c r="P104" s="301">
        <v>-1.0507880910683012E-2</v>
      </c>
    </row>
    <row r="105" spans="1:16" ht="15">
      <c r="A105" s="263">
        <v>95</v>
      </c>
      <c r="B105" s="362" t="s">
        <v>106</v>
      </c>
      <c r="C105" s="468" t="s">
        <v>259</v>
      </c>
      <c r="D105" s="469">
        <v>44280</v>
      </c>
      <c r="E105" s="297">
        <v>2497.8000000000002</v>
      </c>
      <c r="F105" s="297">
        <v>2525.3166666666666</v>
      </c>
      <c r="G105" s="298">
        <v>2462.6833333333334</v>
      </c>
      <c r="H105" s="298">
        <v>2427.5666666666666</v>
      </c>
      <c r="I105" s="298">
        <v>2364.9333333333334</v>
      </c>
      <c r="J105" s="298">
        <v>2560.4333333333334</v>
      </c>
      <c r="K105" s="298">
        <v>2623.0666666666666</v>
      </c>
      <c r="L105" s="298">
        <v>2658.1833333333334</v>
      </c>
      <c r="M105" s="285">
        <v>2587.9499999999998</v>
      </c>
      <c r="N105" s="285">
        <v>2490.1999999999998</v>
      </c>
      <c r="O105" s="300">
        <v>508400</v>
      </c>
      <c r="P105" s="301">
        <v>-5.5720653789004461E-2</v>
      </c>
    </row>
    <row r="106" spans="1:16" ht="15">
      <c r="A106" s="263">
        <v>96</v>
      </c>
      <c r="B106" s="362" t="s">
        <v>51</v>
      </c>
      <c r="C106" s="468" t="s">
        <v>135</v>
      </c>
      <c r="D106" s="469">
        <v>44280</v>
      </c>
      <c r="E106" s="297">
        <v>1011.45</v>
      </c>
      <c r="F106" s="297">
        <v>1014.3833333333333</v>
      </c>
      <c r="G106" s="298">
        <v>1001.7666666666667</v>
      </c>
      <c r="H106" s="298">
        <v>992.08333333333337</v>
      </c>
      <c r="I106" s="298">
        <v>979.4666666666667</v>
      </c>
      <c r="J106" s="298">
        <v>1024.0666666666666</v>
      </c>
      <c r="K106" s="298">
        <v>1036.6833333333332</v>
      </c>
      <c r="L106" s="298">
        <v>1046.3666666666666</v>
      </c>
      <c r="M106" s="285">
        <v>1027</v>
      </c>
      <c r="N106" s="285">
        <v>1004.7</v>
      </c>
      <c r="O106" s="300">
        <v>6379250</v>
      </c>
      <c r="P106" s="301">
        <v>-3.0487017181242734E-2</v>
      </c>
    </row>
    <row r="107" spans="1:16" ht="15">
      <c r="A107" s="263">
        <v>97</v>
      </c>
      <c r="B107" s="362" t="s">
        <v>43</v>
      </c>
      <c r="C107" s="468" t="s">
        <v>136</v>
      </c>
      <c r="D107" s="469">
        <v>44280</v>
      </c>
      <c r="E107" s="297">
        <v>812.7</v>
      </c>
      <c r="F107" s="297">
        <v>822.58333333333337</v>
      </c>
      <c r="G107" s="298">
        <v>800.16666666666674</v>
      </c>
      <c r="H107" s="298">
        <v>787.63333333333333</v>
      </c>
      <c r="I107" s="298">
        <v>765.2166666666667</v>
      </c>
      <c r="J107" s="298">
        <v>835.11666666666679</v>
      </c>
      <c r="K107" s="298">
        <v>857.53333333333353</v>
      </c>
      <c r="L107" s="298">
        <v>870.06666666666683</v>
      </c>
      <c r="M107" s="285">
        <v>845</v>
      </c>
      <c r="N107" s="285">
        <v>810.05</v>
      </c>
      <c r="O107" s="300">
        <v>8127000</v>
      </c>
      <c r="P107" s="301">
        <v>4.7455792132804042E-2</v>
      </c>
    </row>
    <row r="108" spans="1:16" ht="15">
      <c r="A108" s="263">
        <v>98</v>
      </c>
      <c r="B108" s="362" t="s">
        <v>56</v>
      </c>
      <c r="C108" s="468" t="s">
        <v>137</v>
      </c>
      <c r="D108" s="469">
        <v>44280</v>
      </c>
      <c r="E108" s="297">
        <v>202.25</v>
      </c>
      <c r="F108" s="297">
        <v>204.48333333333335</v>
      </c>
      <c r="G108" s="298">
        <v>199.01666666666671</v>
      </c>
      <c r="H108" s="298">
        <v>195.78333333333336</v>
      </c>
      <c r="I108" s="298">
        <v>190.31666666666672</v>
      </c>
      <c r="J108" s="298">
        <v>207.7166666666667</v>
      </c>
      <c r="K108" s="298">
        <v>213.18333333333334</v>
      </c>
      <c r="L108" s="298">
        <v>216.41666666666669</v>
      </c>
      <c r="M108" s="285">
        <v>209.95</v>
      </c>
      <c r="N108" s="285">
        <v>201.25</v>
      </c>
      <c r="O108" s="300">
        <v>14084000</v>
      </c>
      <c r="P108" s="301">
        <v>-8.7823834196891187E-2</v>
      </c>
    </row>
    <row r="109" spans="1:16" ht="15">
      <c r="A109" s="263">
        <v>99</v>
      </c>
      <c r="B109" s="362" t="s">
        <v>56</v>
      </c>
      <c r="C109" s="468" t="s">
        <v>138</v>
      </c>
      <c r="D109" s="469">
        <v>44280</v>
      </c>
      <c r="E109" s="297">
        <v>153.44999999999999</v>
      </c>
      <c r="F109" s="297">
        <v>155.26666666666668</v>
      </c>
      <c r="G109" s="298">
        <v>151.23333333333335</v>
      </c>
      <c r="H109" s="298">
        <v>149.01666666666668</v>
      </c>
      <c r="I109" s="298">
        <v>144.98333333333335</v>
      </c>
      <c r="J109" s="298">
        <v>157.48333333333335</v>
      </c>
      <c r="K109" s="298">
        <v>161.51666666666671</v>
      </c>
      <c r="L109" s="298">
        <v>163.73333333333335</v>
      </c>
      <c r="M109" s="285">
        <v>159.30000000000001</v>
      </c>
      <c r="N109" s="285">
        <v>153.05000000000001</v>
      </c>
      <c r="O109" s="300">
        <v>21726000</v>
      </c>
      <c r="P109" s="301">
        <v>3.1623931623931623E-2</v>
      </c>
    </row>
    <row r="110" spans="1:16" ht="15">
      <c r="A110" s="263">
        <v>100</v>
      </c>
      <c r="B110" s="362" t="s">
        <v>49</v>
      </c>
      <c r="C110" s="468" t="s">
        <v>139</v>
      </c>
      <c r="D110" s="469">
        <v>44280</v>
      </c>
      <c r="E110" s="297">
        <v>401.2</v>
      </c>
      <c r="F110" s="297">
        <v>401.23333333333335</v>
      </c>
      <c r="G110" s="298">
        <v>397.26666666666671</v>
      </c>
      <c r="H110" s="298">
        <v>393.33333333333337</v>
      </c>
      <c r="I110" s="298">
        <v>389.36666666666673</v>
      </c>
      <c r="J110" s="298">
        <v>405.16666666666669</v>
      </c>
      <c r="K110" s="298">
        <v>409.13333333333338</v>
      </c>
      <c r="L110" s="298">
        <v>413.06666666666666</v>
      </c>
      <c r="M110" s="285">
        <v>405.2</v>
      </c>
      <c r="N110" s="285">
        <v>397.3</v>
      </c>
      <c r="O110" s="300">
        <v>7330000</v>
      </c>
      <c r="P110" s="301">
        <v>-8.191382765531062E-2</v>
      </c>
    </row>
    <row r="111" spans="1:16" ht="15">
      <c r="A111" s="263">
        <v>101</v>
      </c>
      <c r="B111" s="362" t="s">
        <v>43</v>
      </c>
      <c r="C111" s="468" t="s">
        <v>140</v>
      </c>
      <c r="D111" s="469">
        <v>44280</v>
      </c>
      <c r="E111" s="297">
        <v>7064.25</v>
      </c>
      <c r="F111" s="297">
        <v>7090.3499999999995</v>
      </c>
      <c r="G111" s="298">
        <v>7024.4499999999989</v>
      </c>
      <c r="H111" s="298">
        <v>6984.65</v>
      </c>
      <c r="I111" s="298">
        <v>6918.7499999999991</v>
      </c>
      <c r="J111" s="298">
        <v>7130.1499999999987</v>
      </c>
      <c r="K111" s="298">
        <v>7196.0499999999984</v>
      </c>
      <c r="L111" s="298">
        <v>7235.8499999999985</v>
      </c>
      <c r="M111" s="285">
        <v>7156.25</v>
      </c>
      <c r="N111" s="285">
        <v>7050.55</v>
      </c>
      <c r="O111" s="300">
        <v>2151800</v>
      </c>
      <c r="P111" s="301">
        <v>1.6054396071394843E-2</v>
      </c>
    </row>
    <row r="112" spans="1:16" ht="15">
      <c r="A112" s="263">
        <v>102</v>
      </c>
      <c r="B112" s="362" t="s">
        <v>49</v>
      </c>
      <c r="C112" s="468" t="s">
        <v>141</v>
      </c>
      <c r="D112" s="469">
        <v>44280</v>
      </c>
      <c r="E112" s="297">
        <v>551.6</v>
      </c>
      <c r="F112" s="297">
        <v>554.55000000000007</v>
      </c>
      <c r="G112" s="298">
        <v>546.75000000000011</v>
      </c>
      <c r="H112" s="298">
        <v>541.90000000000009</v>
      </c>
      <c r="I112" s="298">
        <v>534.10000000000014</v>
      </c>
      <c r="J112" s="298">
        <v>559.40000000000009</v>
      </c>
      <c r="K112" s="298">
        <v>567.20000000000005</v>
      </c>
      <c r="L112" s="298">
        <v>572.05000000000007</v>
      </c>
      <c r="M112" s="285">
        <v>562.35</v>
      </c>
      <c r="N112" s="285">
        <v>549.70000000000005</v>
      </c>
      <c r="O112" s="300">
        <v>13761250</v>
      </c>
      <c r="P112" s="301">
        <v>-2.3505410679439419E-2</v>
      </c>
    </row>
    <row r="113" spans="1:16" ht="15">
      <c r="A113" s="263">
        <v>103</v>
      </c>
      <c r="B113" s="362" t="s">
        <v>56</v>
      </c>
      <c r="C113" s="468" t="s">
        <v>142</v>
      </c>
      <c r="D113" s="469">
        <v>44280</v>
      </c>
      <c r="E113" s="297">
        <v>843.55</v>
      </c>
      <c r="F113" s="297">
        <v>853.4</v>
      </c>
      <c r="G113" s="298">
        <v>830.94999999999993</v>
      </c>
      <c r="H113" s="298">
        <v>818.34999999999991</v>
      </c>
      <c r="I113" s="298">
        <v>795.89999999999986</v>
      </c>
      <c r="J113" s="298">
        <v>866</v>
      </c>
      <c r="K113" s="298">
        <v>888.45</v>
      </c>
      <c r="L113" s="298">
        <v>901.05000000000007</v>
      </c>
      <c r="M113" s="285">
        <v>875.85</v>
      </c>
      <c r="N113" s="285">
        <v>840.8</v>
      </c>
      <c r="O113" s="300">
        <v>2355600</v>
      </c>
      <c r="P113" s="301">
        <v>-9.2946965554948063E-3</v>
      </c>
    </row>
    <row r="114" spans="1:16" ht="15">
      <c r="A114" s="263">
        <v>104</v>
      </c>
      <c r="B114" s="362" t="s">
        <v>72</v>
      </c>
      <c r="C114" s="468" t="s">
        <v>143</v>
      </c>
      <c r="D114" s="469">
        <v>44280</v>
      </c>
      <c r="E114" s="297">
        <v>1160.3</v>
      </c>
      <c r="F114" s="297">
        <v>1161.3666666666668</v>
      </c>
      <c r="G114" s="298">
        <v>1142.7333333333336</v>
      </c>
      <c r="H114" s="298">
        <v>1125.1666666666667</v>
      </c>
      <c r="I114" s="298">
        <v>1106.5333333333335</v>
      </c>
      <c r="J114" s="298">
        <v>1178.9333333333336</v>
      </c>
      <c r="K114" s="298">
        <v>1197.5666666666668</v>
      </c>
      <c r="L114" s="298">
        <v>1215.1333333333337</v>
      </c>
      <c r="M114" s="285">
        <v>1180</v>
      </c>
      <c r="N114" s="285">
        <v>1143.8</v>
      </c>
      <c r="O114" s="300">
        <v>1182000</v>
      </c>
      <c r="P114" s="301">
        <v>-7.556675062972292E-3</v>
      </c>
    </row>
    <row r="115" spans="1:16" ht="15">
      <c r="A115" s="263">
        <v>105</v>
      </c>
      <c r="B115" s="362" t="s">
        <v>106</v>
      </c>
      <c r="C115" s="468" t="s">
        <v>144</v>
      </c>
      <c r="D115" s="469">
        <v>44280</v>
      </c>
      <c r="E115" s="297">
        <v>1981.65</v>
      </c>
      <c r="F115" s="297">
        <v>1995.25</v>
      </c>
      <c r="G115" s="298">
        <v>1954</v>
      </c>
      <c r="H115" s="298">
        <v>1926.35</v>
      </c>
      <c r="I115" s="298">
        <v>1885.1</v>
      </c>
      <c r="J115" s="298">
        <v>2022.9</v>
      </c>
      <c r="K115" s="298">
        <v>2064.15</v>
      </c>
      <c r="L115" s="298">
        <v>2091.8000000000002</v>
      </c>
      <c r="M115" s="285">
        <v>2036.5</v>
      </c>
      <c r="N115" s="285">
        <v>1967.6</v>
      </c>
      <c r="O115" s="300">
        <v>1530400</v>
      </c>
      <c r="P115" s="301">
        <v>-0.10940409683426443</v>
      </c>
    </row>
    <row r="116" spans="1:16" ht="15">
      <c r="A116" s="263">
        <v>106</v>
      </c>
      <c r="B116" s="362" t="s">
        <v>43</v>
      </c>
      <c r="C116" s="468" t="s">
        <v>145</v>
      </c>
      <c r="D116" s="469">
        <v>44280</v>
      </c>
      <c r="E116" s="297">
        <v>201.4</v>
      </c>
      <c r="F116" s="297">
        <v>203.9666666666667</v>
      </c>
      <c r="G116" s="298">
        <v>197.63333333333338</v>
      </c>
      <c r="H116" s="298">
        <v>193.86666666666667</v>
      </c>
      <c r="I116" s="298">
        <v>187.53333333333336</v>
      </c>
      <c r="J116" s="298">
        <v>207.73333333333341</v>
      </c>
      <c r="K116" s="298">
        <v>214.06666666666672</v>
      </c>
      <c r="L116" s="298">
        <v>217.83333333333343</v>
      </c>
      <c r="M116" s="285">
        <v>210.3</v>
      </c>
      <c r="N116" s="285">
        <v>200.2</v>
      </c>
      <c r="O116" s="300">
        <v>30009000</v>
      </c>
      <c r="P116" s="301">
        <v>-5.9868421052631578E-2</v>
      </c>
    </row>
    <row r="117" spans="1:16" ht="15">
      <c r="A117" s="263">
        <v>107</v>
      </c>
      <c r="B117" s="362" t="s">
        <v>106</v>
      </c>
      <c r="C117" s="468" t="s">
        <v>262</v>
      </c>
      <c r="D117" s="469">
        <v>44280</v>
      </c>
      <c r="E117" s="297">
        <v>1671.45</v>
      </c>
      <c r="F117" s="297">
        <v>1671.0833333333333</v>
      </c>
      <c r="G117" s="298">
        <v>1653.2166666666665</v>
      </c>
      <c r="H117" s="298">
        <v>1634.9833333333331</v>
      </c>
      <c r="I117" s="298">
        <v>1617.1166666666663</v>
      </c>
      <c r="J117" s="298">
        <v>1689.3166666666666</v>
      </c>
      <c r="K117" s="298">
        <v>1707.1833333333334</v>
      </c>
      <c r="L117" s="298">
        <v>1725.4166666666667</v>
      </c>
      <c r="M117" s="285">
        <v>1688.95</v>
      </c>
      <c r="N117" s="285">
        <v>1652.85</v>
      </c>
      <c r="O117" s="300">
        <v>366275</v>
      </c>
      <c r="P117" s="301">
        <v>-8.3739837398373984E-2</v>
      </c>
    </row>
    <row r="118" spans="1:16" ht="15">
      <c r="A118" s="263">
        <v>108</v>
      </c>
      <c r="B118" s="362" t="s">
        <v>43</v>
      </c>
      <c r="C118" s="468" t="s">
        <v>146</v>
      </c>
      <c r="D118" s="469">
        <v>44280</v>
      </c>
      <c r="E118" s="297">
        <v>82449.600000000006</v>
      </c>
      <c r="F118" s="297">
        <v>82975.3</v>
      </c>
      <c r="G118" s="298">
        <v>81468.650000000009</v>
      </c>
      <c r="H118" s="298">
        <v>80487.700000000012</v>
      </c>
      <c r="I118" s="298">
        <v>78981.050000000017</v>
      </c>
      <c r="J118" s="298">
        <v>83956.25</v>
      </c>
      <c r="K118" s="298">
        <v>85462.9</v>
      </c>
      <c r="L118" s="298">
        <v>86443.849999999991</v>
      </c>
      <c r="M118" s="285">
        <v>84481.95</v>
      </c>
      <c r="N118" s="285">
        <v>81994.350000000006</v>
      </c>
      <c r="O118" s="300">
        <v>47540</v>
      </c>
      <c r="P118" s="301">
        <v>-5.0230221850146506E-3</v>
      </c>
    </row>
    <row r="119" spans="1:16" ht="15">
      <c r="A119" s="263">
        <v>109</v>
      </c>
      <c r="B119" s="362" t="s">
        <v>56</v>
      </c>
      <c r="C119" s="468" t="s">
        <v>147</v>
      </c>
      <c r="D119" s="469">
        <v>44280</v>
      </c>
      <c r="E119" s="297">
        <v>1220.7</v>
      </c>
      <c r="F119" s="297">
        <v>1227.6333333333332</v>
      </c>
      <c r="G119" s="298">
        <v>1209.5166666666664</v>
      </c>
      <c r="H119" s="298">
        <v>1198.3333333333333</v>
      </c>
      <c r="I119" s="298">
        <v>1180.2166666666665</v>
      </c>
      <c r="J119" s="298">
        <v>1238.8166666666664</v>
      </c>
      <c r="K119" s="298">
        <v>1256.9333333333332</v>
      </c>
      <c r="L119" s="298">
        <v>1268.1166666666663</v>
      </c>
      <c r="M119" s="285">
        <v>1245.75</v>
      </c>
      <c r="N119" s="285">
        <v>1216.45</v>
      </c>
      <c r="O119" s="300">
        <v>3234750</v>
      </c>
      <c r="P119" s="301">
        <v>-5.4995617879053459E-2</v>
      </c>
    </row>
    <row r="120" spans="1:16" ht="15">
      <c r="A120" s="263">
        <v>110</v>
      </c>
      <c r="B120" s="362" t="s">
        <v>39</v>
      </c>
      <c r="C120" s="468" t="s">
        <v>790</v>
      </c>
      <c r="D120" s="469">
        <v>44280</v>
      </c>
      <c r="E120" s="297">
        <v>334.6</v>
      </c>
      <c r="F120" s="297">
        <v>334.95</v>
      </c>
      <c r="G120" s="298">
        <v>332.2</v>
      </c>
      <c r="H120" s="298">
        <v>329.8</v>
      </c>
      <c r="I120" s="298">
        <v>327.05</v>
      </c>
      <c r="J120" s="298">
        <v>337.34999999999997</v>
      </c>
      <c r="K120" s="298">
        <v>340.09999999999997</v>
      </c>
      <c r="L120" s="298">
        <v>342.49999999999994</v>
      </c>
      <c r="M120" s="285">
        <v>337.7</v>
      </c>
      <c r="N120" s="285">
        <v>332.55</v>
      </c>
      <c r="O120" s="300">
        <v>1200000</v>
      </c>
      <c r="P120" s="301">
        <v>-1.3157894736842105E-2</v>
      </c>
    </row>
    <row r="121" spans="1:16" ht="15">
      <c r="A121" s="263">
        <v>111</v>
      </c>
      <c r="B121" s="362" t="s">
        <v>111</v>
      </c>
      <c r="C121" s="468" t="s">
        <v>148</v>
      </c>
      <c r="D121" s="469">
        <v>44280</v>
      </c>
      <c r="E121" s="297">
        <v>53.35</v>
      </c>
      <c r="F121" s="297">
        <v>53.550000000000004</v>
      </c>
      <c r="G121" s="298">
        <v>52.900000000000006</v>
      </c>
      <c r="H121" s="298">
        <v>52.45</v>
      </c>
      <c r="I121" s="298">
        <v>51.800000000000004</v>
      </c>
      <c r="J121" s="298">
        <v>54.000000000000007</v>
      </c>
      <c r="K121" s="298">
        <v>54.65</v>
      </c>
      <c r="L121" s="298">
        <v>55.100000000000009</v>
      </c>
      <c r="M121" s="285">
        <v>54.2</v>
      </c>
      <c r="N121" s="285">
        <v>53.1</v>
      </c>
      <c r="O121" s="300">
        <v>72896000</v>
      </c>
      <c r="P121" s="301">
        <v>-7.8667283664969924E-3</v>
      </c>
    </row>
    <row r="122" spans="1:16" ht="15">
      <c r="A122" s="263">
        <v>112</v>
      </c>
      <c r="B122" s="362" t="s">
        <v>39</v>
      </c>
      <c r="C122" s="468" t="s">
        <v>256</v>
      </c>
      <c r="D122" s="469">
        <v>44280</v>
      </c>
      <c r="E122" s="297">
        <v>4680.3500000000004</v>
      </c>
      <c r="F122" s="297">
        <v>4699.7666666666664</v>
      </c>
      <c r="G122" s="298">
        <v>4625.0333333333328</v>
      </c>
      <c r="H122" s="298">
        <v>4569.7166666666662</v>
      </c>
      <c r="I122" s="298">
        <v>4494.9833333333327</v>
      </c>
      <c r="J122" s="298">
        <v>4755.083333333333</v>
      </c>
      <c r="K122" s="298">
        <v>4829.8166666666666</v>
      </c>
      <c r="L122" s="298">
        <v>4885.1333333333332</v>
      </c>
      <c r="M122" s="285">
        <v>4774.5</v>
      </c>
      <c r="N122" s="285">
        <v>4644.45</v>
      </c>
      <c r="O122" s="300">
        <v>828750</v>
      </c>
      <c r="P122" s="301">
        <v>-1.8066847335140017E-3</v>
      </c>
    </row>
    <row r="123" spans="1:16" ht="15">
      <c r="A123" s="263">
        <v>113</v>
      </c>
      <c r="B123" s="362" t="s">
        <v>853</v>
      </c>
      <c r="C123" s="468" t="s">
        <v>450</v>
      </c>
      <c r="D123" s="469">
        <v>44280</v>
      </c>
      <c r="E123" s="297">
        <v>2488.0500000000002</v>
      </c>
      <c r="F123" s="297">
        <v>2505.3333333333335</v>
      </c>
      <c r="G123" s="298">
        <v>2467.166666666667</v>
      </c>
      <c r="H123" s="298">
        <v>2446.2833333333333</v>
      </c>
      <c r="I123" s="298">
        <v>2408.1166666666668</v>
      </c>
      <c r="J123" s="298">
        <v>2526.2166666666672</v>
      </c>
      <c r="K123" s="298">
        <v>2564.3833333333341</v>
      </c>
      <c r="L123" s="298">
        <v>2585.2666666666673</v>
      </c>
      <c r="M123" s="285">
        <v>2543.5</v>
      </c>
      <c r="N123" s="285">
        <v>2484.4499999999998</v>
      </c>
      <c r="O123" s="300">
        <v>174375</v>
      </c>
      <c r="P123" s="301">
        <v>1.1749347258485639E-2</v>
      </c>
    </row>
    <row r="124" spans="1:16" ht="15">
      <c r="A124" s="263">
        <v>114</v>
      </c>
      <c r="B124" s="362" t="s">
        <v>49</v>
      </c>
      <c r="C124" s="468" t="s">
        <v>151</v>
      </c>
      <c r="D124" s="469">
        <v>44280</v>
      </c>
      <c r="E124" s="297">
        <v>16491.25</v>
      </c>
      <c r="F124" s="297">
        <v>16561.350000000002</v>
      </c>
      <c r="G124" s="298">
        <v>16351.900000000005</v>
      </c>
      <c r="H124" s="298">
        <v>16212.550000000003</v>
      </c>
      <c r="I124" s="298">
        <v>16003.100000000006</v>
      </c>
      <c r="J124" s="298">
        <v>16700.700000000004</v>
      </c>
      <c r="K124" s="298">
        <v>16910.150000000001</v>
      </c>
      <c r="L124" s="298">
        <v>17049.500000000004</v>
      </c>
      <c r="M124" s="285">
        <v>16770.8</v>
      </c>
      <c r="N124" s="285">
        <v>16422</v>
      </c>
      <c r="O124" s="300">
        <v>323850</v>
      </c>
      <c r="P124" s="301">
        <v>3.5326086956521736E-2</v>
      </c>
    </row>
    <row r="125" spans="1:16" ht="15">
      <c r="A125" s="263">
        <v>115</v>
      </c>
      <c r="B125" s="362" t="s">
        <v>111</v>
      </c>
      <c r="C125" s="468" t="s">
        <v>152</v>
      </c>
      <c r="D125" s="469">
        <v>44280</v>
      </c>
      <c r="E125" s="297">
        <v>127</v>
      </c>
      <c r="F125" s="297">
        <v>128.5</v>
      </c>
      <c r="G125" s="298">
        <v>124.85</v>
      </c>
      <c r="H125" s="298">
        <v>122.69999999999999</v>
      </c>
      <c r="I125" s="298">
        <v>119.04999999999998</v>
      </c>
      <c r="J125" s="298">
        <v>130.65</v>
      </c>
      <c r="K125" s="298">
        <v>134.29999999999998</v>
      </c>
      <c r="L125" s="298">
        <v>136.45000000000002</v>
      </c>
      <c r="M125" s="285">
        <v>132.15</v>
      </c>
      <c r="N125" s="285">
        <v>126.35</v>
      </c>
      <c r="O125" s="300">
        <v>40695800</v>
      </c>
      <c r="P125" s="301">
        <v>-4.1048310704136406E-2</v>
      </c>
    </row>
    <row r="126" spans="1:16" ht="15">
      <c r="A126" s="263">
        <v>116</v>
      </c>
      <c r="B126" s="362" t="s">
        <v>42</v>
      </c>
      <c r="C126" s="468" t="s">
        <v>153</v>
      </c>
      <c r="D126" s="469">
        <v>44280</v>
      </c>
      <c r="E126" s="297">
        <v>106.3</v>
      </c>
      <c r="F126" s="297">
        <v>107.26666666666667</v>
      </c>
      <c r="G126" s="298">
        <v>105.03333333333333</v>
      </c>
      <c r="H126" s="298">
        <v>103.76666666666667</v>
      </c>
      <c r="I126" s="298">
        <v>101.53333333333333</v>
      </c>
      <c r="J126" s="298">
        <v>108.53333333333333</v>
      </c>
      <c r="K126" s="298">
        <v>110.76666666666665</v>
      </c>
      <c r="L126" s="298">
        <v>112.03333333333333</v>
      </c>
      <c r="M126" s="285">
        <v>109.5</v>
      </c>
      <c r="N126" s="285">
        <v>106</v>
      </c>
      <c r="O126" s="300">
        <v>83812800</v>
      </c>
      <c r="P126" s="301">
        <v>9.731343283582089E-2</v>
      </c>
    </row>
    <row r="127" spans="1:16" ht="15">
      <c r="A127" s="263">
        <v>117</v>
      </c>
      <c r="B127" s="362" t="s">
        <v>72</v>
      </c>
      <c r="C127" s="468" t="s">
        <v>155</v>
      </c>
      <c r="D127" s="469">
        <v>44280</v>
      </c>
      <c r="E127" s="297">
        <v>104.8</v>
      </c>
      <c r="F127" s="297">
        <v>104.66666666666667</v>
      </c>
      <c r="G127" s="298">
        <v>103.18333333333334</v>
      </c>
      <c r="H127" s="298">
        <v>101.56666666666666</v>
      </c>
      <c r="I127" s="298">
        <v>100.08333333333333</v>
      </c>
      <c r="J127" s="298">
        <v>106.28333333333335</v>
      </c>
      <c r="K127" s="298">
        <v>107.76666666666667</v>
      </c>
      <c r="L127" s="298">
        <v>109.38333333333335</v>
      </c>
      <c r="M127" s="285">
        <v>106.15</v>
      </c>
      <c r="N127" s="285">
        <v>103.05</v>
      </c>
      <c r="O127" s="300">
        <v>43974700</v>
      </c>
      <c r="P127" s="301">
        <v>3.3380182712579058E-3</v>
      </c>
    </row>
    <row r="128" spans="1:16" ht="15">
      <c r="A128" s="263">
        <v>118</v>
      </c>
      <c r="B128" s="362" t="s">
        <v>78</v>
      </c>
      <c r="C128" s="468" t="s">
        <v>156</v>
      </c>
      <c r="D128" s="469">
        <v>44280</v>
      </c>
      <c r="E128" s="297">
        <v>29838.1</v>
      </c>
      <c r="F128" s="297">
        <v>30109.600000000002</v>
      </c>
      <c r="G128" s="298">
        <v>29451.050000000003</v>
      </c>
      <c r="H128" s="298">
        <v>29064</v>
      </c>
      <c r="I128" s="298">
        <v>28405.45</v>
      </c>
      <c r="J128" s="298">
        <v>30496.650000000005</v>
      </c>
      <c r="K128" s="298">
        <v>31155.200000000001</v>
      </c>
      <c r="L128" s="298">
        <v>31542.250000000007</v>
      </c>
      <c r="M128" s="285">
        <v>30768.15</v>
      </c>
      <c r="N128" s="285">
        <v>29722.55</v>
      </c>
      <c r="O128" s="300">
        <v>52530</v>
      </c>
      <c r="P128" s="301">
        <v>-3.6853685368536851E-2</v>
      </c>
    </row>
    <row r="129" spans="1:16" ht="15">
      <c r="A129" s="263">
        <v>119</v>
      </c>
      <c r="B129" s="382" t="s">
        <v>51</v>
      </c>
      <c r="C129" s="468" t="s">
        <v>157</v>
      </c>
      <c r="D129" s="469">
        <v>44280</v>
      </c>
      <c r="E129" s="297">
        <v>1843.55</v>
      </c>
      <c r="F129" s="297">
        <v>1861.8999999999999</v>
      </c>
      <c r="G129" s="298">
        <v>1812.7499999999998</v>
      </c>
      <c r="H129" s="298">
        <v>1781.9499999999998</v>
      </c>
      <c r="I129" s="298">
        <v>1732.7999999999997</v>
      </c>
      <c r="J129" s="298">
        <v>1892.6999999999998</v>
      </c>
      <c r="K129" s="298">
        <v>1941.85</v>
      </c>
      <c r="L129" s="298">
        <v>1972.6499999999999</v>
      </c>
      <c r="M129" s="285">
        <v>1911.05</v>
      </c>
      <c r="N129" s="285">
        <v>1831.1</v>
      </c>
      <c r="O129" s="300">
        <v>2970550</v>
      </c>
      <c r="P129" s="301">
        <v>-3.3291569715410772E-2</v>
      </c>
    </row>
    <row r="130" spans="1:16" ht="15">
      <c r="A130" s="263">
        <v>120</v>
      </c>
      <c r="B130" s="362" t="s">
        <v>72</v>
      </c>
      <c r="C130" s="468" t="s">
        <v>158</v>
      </c>
      <c r="D130" s="469">
        <v>44280</v>
      </c>
      <c r="E130" s="297">
        <v>224.95</v>
      </c>
      <c r="F130" s="297">
        <v>226.06666666666669</v>
      </c>
      <c r="G130" s="298">
        <v>222.38333333333338</v>
      </c>
      <c r="H130" s="298">
        <v>219.81666666666669</v>
      </c>
      <c r="I130" s="298">
        <v>216.13333333333338</v>
      </c>
      <c r="J130" s="298">
        <v>228.63333333333338</v>
      </c>
      <c r="K130" s="298">
        <v>232.31666666666672</v>
      </c>
      <c r="L130" s="298">
        <v>234.88333333333338</v>
      </c>
      <c r="M130" s="285">
        <v>229.75</v>
      </c>
      <c r="N130" s="285">
        <v>223.5</v>
      </c>
      <c r="O130" s="300">
        <v>18816000</v>
      </c>
      <c r="P130" s="301">
        <v>-1.507537688442211E-2</v>
      </c>
    </row>
    <row r="131" spans="1:16" ht="15">
      <c r="A131" s="263">
        <v>121</v>
      </c>
      <c r="B131" s="362" t="s">
        <v>56</v>
      </c>
      <c r="C131" s="468" t="s">
        <v>159</v>
      </c>
      <c r="D131" s="469">
        <v>44280</v>
      </c>
      <c r="E131" s="297">
        <v>116.85</v>
      </c>
      <c r="F131" s="297">
        <v>118.11666666666667</v>
      </c>
      <c r="G131" s="298">
        <v>115.28333333333335</v>
      </c>
      <c r="H131" s="298">
        <v>113.71666666666667</v>
      </c>
      <c r="I131" s="298">
        <v>110.88333333333334</v>
      </c>
      <c r="J131" s="298">
        <v>119.68333333333335</v>
      </c>
      <c r="K131" s="298">
        <v>122.51666666666667</v>
      </c>
      <c r="L131" s="298">
        <v>124.08333333333336</v>
      </c>
      <c r="M131" s="285">
        <v>120.95</v>
      </c>
      <c r="N131" s="285">
        <v>116.55</v>
      </c>
      <c r="O131" s="300">
        <v>34602200</v>
      </c>
      <c r="P131" s="301">
        <v>-3.5263612791702682E-2</v>
      </c>
    </row>
    <row r="132" spans="1:16" ht="15">
      <c r="A132" s="263">
        <v>122</v>
      </c>
      <c r="B132" s="362" t="s">
        <v>51</v>
      </c>
      <c r="C132" s="468" t="s">
        <v>269</v>
      </c>
      <c r="D132" s="469">
        <v>44280</v>
      </c>
      <c r="E132" s="297">
        <v>4472.55</v>
      </c>
      <c r="F132" s="297">
        <v>4498.25</v>
      </c>
      <c r="G132" s="298">
        <v>4416.55</v>
      </c>
      <c r="H132" s="298">
        <v>4360.55</v>
      </c>
      <c r="I132" s="298">
        <v>4278.8500000000004</v>
      </c>
      <c r="J132" s="298">
        <v>4554.25</v>
      </c>
      <c r="K132" s="298">
        <v>4635.9500000000007</v>
      </c>
      <c r="L132" s="298">
        <v>4691.95</v>
      </c>
      <c r="M132" s="285">
        <v>4579.95</v>
      </c>
      <c r="N132" s="285">
        <v>4442.25</v>
      </c>
      <c r="O132" s="300">
        <v>51000</v>
      </c>
      <c r="P132" s="301">
        <v>0.10270270270270271</v>
      </c>
    </row>
    <row r="133" spans="1:16" ht="15">
      <c r="A133" s="263">
        <v>123</v>
      </c>
      <c r="B133" s="362" t="s">
        <v>49</v>
      </c>
      <c r="C133" s="468" t="s">
        <v>160</v>
      </c>
      <c r="D133" s="469">
        <v>44280</v>
      </c>
      <c r="E133" s="297">
        <v>1792.8</v>
      </c>
      <c r="F133" s="297">
        <v>1798.5166666666667</v>
      </c>
      <c r="G133" s="298">
        <v>1781.0333333333333</v>
      </c>
      <c r="H133" s="298">
        <v>1769.2666666666667</v>
      </c>
      <c r="I133" s="298">
        <v>1751.7833333333333</v>
      </c>
      <c r="J133" s="298">
        <v>1810.2833333333333</v>
      </c>
      <c r="K133" s="298">
        <v>1827.7666666666664</v>
      </c>
      <c r="L133" s="298">
        <v>1839.5333333333333</v>
      </c>
      <c r="M133" s="285">
        <v>1816</v>
      </c>
      <c r="N133" s="285">
        <v>1786.75</v>
      </c>
      <c r="O133" s="300">
        <v>1881500</v>
      </c>
      <c r="P133" s="301">
        <v>-1.9030239833159542E-2</v>
      </c>
    </row>
    <row r="134" spans="1:16" ht="15">
      <c r="A134" s="263">
        <v>124</v>
      </c>
      <c r="B134" s="362" t="s">
        <v>853</v>
      </c>
      <c r="C134" s="468" t="s">
        <v>267</v>
      </c>
      <c r="D134" s="469">
        <v>44280</v>
      </c>
      <c r="E134" s="297">
        <v>2302.4</v>
      </c>
      <c r="F134" s="297">
        <v>2304.5500000000002</v>
      </c>
      <c r="G134" s="298">
        <v>2284.6500000000005</v>
      </c>
      <c r="H134" s="298">
        <v>2266.9000000000005</v>
      </c>
      <c r="I134" s="298">
        <v>2247.0000000000009</v>
      </c>
      <c r="J134" s="298">
        <v>2322.3000000000002</v>
      </c>
      <c r="K134" s="298">
        <v>2342.1999999999998</v>
      </c>
      <c r="L134" s="298">
        <v>2359.9499999999998</v>
      </c>
      <c r="M134" s="285">
        <v>2324.4499999999998</v>
      </c>
      <c r="N134" s="285">
        <v>2286.8000000000002</v>
      </c>
      <c r="O134" s="300">
        <v>303250</v>
      </c>
      <c r="P134" s="301">
        <v>-2.0984665052461663E-2</v>
      </c>
    </row>
    <row r="135" spans="1:16" ht="15">
      <c r="A135" s="263">
        <v>125</v>
      </c>
      <c r="B135" s="362" t="s">
        <v>53</v>
      </c>
      <c r="C135" s="468" t="s">
        <v>161</v>
      </c>
      <c r="D135" s="469">
        <v>44280</v>
      </c>
      <c r="E135" s="297">
        <v>37.1</v>
      </c>
      <c r="F135" s="297">
        <v>37.683333333333337</v>
      </c>
      <c r="G135" s="298">
        <v>36.316666666666677</v>
      </c>
      <c r="H135" s="298">
        <v>35.533333333333339</v>
      </c>
      <c r="I135" s="298">
        <v>34.166666666666679</v>
      </c>
      <c r="J135" s="298">
        <v>38.466666666666676</v>
      </c>
      <c r="K135" s="298">
        <v>39.833333333333336</v>
      </c>
      <c r="L135" s="298">
        <v>40.616666666666674</v>
      </c>
      <c r="M135" s="285">
        <v>39.049999999999997</v>
      </c>
      <c r="N135" s="285">
        <v>36.9</v>
      </c>
      <c r="O135" s="300">
        <v>215072000</v>
      </c>
      <c r="P135" s="301">
        <v>-5.5309579028744116E-2</v>
      </c>
    </row>
    <row r="136" spans="1:16" ht="15">
      <c r="A136" s="263">
        <v>126</v>
      </c>
      <c r="B136" s="362" t="s">
        <v>42</v>
      </c>
      <c r="C136" s="468" t="s">
        <v>162</v>
      </c>
      <c r="D136" s="469">
        <v>44280</v>
      </c>
      <c r="E136" s="297">
        <v>220.95</v>
      </c>
      <c r="F136" s="297">
        <v>220.79999999999998</v>
      </c>
      <c r="G136" s="298">
        <v>217.64999999999998</v>
      </c>
      <c r="H136" s="298">
        <v>214.35</v>
      </c>
      <c r="I136" s="298">
        <v>211.2</v>
      </c>
      <c r="J136" s="298">
        <v>224.09999999999997</v>
      </c>
      <c r="K136" s="298">
        <v>227.25</v>
      </c>
      <c r="L136" s="298">
        <v>230.54999999999995</v>
      </c>
      <c r="M136" s="285">
        <v>223.95</v>
      </c>
      <c r="N136" s="285">
        <v>217.5</v>
      </c>
      <c r="O136" s="300">
        <v>15048000</v>
      </c>
      <c r="P136" s="301">
        <v>-7.6809815950920249E-2</v>
      </c>
    </row>
    <row r="137" spans="1:16" ht="15">
      <c r="A137" s="263">
        <v>127</v>
      </c>
      <c r="B137" s="362" t="s">
        <v>88</v>
      </c>
      <c r="C137" s="468" t="s">
        <v>163</v>
      </c>
      <c r="D137" s="469">
        <v>44280</v>
      </c>
      <c r="E137" s="297">
        <v>1285.3</v>
      </c>
      <c r="F137" s="297">
        <v>1300.3833333333332</v>
      </c>
      <c r="G137" s="298">
        <v>1265.9666666666665</v>
      </c>
      <c r="H137" s="298">
        <v>1246.6333333333332</v>
      </c>
      <c r="I137" s="298">
        <v>1212.2166666666665</v>
      </c>
      <c r="J137" s="298">
        <v>1319.7166666666665</v>
      </c>
      <c r="K137" s="298">
        <v>1354.1333333333334</v>
      </c>
      <c r="L137" s="298">
        <v>1373.4666666666665</v>
      </c>
      <c r="M137" s="285">
        <v>1334.8</v>
      </c>
      <c r="N137" s="285">
        <v>1281.05</v>
      </c>
      <c r="O137" s="300">
        <v>1569799</v>
      </c>
      <c r="P137" s="301">
        <v>-1.2797542871768621E-2</v>
      </c>
    </row>
    <row r="138" spans="1:16" ht="15">
      <c r="A138" s="263">
        <v>128</v>
      </c>
      <c r="B138" s="362" t="s">
        <v>37</v>
      </c>
      <c r="C138" s="468" t="s">
        <v>164</v>
      </c>
      <c r="D138" s="469">
        <v>44280</v>
      </c>
      <c r="E138" s="297">
        <v>967.35</v>
      </c>
      <c r="F138" s="297">
        <v>973.38333333333321</v>
      </c>
      <c r="G138" s="298">
        <v>955.76666666666642</v>
      </c>
      <c r="H138" s="298">
        <v>944.18333333333317</v>
      </c>
      <c r="I138" s="298">
        <v>926.56666666666638</v>
      </c>
      <c r="J138" s="298">
        <v>984.96666666666647</v>
      </c>
      <c r="K138" s="298">
        <v>1002.5833333333333</v>
      </c>
      <c r="L138" s="298">
        <v>1014.1666666666665</v>
      </c>
      <c r="M138" s="285">
        <v>991</v>
      </c>
      <c r="N138" s="285">
        <v>961.8</v>
      </c>
      <c r="O138" s="300">
        <v>1787550</v>
      </c>
      <c r="P138" s="301">
        <v>-4.1476754785779398E-2</v>
      </c>
    </row>
    <row r="139" spans="1:16" ht="15">
      <c r="A139" s="263">
        <v>129</v>
      </c>
      <c r="B139" s="362" t="s">
        <v>53</v>
      </c>
      <c r="C139" s="468" t="s">
        <v>165</v>
      </c>
      <c r="D139" s="469">
        <v>44280</v>
      </c>
      <c r="E139" s="297">
        <v>216.3</v>
      </c>
      <c r="F139" s="297">
        <v>219.04999999999998</v>
      </c>
      <c r="G139" s="298">
        <v>212.74999999999997</v>
      </c>
      <c r="H139" s="298">
        <v>209.2</v>
      </c>
      <c r="I139" s="298">
        <v>202.89999999999998</v>
      </c>
      <c r="J139" s="298">
        <v>222.59999999999997</v>
      </c>
      <c r="K139" s="298">
        <v>228.89999999999998</v>
      </c>
      <c r="L139" s="298">
        <v>232.44999999999996</v>
      </c>
      <c r="M139" s="285">
        <v>225.35</v>
      </c>
      <c r="N139" s="285">
        <v>215.5</v>
      </c>
      <c r="O139" s="300">
        <v>21723900</v>
      </c>
      <c r="P139" s="301">
        <v>-6.8938088293782314E-3</v>
      </c>
    </row>
    <row r="140" spans="1:16" ht="15">
      <c r="A140" s="263">
        <v>130</v>
      </c>
      <c r="B140" s="362" t="s">
        <v>42</v>
      </c>
      <c r="C140" s="468" t="s">
        <v>166</v>
      </c>
      <c r="D140" s="469">
        <v>44280</v>
      </c>
      <c r="E140" s="297">
        <v>135.19999999999999</v>
      </c>
      <c r="F140" s="297">
        <v>136.75</v>
      </c>
      <c r="G140" s="298">
        <v>133.30000000000001</v>
      </c>
      <c r="H140" s="298">
        <v>131.4</v>
      </c>
      <c r="I140" s="298">
        <v>127.95000000000002</v>
      </c>
      <c r="J140" s="298">
        <v>138.65</v>
      </c>
      <c r="K140" s="298">
        <v>142.1</v>
      </c>
      <c r="L140" s="298">
        <v>144</v>
      </c>
      <c r="M140" s="285">
        <v>140.19999999999999</v>
      </c>
      <c r="N140" s="285">
        <v>134.85</v>
      </c>
      <c r="O140" s="300">
        <v>17076000</v>
      </c>
      <c r="P140" s="301">
        <v>-6.4123643538309766E-2</v>
      </c>
    </row>
    <row r="141" spans="1:16" ht="15">
      <c r="A141" s="263">
        <v>131</v>
      </c>
      <c r="B141" s="362" t="s">
        <v>72</v>
      </c>
      <c r="C141" s="468" t="s">
        <v>167</v>
      </c>
      <c r="D141" s="469">
        <v>44280</v>
      </c>
      <c r="E141" s="297">
        <v>2049.9</v>
      </c>
      <c r="F141" s="297">
        <v>2058.9833333333336</v>
      </c>
      <c r="G141" s="298">
        <v>2033.2666666666673</v>
      </c>
      <c r="H141" s="298">
        <v>2016.6333333333337</v>
      </c>
      <c r="I141" s="298">
        <v>1990.9166666666674</v>
      </c>
      <c r="J141" s="298">
        <v>2075.6166666666672</v>
      </c>
      <c r="K141" s="298">
        <v>2101.3333333333335</v>
      </c>
      <c r="L141" s="298">
        <v>2117.9666666666672</v>
      </c>
      <c r="M141" s="285">
        <v>2084.6999999999998</v>
      </c>
      <c r="N141" s="285">
        <v>2042.35</v>
      </c>
      <c r="O141" s="300">
        <v>26818750</v>
      </c>
      <c r="P141" s="301">
        <v>-9.4061987781254657E-4</v>
      </c>
    </row>
    <row r="142" spans="1:16" ht="15">
      <c r="A142" s="263">
        <v>132</v>
      </c>
      <c r="B142" s="362" t="s">
        <v>111</v>
      </c>
      <c r="C142" s="468" t="s">
        <v>168</v>
      </c>
      <c r="D142" s="469">
        <v>44280</v>
      </c>
      <c r="E142" s="297">
        <v>70.400000000000006</v>
      </c>
      <c r="F142" s="297">
        <v>70.63333333333334</v>
      </c>
      <c r="G142" s="298">
        <v>69.566666666666677</v>
      </c>
      <c r="H142" s="298">
        <v>68.733333333333334</v>
      </c>
      <c r="I142" s="298">
        <v>67.666666666666671</v>
      </c>
      <c r="J142" s="298">
        <v>71.466666666666683</v>
      </c>
      <c r="K142" s="298">
        <v>72.533333333333346</v>
      </c>
      <c r="L142" s="298">
        <v>73.366666666666688</v>
      </c>
      <c r="M142" s="285">
        <v>71.7</v>
      </c>
      <c r="N142" s="285">
        <v>69.8</v>
      </c>
      <c r="O142" s="300">
        <v>114494000</v>
      </c>
      <c r="P142" s="301">
        <v>-7.7182235834609494E-2</v>
      </c>
    </row>
    <row r="143" spans="1:16" ht="15">
      <c r="A143" s="263">
        <v>133</v>
      </c>
      <c r="B143" s="362" t="s">
        <v>56</v>
      </c>
      <c r="C143" s="468" t="s">
        <v>274</v>
      </c>
      <c r="D143" s="469">
        <v>44280</v>
      </c>
      <c r="E143" s="297">
        <v>881.1</v>
      </c>
      <c r="F143" s="297">
        <v>884.95000000000016</v>
      </c>
      <c r="G143" s="298">
        <v>873.20000000000027</v>
      </c>
      <c r="H143" s="298">
        <v>865.30000000000007</v>
      </c>
      <c r="I143" s="298">
        <v>853.55000000000018</v>
      </c>
      <c r="J143" s="298">
        <v>892.85000000000036</v>
      </c>
      <c r="K143" s="298">
        <v>904.60000000000014</v>
      </c>
      <c r="L143" s="298">
        <v>912.50000000000045</v>
      </c>
      <c r="M143" s="285">
        <v>896.7</v>
      </c>
      <c r="N143" s="285">
        <v>877.05</v>
      </c>
      <c r="O143" s="300">
        <v>6249750</v>
      </c>
      <c r="P143" s="301">
        <v>-3.1104199066874028E-3</v>
      </c>
    </row>
    <row r="144" spans="1:16" ht="15">
      <c r="A144" s="263">
        <v>134</v>
      </c>
      <c r="B144" s="362" t="s">
        <v>53</v>
      </c>
      <c r="C144" s="468" t="s">
        <v>169</v>
      </c>
      <c r="D144" s="469">
        <v>44280</v>
      </c>
      <c r="E144" s="297">
        <v>360.3</v>
      </c>
      <c r="F144" s="297">
        <v>363.08333333333331</v>
      </c>
      <c r="G144" s="298">
        <v>356.11666666666662</v>
      </c>
      <c r="H144" s="298">
        <v>351.93333333333328</v>
      </c>
      <c r="I144" s="298">
        <v>344.96666666666658</v>
      </c>
      <c r="J144" s="298">
        <v>367.26666666666665</v>
      </c>
      <c r="K144" s="298">
        <v>374.23333333333335</v>
      </c>
      <c r="L144" s="298">
        <v>378.41666666666669</v>
      </c>
      <c r="M144" s="285">
        <v>370.05</v>
      </c>
      <c r="N144" s="285">
        <v>358.9</v>
      </c>
      <c r="O144" s="300">
        <v>89805000</v>
      </c>
      <c r="P144" s="301">
        <v>-8.0850922827131449E-3</v>
      </c>
    </row>
    <row r="145" spans="1:16" ht="15">
      <c r="A145" s="263">
        <v>135</v>
      </c>
      <c r="B145" s="362" t="s">
        <v>37</v>
      </c>
      <c r="C145" s="468" t="s">
        <v>170</v>
      </c>
      <c r="D145" s="469">
        <v>44280</v>
      </c>
      <c r="E145" s="297">
        <v>27854.799999999999</v>
      </c>
      <c r="F145" s="297">
        <v>28004.583333333332</v>
      </c>
      <c r="G145" s="298">
        <v>27590.316666666666</v>
      </c>
      <c r="H145" s="298">
        <v>27325.833333333332</v>
      </c>
      <c r="I145" s="298">
        <v>26911.566666666666</v>
      </c>
      <c r="J145" s="298">
        <v>28269.066666666666</v>
      </c>
      <c r="K145" s="298">
        <v>28683.333333333336</v>
      </c>
      <c r="L145" s="298">
        <v>28947.816666666666</v>
      </c>
      <c r="M145" s="285">
        <v>28418.85</v>
      </c>
      <c r="N145" s="285">
        <v>27740.1</v>
      </c>
      <c r="O145" s="300">
        <v>130550</v>
      </c>
      <c r="P145" s="301">
        <v>-6.4687975646879753E-3</v>
      </c>
    </row>
    <row r="146" spans="1:16" ht="15">
      <c r="A146" s="263">
        <v>136</v>
      </c>
      <c r="B146" s="362" t="s">
        <v>63</v>
      </c>
      <c r="C146" s="468" t="s">
        <v>171</v>
      </c>
      <c r="D146" s="469">
        <v>44280</v>
      </c>
      <c r="E146" s="297">
        <v>1809.25</v>
      </c>
      <c r="F146" s="297">
        <v>1821.7333333333333</v>
      </c>
      <c r="G146" s="298">
        <v>1784.2166666666667</v>
      </c>
      <c r="H146" s="298">
        <v>1759.1833333333334</v>
      </c>
      <c r="I146" s="298">
        <v>1721.6666666666667</v>
      </c>
      <c r="J146" s="298">
        <v>1846.7666666666667</v>
      </c>
      <c r="K146" s="298">
        <v>1884.2833333333335</v>
      </c>
      <c r="L146" s="298">
        <v>1909.3166666666666</v>
      </c>
      <c r="M146" s="285">
        <v>1859.25</v>
      </c>
      <c r="N146" s="285">
        <v>1796.7</v>
      </c>
      <c r="O146" s="300">
        <v>641850</v>
      </c>
      <c r="P146" s="301">
        <v>-1.7676767676767676E-2</v>
      </c>
    </row>
    <row r="147" spans="1:16" ht="15">
      <c r="A147" s="263">
        <v>137</v>
      </c>
      <c r="B147" s="362" t="s">
        <v>78</v>
      </c>
      <c r="C147" s="468" t="s">
        <v>172</v>
      </c>
      <c r="D147" s="469">
        <v>44280</v>
      </c>
      <c r="E147" s="297">
        <v>5303.6</v>
      </c>
      <c r="F147" s="297">
        <v>5313.2166666666662</v>
      </c>
      <c r="G147" s="298">
        <v>5266.4833333333327</v>
      </c>
      <c r="H147" s="298">
        <v>5229.3666666666668</v>
      </c>
      <c r="I147" s="298">
        <v>5182.6333333333332</v>
      </c>
      <c r="J147" s="298">
        <v>5350.3333333333321</v>
      </c>
      <c r="K147" s="298">
        <v>5397.0666666666657</v>
      </c>
      <c r="L147" s="298">
        <v>5434.1833333333316</v>
      </c>
      <c r="M147" s="285">
        <v>5359.95</v>
      </c>
      <c r="N147" s="285">
        <v>5276.1</v>
      </c>
      <c r="O147" s="300">
        <v>327750</v>
      </c>
      <c r="P147" s="301">
        <v>-1.9079685746352413E-2</v>
      </c>
    </row>
    <row r="148" spans="1:16" ht="15">
      <c r="A148" s="263">
        <v>138</v>
      </c>
      <c r="B148" s="362" t="s">
        <v>56</v>
      </c>
      <c r="C148" s="468" t="s">
        <v>173</v>
      </c>
      <c r="D148" s="469">
        <v>44280</v>
      </c>
      <c r="E148" s="297">
        <v>1401.3</v>
      </c>
      <c r="F148" s="297">
        <v>1400.1499999999999</v>
      </c>
      <c r="G148" s="298">
        <v>1372.6499999999996</v>
      </c>
      <c r="H148" s="298">
        <v>1343.9999999999998</v>
      </c>
      <c r="I148" s="298">
        <v>1316.4999999999995</v>
      </c>
      <c r="J148" s="298">
        <v>1428.7999999999997</v>
      </c>
      <c r="K148" s="298">
        <v>1456.3000000000002</v>
      </c>
      <c r="L148" s="298">
        <v>1484.9499999999998</v>
      </c>
      <c r="M148" s="285">
        <v>1427.65</v>
      </c>
      <c r="N148" s="285">
        <v>1371.5</v>
      </c>
      <c r="O148" s="300">
        <v>3680800</v>
      </c>
      <c r="P148" s="301">
        <v>-7.4059166834373108E-2</v>
      </c>
    </row>
    <row r="149" spans="1:16" ht="15">
      <c r="A149" s="263">
        <v>139</v>
      </c>
      <c r="B149" s="362" t="s">
        <v>51</v>
      </c>
      <c r="C149" s="468" t="s">
        <v>175</v>
      </c>
      <c r="D149" s="469">
        <v>44280</v>
      </c>
      <c r="E149" s="297">
        <v>585.70000000000005</v>
      </c>
      <c r="F149" s="297">
        <v>588.78333333333342</v>
      </c>
      <c r="G149" s="298">
        <v>580.86666666666679</v>
      </c>
      <c r="H149" s="298">
        <v>576.03333333333342</v>
      </c>
      <c r="I149" s="298">
        <v>568.11666666666679</v>
      </c>
      <c r="J149" s="298">
        <v>593.61666666666679</v>
      </c>
      <c r="K149" s="298">
        <v>601.53333333333353</v>
      </c>
      <c r="L149" s="298">
        <v>606.36666666666679</v>
      </c>
      <c r="M149" s="285">
        <v>596.70000000000005</v>
      </c>
      <c r="N149" s="285">
        <v>583.95000000000005</v>
      </c>
      <c r="O149" s="300">
        <v>42131600</v>
      </c>
      <c r="P149" s="301">
        <v>-9.2836449828812215E-3</v>
      </c>
    </row>
    <row r="150" spans="1:16" ht="15">
      <c r="A150" s="263">
        <v>140</v>
      </c>
      <c r="B150" s="362" t="s">
        <v>88</v>
      </c>
      <c r="C150" s="468" t="s">
        <v>176</v>
      </c>
      <c r="D150" s="469">
        <v>44280</v>
      </c>
      <c r="E150" s="297">
        <v>468.3</v>
      </c>
      <c r="F150" s="297">
        <v>472.7166666666667</v>
      </c>
      <c r="G150" s="298">
        <v>461.58333333333337</v>
      </c>
      <c r="H150" s="298">
        <v>454.86666666666667</v>
      </c>
      <c r="I150" s="298">
        <v>443.73333333333335</v>
      </c>
      <c r="J150" s="298">
        <v>479.43333333333339</v>
      </c>
      <c r="K150" s="298">
        <v>490.56666666666672</v>
      </c>
      <c r="L150" s="298">
        <v>497.28333333333342</v>
      </c>
      <c r="M150" s="285">
        <v>483.85</v>
      </c>
      <c r="N150" s="285">
        <v>466</v>
      </c>
      <c r="O150" s="300">
        <v>12073500</v>
      </c>
      <c r="P150" s="301">
        <v>-9.5976375046142488E-3</v>
      </c>
    </row>
    <row r="151" spans="1:16" ht="15">
      <c r="A151" s="263">
        <v>141</v>
      </c>
      <c r="B151" s="362" t="s">
        <v>853</v>
      </c>
      <c r="C151" s="468" t="s">
        <v>177</v>
      </c>
      <c r="D151" s="469">
        <v>44280</v>
      </c>
      <c r="E151" s="297">
        <v>738.95</v>
      </c>
      <c r="F151" s="297">
        <v>748.48333333333323</v>
      </c>
      <c r="G151" s="298">
        <v>726.16666666666652</v>
      </c>
      <c r="H151" s="298">
        <v>713.38333333333333</v>
      </c>
      <c r="I151" s="298">
        <v>691.06666666666661</v>
      </c>
      <c r="J151" s="298">
        <v>761.26666666666642</v>
      </c>
      <c r="K151" s="298">
        <v>783.58333333333326</v>
      </c>
      <c r="L151" s="298">
        <v>796.36666666666633</v>
      </c>
      <c r="M151" s="285">
        <v>770.8</v>
      </c>
      <c r="N151" s="285">
        <v>735.7</v>
      </c>
      <c r="O151" s="300">
        <v>9364000</v>
      </c>
      <c r="P151" s="301">
        <v>-1.0566356720202874E-2</v>
      </c>
    </row>
    <row r="152" spans="1:16" ht="15">
      <c r="A152" s="263">
        <v>142</v>
      </c>
      <c r="B152" s="362" t="s">
        <v>49</v>
      </c>
      <c r="C152" s="468" t="s">
        <v>804</v>
      </c>
      <c r="D152" s="469">
        <v>44280</v>
      </c>
      <c r="E152" s="297">
        <v>628.65</v>
      </c>
      <c r="F152" s="297">
        <v>631.08333333333337</v>
      </c>
      <c r="G152" s="298">
        <v>622.56666666666672</v>
      </c>
      <c r="H152" s="298">
        <v>616.48333333333335</v>
      </c>
      <c r="I152" s="298">
        <v>607.9666666666667</v>
      </c>
      <c r="J152" s="298">
        <v>637.16666666666674</v>
      </c>
      <c r="K152" s="298">
        <v>645.68333333333339</v>
      </c>
      <c r="L152" s="298">
        <v>651.76666666666677</v>
      </c>
      <c r="M152" s="285">
        <v>639.6</v>
      </c>
      <c r="N152" s="285">
        <v>625</v>
      </c>
      <c r="O152" s="300">
        <v>11480400</v>
      </c>
      <c r="P152" s="301">
        <v>-3.2426897257936058E-2</v>
      </c>
    </row>
    <row r="153" spans="1:16" ht="15">
      <c r="A153" s="263">
        <v>143</v>
      </c>
      <c r="B153" s="362" t="s">
        <v>43</v>
      </c>
      <c r="C153" s="468" t="s">
        <v>179</v>
      </c>
      <c r="D153" s="469">
        <v>44280</v>
      </c>
      <c r="E153" s="297">
        <v>294.3</v>
      </c>
      <c r="F153" s="297">
        <v>297.63333333333338</v>
      </c>
      <c r="G153" s="298">
        <v>289.86666666666679</v>
      </c>
      <c r="H153" s="298">
        <v>285.43333333333339</v>
      </c>
      <c r="I153" s="298">
        <v>277.6666666666668</v>
      </c>
      <c r="J153" s="298">
        <v>302.06666666666678</v>
      </c>
      <c r="K153" s="298">
        <v>309.83333333333331</v>
      </c>
      <c r="L153" s="298">
        <v>314.26666666666677</v>
      </c>
      <c r="M153" s="285">
        <v>305.39999999999998</v>
      </c>
      <c r="N153" s="285">
        <v>293.2</v>
      </c>
      <c r="O153" s="300">
        <v>96860100</v>
      </c>
      <c r="P153" s="301">
        <v>4.9209681402815508E-2</v>
      </c>
    </row>
    <row r="154" spans="1:16" ht="15">
      <c r="A154" s="263">
        <v>144</v>
      </c>
      <c r="B154" s="362" t="s">
        <v>42</v>
      </c>
      <c r="C154" s="468" t="s">
        <v>181</v>
      </c>
      <c r="D154" s="469">
        <v>44280</v>
      </c>
      <c r="E154" s="297">
        <v>101.3</v>
      </c>
      <c r="F154" s="297">
        <v>102.66666666666667</v>
      </c>
      <c r="G154" s="298">
        <v>99.63333333333334</v>
      </c>
      <c r="H154" s="298">
        <v>97.966666666666669</v>
      </c>
      <c r="I154" s="298">
        <v>94.933333333333337</v>
      </c>
      <c r="J154" s="298">
        <v>104.33333333333334</v>
      </c>
      <c r="K154" s="298">
        <v>107.36666666666667</v>
      </c>
      <c r="L154" s="298">
        <v>109.03333333333335</v>
      </c>
      <c r="M154" s="285">
        <v>105.7</v>
      </c>
      <c r="N154" s="285">
        <v>101</v>
      </c>
      <c r="O154" s="300">
        <v>140184000</v>
      </c>
      <c r="P154" s="301">
        <v>-9.2548420952199215E-3</v>
      </c>
    </row>
    <row r="155" spans="1:16" ht="15">
      <c r="A155" s="263">
        <v>145</v>
      </c>
      <c r="B155" s="362" t="s">
        <v>111</v>
      </c>
      <c r="C155" s="468" t="s">
        <v>182</v>
      </c>
      <c r="D155" s="469">
        <v>44280</v>
      </c>
      <c r="E155" s="297">
        <v>703.8</v>
      </c>
      <c r="F155" s="297">
        <v>712.15</v>
      </c>
      <c r="G155" s="298">
        <v>690.65</v>
      </c>
      <c r="H155" s="298">
        <v>677.5</v>
      </c>
      <c r="I155" s="298">
        <v>656</v>
      </c>
      <c r="J155" s="298">
        <v>725.3</v>
      </c>
      <c r="K155" s="298">
        <v>746.8</v>
      </c>
      <c r="L155" s="298">
        <v>759.94999999999993</v>
      </c>
      <c r="M155" s="285">
        <v>733.65</v>
      </c>
      <c r="N155" s="285">
        <v>699</v>
      </c>
      <c r="O155" s="300">
        <v>39882000</v>
      </c>
      <c r="P155" s="301">
        <v>1.2035718907726155E-2</v>
      </c>
    </row>
    <row r="156" spans="1:16" ht="15">
      <c r="A156" s="263">
        <v>146</v>
      </c>
      <c r="B156" s="362" t="s">
        <v>106</v>
      </c>
      <c r="C156" s="468" t="s">
        <v>183</v>
      </c>
      <c r="D156" s="469">
        <v>44280</v>
      </c>
      <c r="E156" s="297">
        <v>3122.55</v>
      </c>
      <c r="F156" s="297">
        <v>3129.6</v>
      </c>
      <c r="G156" s="298">
        <v>3104.5</v>
      </c>
      <c r="H156" s="298">
        <v>3086.4500000000003</v>
      </c>
      <c r="I156" s="298">
        <v>3061.3500000000004</v>
      </c>
      <c r="J156" s="298">
        <v>3147.6499999999996</v>
      </c>
      <c r="K156" s="298">
        <v>3172.7499999999991</v>
      </c>
      <c r="L156" s="298">
        <v>3190.7999999999993</v>
      </c>
      <c r="M156" s="285">
        <v>3154.7</v>
      </c>
      <c r="N156" s="285">
        <v>3111.55</v>
      </c>
      <c r="O156" s="300">
        <v>7369500</v>
      </c>
      <c r="P156" s="301">
        <v>-1.8342391304347828E-2</v>
      </c>
    </row>
    <row r="157" spans="1:16" ht="15">
      <c r="A157" s="263">
        <v>147</v>
      </c>
      <c r="B157" s="362" t="s">
        <v>106</v>
      </c>
      <c r="C157" s="468" t="s">
        <v>184</v>
      </c>
      <c r="D157" s="469">
        <v>44280</v>
      </c>
      <c r="E157" s="297">
        <v>992.8</v>
      </c>
      <c r="F157" s="297">
        <v>998.05000000000007</v>
      </c>
      <c r="G157" s="298">
        <v>984.00000000000011</v>
      </c>
      <c r="H157" s="298">
        <v>975.2</v>
      </c>
      <c r="I157" s="298">
        <v>961.15000000000009</v>
      </c>
      <c r="J157" s="298">
        <v>1006.8500000000001</v>
      </c>
      <c r="K157" s="298">
        <v>1020.9000000000001</v>
      </c>
      <c r="L157" s="298">
        <v>1029.7000000000003</v>
      </c>
      <c r="M157" s="285">
        <v>1012.1</v>
      </c>
      <c r="N157" s="285">
        <v>989.25</v>
      </c>
      <c r="O157" s="300">
        <v>11158800</v>
      </c>
      <c r="P157" s="301">
        <v>-4.4884963023829084E-2</v>
      </c>
    </row>
    <row r="158" spans="1:16" ht="15">
      <c r="A158" s="263">
        <v>148</v>
      </c>
      <c r="B158" s="362" t="s">
        <v>49</v>
      </c>
      <c r="C158" s="468" t="s">
        <v>185</v>
      </c>
      <c r="D158" s="469">
        <v>44280</v>
      </c>
      <c r="E158" s="297">
        <v>1488.15</v>
      </c>
      <c r="F158" s="297">
        <v>1491.8666666666668</v>
      </c>
      <c r="G158" s="298">
        <v>1474.7333333333336</v>
      </c>
      <c r="H158" s="298">
        <v>1461.3166666666668</v>
      </c>
      <c r="I158" s="298">
        <v>1444.1833333333336</v>
      </c>
      <c r="J158" s="298">
        <v>1505.2833333333335</v>
      </c>
      <c r="K158" s="298">
        <v>1522.4166666666667</v>
      </c>
      <c r="L158" s="298">
        <v>1535.8333333333335</v>
      </c>
      <c r="M158" s="285">
        <v>1509</v>
      </c>
      <c r="N158" s="285">
        <v>1478.45</v>
      </c>
      <c r="O158" s="300">
        <v>5742750</v>
      </c>
      <c r="P158" s="301">
        <v>-7.9036019694221308E-3</v>
      </c>
    </row>
    <row r="159" spans="1:16" ht="15">
      <c r="A159" s="263">
        <v>149</v>
      </c>
      <c r="B159" s="362" t="s">
        <v>51</v>
      </c>
      <c r="C159" s="468" t="s">
        <v>186</v>
      </c>
      <c r="D159" s="469">
        <v>44280</v>
      </c>
      <c r="E159" s="297">
        <v>2455.4499999999998</v>
      </c>
      <c r="F159" s="297">
        <v>2460.8166666666666</v>
      </c>
      <c r="G159" s="298">
        <v>2436.6333333333332</v>
      </c>
      <c r="H159" s="298">
        <v>2417.8166666666666</v>
      </c>
      <c r="I159" s="298">
        <v>2393.6333333333332</v>
      </c>
      <c r="J159" s="298">
        <v>2479.6333333333332</v>
      </c>
      <c r="K159" s="298">
        <v>2503.8166666666666</v>
      </c>
      <c r="L159" s="298">
        <v>2522.6333333333332</v>
      </c>
      <c r="M159" s="285">
        <v>2485</v>
      </c>
      <c r="N159" s="285">
        <v>2442</v>
      </c>
      <c r="O159" s="300">
        <v>904750</v>
      </c>
      <c r="P159" s="301">
        <v>-4.0053050397877987E-2</v>
      </c>
    </row>
    <row r="160" spans="1:16" ht="15">
      <c r="A160" s="263">
        <v>150</v>
      </c>
      <c r="B160" s="362" t="s">
        <v>42</v>
      </c>
      <c r="C160" s="468" t="s">
        <v>187</v>
      </c>
      <c r="D160" s="469">
        <v>44280</v>
      </c>
      <c r="E160" s="297">
        <v>418.75</v>
      </c>
      <c r="F160" s="297">
        <v>419.95</v>
      </c>
      <c r="G160" s="298">
        <v>415.7</v>
      </c>
      <c r="H160" s="298">
        <v>412.65</v>
      </c>
      <c r="I160" s="298">
        <v>408.4</v>
      </c>
      <c r="J160" s="298">
        <v>423</v>
      </c>
      <c r="K160" s="298">
        <v>427.25</v>
      </c>
      <c r="L160" s="298">
        <v>430.3</v>
      </c>
      <c r="M160" s="285">
        <v>424.2</v>
      </c>
      <c r="N160" s="285">
        <v>416.9</v>
      </c>
      <c r="O160" s="300">
        <v>2580000</v>
      </c>
      <c r="P160" s="301">
        <v>-5.0772626931567331E-2</v>
      </c>
    </row>
    <row r="161" spans="1:16" ht="15">
      <c r="A161" s="263">
        <v>151</v>
      </c>
      <c r="B161" s="362" t="s">
        <v>39</v>
      </c>
      <c r="C161" s="468" t="s">
        <v>510</v>
      </c>
      <c r="D161" s="469">
        <v>44280</v>
      </c>
      <c r="E161" s="297">
        <v>787.15</v>
      </c>
      <c r="F161" s="297">
        <v>804.5333333333333</v>
      </c>
      <c r="G161" s="298">
        <v>763.01666666666665</v>
      </c>
      <c r="H161" s="298">
        <v>738.88333333333333</v>
      </c>
      <c r="I161" s="298">
        <v>697.36666666666667</v>
      </c>
      <c r="J161" s="298">
        <v>828.66666666666663</v>
      </c>
      <c r="K161" s="298">
        <v>870.18333333333328</v>
      </c>
      <c r="L161" s="298">
        <v>894.31666666666661</v>
      </c>
      <c r="M161" s="285">
        <v>846.05</v>
      </c>
      <c r="N161" s="285">
        <v>780.4</v>
      </c>
      <c r="O161" s="300">
        <v>664825</v>
      </c>
      <c r="P161" s="301">
        <v>-7.575757575757576E-3</v>
      </c>
    </row>
    <row r="162" spans="1:16" ht="15">
      <c r="A162" s="263">
        <v>152</v>
      </c>
      <c r="B162" s="362" t="s">
        <v>43</v>
      </c>
      <c r="C162" s="468" t="s">
        <v>188</v>
      </c>
      <c r="D162" s="469">
        <v>44280</v>
      </c>
      <c r="E162" s="297">
        <v>566.1</v>
      </c>
      <c r="F162" s="297">
        <v>568.98333333333323</v>
      </c>
      <c r="G162" s="298">
        <v>558.96666666666647</v>
      </c>
      <c r="H162" s="298">
        <v>551.83333333333326</v>
      </c>
      <c r="I162" s="298">
        <v>541.81666666666649</v>
      </c>
      <c r="J162" s="298">
        <v>576.11666666666645</v>
      </c>
      <c r="K162" s="298">
        <v>586.1333333333331</v>
      </c>
      <c r="L162" s="298">
        <v>593.26666666666642</v>
      </c>
      <c r="M162" s="285">
        <v>579</v>
      </c>
      <c r="N162" s="285">
        <v>561.85</v>
      </c>
      <c r="O162" s="300">
        <v>3372600</v>
      </c>
      <c r="P162" s="301">
        <v>-0.11466372657111357</v>
      </c>
    </row>
    <row r="163" spans="1:16" ht="15">
      <c r="A163" s="263">
        <v>153</v>
      </c>
      <c r="B163" s="362" t="s">
        <v>49</v>
      </c>
      <c r="C163" s="468" t="s">
        <v>189</v>
      </c>
      <c r="D163" s="469">
        <v>44280</v>
      </c>
      <c r="E163" s="297">
        <v>1243.0999999999999</v>
      </c>
      <c r="F163" s="297">
        <v>1253.3666666666666</v>
      </c>
      <c r="G163" s="298">
        <v>1225.7333333333331</v>
      </c>
      <c r="H163" s="298">
        <v>1208.3666666666666</v>
      </c>
      <c r="I163" s="298">
        <v>1180.7333333333331</v>
      </c>
      <c r="J163" s="298">
        <v>1270.7333333333331</v>
      </c>
      <c r="K163" s="298">
        <v>1298.3666666666668</v>
      </c>
      <c r="L163" s="298">
        <v>1315.7333333333331</v>
      </c>
      <c r="M163" s="285">
        <v>1281</v>
      </c>
      <c r="N163" s="285">
        <v>1236</v>
      </c>
      <c r="O163" s="300">
        <v>1311100</v>
      </c>
      <c r="P163" s="301">
        <v>-7.0009930486593847E-2</v>
      </c>
    </row>
    <row r="164" spans="1:16" ht="15">
      <c r="A164" s="263">
        <v>154</v>
      </c>
      <c r="B164" s="362" t="s">
        <v>37</v>
      </c>
      <c r="C164" s="468" t="s">
        <v>191</v>
      </c>
      <c r="D164" s="469">
        <v>44280</v>
      </c>
      <c r="E164" s="297">
        <v>6835.35</v>
      </c>
      <c r="F164" s="297">
        <v>6866.916666666667</v>
      </c>
      <c r="G164" s="298">
        <v>6793.4333333333343</v>
      </c>
      <c r="H164" s="298">
        <v>6751.5166666666673</v>
      </c>
      <c r="I164" s="298">
        <v>6678.0333333333347</v>
      </c>
      <c r="J164" s="298">
        <v>6908.8333333333339</v>
      </c>
      <c r="K164" s="298">
        <v>6982.3166666666657</v>
      </c>
      <c r="L164" s="298">
        <v>7024.2333333333336</v>
      </c>
      <c r="M164" s="285">
        <v>6940.4</v>
      </c>
      <c r="N164" s="285">
        <v>6825</v>
      </c>
      <c r="O164" s="300">
        <v>1674400</v>
      </c>
      <c r="P164" s="301">
        <v>2.8374892519346516E-2</v>
      </c>
    </row>
    <row r="165" spans="1:16" ht="15">
      <c r="A165" s="263">
        <v>155</v>
      </c>
      <c r="B165" s="362" t="s">
        <v>853</v>
      </c>
      <c r="C165" s="468" t="s">
        <v>193</v>
      </c>
      <c r="D165" s="469">
        <v>44280</v>
      </c>
      <c r="E165" s="297">
        <v>609.85</v>
      </c>
      <c r="F165" s="297">
        <v>618.55000000000007</v>
      </c>
      <c r="G165" s="298">
        <v>599.75000000000011</v>
      </c>
      <c r="H165" s="298">
        <v>589.65000000000009</v>
      </c>
      <c r="I165" s="298">
        <v>570.85000000000014</v>
      </c>
      <c r="J165" s="298">
        <v>628.65000000000009</v>
      </c>
      <c r="K165" s="298">
        <v>647.45000000000005</v>
      </c>
      <c r="L165" s="298">
        <v>657.55000000000007</v>
      </c>
      <c r="M165" s="285">
        <v>637.35</v>
      </c>
      <c r="N165" s="285">
        <v>608.45000000000005</v>
      </c>
      <c r="O165" s="300">
        <v>18848700</v>
      </c>
      <c r="P165" s="301">
        <v>-2.3570610815543135E-2</v>
      </c>
    </row>
    <row r="166" spans="1:16" ht="15">
      <c r="A166" s="263">
        <v>156</v>
      </c>
      <c r="B166" s="362" t="s">
        <v>111</v>
      </c>
      <c r="C166" s="468" t="s">
        <v>194</v>
      </c>
      <c r="D166" s="469">
        <v>44280</v>
      </c>
      <c r="E166" s="297">
        <v>223.4</v>
      </c>
      <c r="F166" s="297">
        <v>223.70000000000002</v>
      </c>
      <c r="G166" s="298">
        <v>222.45000000000005</v>
      </c>
      <c r="H166" s="298">
        <v>221.50000000000003</v>
      </c>
      <c r="I166" s="298">
        <v>220.25000000000006</v>
      </c>
      <c r="J166" s="298">
        <v>224.65000000000003</v>
      </c>
      <c r="K166" s="298">
        <v>225.89999999999998</v>
      </c>
      <c r="L166" s="298">
        <v>226.85000000000002</v>
      </c>
      <c r="M166" s="285">
        <v>224.95</v>
      </c>
      <c r="N166" s="285">
        <v>222.75</v>
      </c>
      <c r="O166" s="300">
        <v>142042000</v>
      </c>
      <c r="P166" s="301">
        <v>-3.7192687539399034E-2</v>
      </c>
    </row>
    <row r="167" spans="1:16" ht="15">
      <c r="A167" s="263">
        <v>157</v>
      </c>
      <c r="B167" s="362" t="s">
        <v>63</v>
      </c>
      <c r="C167" s="468" t="s">
        <v>195</v>
      </c>
      <c r="D167" s="469">
        <v>44280</v>
      </c>
      <c r="E167" s="297">
        <v>986.35</v>
      </c>
      <c r="F167" s="297">
        <v>994.25</v>
      </c>
      <c r="G167" s="298">
        <v>976.3</v>
      </c>
      <c r="H167" s="298">
        <v>966.25</v>
      </c>
      <c r="I167" s="298">
        <v>948.3</v>
      </c>
      <c r="J167" s="298">
        <v>1004.3</v>
      </c>
      <c r="K167" s="298">
        <v>1022.25</v>
      </c>
      <c r="L167" s="298">
        <v>1032.3</v>
      </c>
      <c r="M167" s="285">
        <v>1012.2</v>
      </c>
      <c r="N167" s="285">
        <v>984.2</v>
      </c>
      <c r="O167" s="300">
        <v>3380000</v>
      </c>
      <c r="P167" s="301">
        <v>-3.9772727272727272E-2</v>
      </c>
    </row>
    <row r="168" spans="1:16" ht="15">
      <c r="A168" s="263">
        <v>158</v>
      </c>
      <c r="B168" s="362" t="s">
        <v>106</v>
      </c>
      <c r="C168" s="468" t="s">
        <v>196</v>
      </c>
      <c r="D168" s="469">
        <v>44280</v>
      </c>
      <c r="E168" s="297">
        <v>411.9</v>
      </c>
      <c r="F168" s="297">
        <v>412.81666666666661</v>
      </c>
      <c r="G168" s="298">
        <v>409.23333333333323</v>
      </c>
      <c r="H168" s="298">
        <v>406.56666666666661</v>
      </c>
      <c r="I168" s="298">
        <v>402.98333333333323</v>
      </c>
      <c r="J168" s="298">
        <v>415.48333333333323</v>
      </c>
      <c r="K168" s="298">
        <v>419.06666666666661</v>
      </c>
      <c r="L168" s="298">
        <v>421.73333333333323</v>
      </c>
      <c r="M168" s="285">
        <v>416.4</v>
      </c>
      <c r="N168" s="285">
        <v>410.15</v>
      </c>
      <c r="O168" s="300">
        <v>34486400</v>
      </c>
      <c r="P168" s="301">
        <v>6.2558356676003738E-3</v>
      </c>
    </row>
    <row r="169" spans="1:16" ht="15">
      <c r="A169" s="263">
        <v>159</v>
      </c>
      <c r="B169" s="362" t="s">
        <v>88</v>
      </c>
      <c r="C169" s="468" t="s">
        <v>198</v>
      </c>
      <c r="D169" s="469">
        <v>44280</v>
      </c>
      <c r="E169" s="297">
        <v>205.3</v>
      </c>
      <c r="F169" s="297">
        <v>207.65</v>
      </c>
      <c r="G169" s="298">
        <v>202.05</v>
      </c>
      <c r="H169" s="298">
        <v>198.8</v>
      </c>
      <c r="I169" s="298">
        <v>193.20000000000002</v>
      </c>
      <c r="J169" s="298">
        <v>210.9</v>
      </c>
      <c r="K169" s="298">
        <v>216.49999999999997</v>
      </c>
      <c r="L169" s="298">
        <v>219.75</v>
      </c>
      <c r="M169" s="285">
        <v>213.25</v>
      </c>
      <c r="N169" s="285">
        <v>204.4</v>
      </c>
      <c r="O169" s="300">
        <v>47625000</v>
      </c>
      <c r="P169" s="301">
        <v>1.4960680263410268E-2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44280</v>
      </c>
    </row>
    <row r="7" spans="1:15">
      <c r="A7"/>
    </row>
    <row r="8" spans="1:15" ht="28.5" customHeight="1">
      <c r="A8" s="583" t="s">
        <v>16</v>
      </c>
      <c r="B8" s="584" t="s">
        <v>18</v>
      </c>
      <c r="C8" s="582" t="s">
        <v>19</v>
      </c>
      <c r="D8" s="582" t="s">
        <v>20</v>
      </c>
      <c r="E8" s="582" t="s">
        <v>21</v>
      </c>
      <c r="F8" s="582"/>
      <c r="G8" s="582"/>
      <c r="H8" s="582" t="s">
        <v>22</v>
      </c>
      <c r="I8" s="582"/>
      <c r="J8" s="582"/>
      <c r="K8" s="260"/>
      <c r="L8" s="268"/>
      <c r="M8" s="268"/>
    </row>
    <row r="9" spans="1:15" ht="36" customHeight="1">
      <c r="A9" s="578"/>
      <c r="B9" s="580"/>
      <c r="C9" s="585" t="s">
        <v>23</v>
      </c>
      <c r="D9" s="585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14549.4</v>
      </c>
      <c r="D10" s="284">
        <v>14612.25</v>
      </c>
      <c r="E10" s="284">
        <v>14472.15</v>
      </c>
      <c r="F10" s="284">
        <v>14394.9</v>
      </c>
      <c r="G10" s="284">
        <v>14254.8</v>
      </c>
      <c r="H10" s="284">
        <v>14689.5</v>
      </c>
      <c r="I10" s="284">
        <v>14829.599999999999</v>
      </c>
      <c r="J10" s="284">
        <v>14906.85</v>
      </c>
      <c r="K10" s="283">
        <v>14752.35</v>
      </c>
      <c r="L10" s="283">
        <v>14535</v>
      </c>
      <c r="M10" s="288"/>
    </row>
    <row r="11" spans="1:15">
      <c r="A11" s="282">
        <v>2</v>
      </c>
      <c r="B11" s="263" t="s">
        <v>216</v>
      </c>
      <c r="C11" s="285">
        <v>33293.25</v>
      </c>
      <c r="D11" s="265">
        <v>33489.1</v>
      </c>
      <c r="E11" s="265">
        <v>33007.549999999996</v>
      </c>
      <c r="F11" s="265">
        <v>32721.85</v>
      </c>
      <c r="G11" s="265">
        <v>32240.299999999996</v>
      </c>
      <c r="H11" s="265">
        <v>33774.799999999996</v>
      </c>
      <c r="I11" s="265">
        <v>34256.35</v>
      </c>
      <c r="J11" s="265">
        <v>34542.049999999996</v>
      </c>
      <c r="K11" s="285">
        <v>33970.65</v>
      </c>
      <c r="L11" s="285">
        <v>33203.4</v>
      </c>
      <c r="M11" s="288"/>
    </row>
    <row r="12" spans="1:15">
      <c r="A12" s="282">
        <v>3</v>
      </c>
      <c r="B12" s="271" t="s">
        <v>217</v>
      </c>
      <c r="C12" s="285">
        <v>1779.4</v>
      </c>
      <c r="D12" s="265">
        <v>1787.3500000000001</v>
      </c>
      <c r="E12" s="265">
        <v>1768.7000000000003</v>
      </c>
      <c r="F12" s="265">
        <v>1758.0000000000002</v>
      </c>
      <c r="G12" s="265">
        <v>1739.3500000000004</v>
      </c>
      <c r="H12" s="265">
        <v>1798.0500000000002</v>
      </c>
      <c r="I12" s="265">
        <v>1816.7000000000003</v>
      </c>
      <c r="J12" s="265">
        <v>1827.4</v>
      </c>
      <c r="K12" s="285">
        <v>1806</v>
      </c>
      <c r="L12" s="285">
        <v>1776.65</v>
      </c>
      <c r="M12" s="288"/>
    </row>
    <row r="13" spans="1:15">
      <c r="A13" s="282">
        <v>4</v>
      </c>
      <c r="B13" s="263" t="s">
        <v>218</v>
      </c>
      <c r="C13" s="285">
        <v>4082.95</v>
      </c>
      <c r="D13" s="265">
        <v>4105.5666666666666</v>
      </c>
      <c r="E13" s="265">
        <v>4053.9833333333336</v>
      </c>
      <c r="F13" s="265">
        <v>4025.0166666666669</v>
      </c>
      <c r="G13" s="265">
        <v>3973.4333333333338</v>
      </c>
      <c r="H13" s="265">
        <v>4134.5333333333328</v>
      </c>
      <c r="I13" s="265">
        <v>4186.1166666666668</v>
      </c>
      <c r="J13" s="265">
        <v>4215.083333333333</v>
      </c>
      <c r="K13" s="285">
        <v>4157.1499999999996</v>
      </c>
      <c r="L13" s="285">
        <v>4076.6</v>
      </c>
      <c r="M13" s="288"/>
    </row>
    <row r="14" spans="1:15">
      <c r="A14" s="282">
        <v>5</v>
      </c>
      <c r="B14" s="263" t="s">
        <v>219</v>
      </c>
      <c r="C14" s="285">
        <v>25802.95</v>
      </c>
      <c r="D14" s="265">
        <v>25885.233333333337</v>
      </c>
      <c r="E14" s="265">
        <v>25655.866666666676</v>
      </c>
      <c r="F14" s="265">
        <v>25508.78333333334</v>
      </c>
      <c r="G14" s="265">
        <v>25279.416666666679</v>
      </c>
      <c r="H14" s="265">
        <v>26032.316666666673</v>
      </c>
      <c r="I14" s="265">
        <v>26261.683333333334</v>
      </c>
      <c r="J14" s="265">
        <v>26408.76666666667</v>
      </c>
      <c r="K14" s="285">
        <v>26114.6</v>
      </c>
      <c r="L14" s="285">
        <v>25738.15</v>
      </c>
      <c r="M14" s="288"/>
    </row>
    <row r="15" spans="1:15">
      <c r="A15" s="282">
        <v>6</v>
      </c>
      <c r="B15" s="263" t="s">
        <v>220</v>
      </c>
      <c r="C15" s="285">
        <v>3103.5</v>
      </c>
      <c r="D15" s="265">
        <v>3120.7166666666667</v>
      </c>
      <c r="E15" s="265">
        <v>3079.6833333333334</v>
      </c>
      <c r="F15" s="265">
        <v>3055.8666666666668</v>
      </c>
      <c r="G15" s="265">
        <v>3014.8333333333335</v>
      </c>
      <c r="H15" s="265">
        <v>3144.5333333333333</v>
      </c>
      <c r="I15" s="265">
        <v>3185.5666666666671</v>
      </c>
      <c r="J15" s="265">
        <v>3209.3833333333332</v>
      </c>
      <c r="K15" s="285">
        <v>3161.75</v>
      </c>
      <c r="L15" s="285">
        <v>3096.9</v>
      </c>
      <c r="M15" s="288"/>
    </row>
    <row r="16" spans="1:15">
      <c r="A16" s="282">
        <v>7</v>
      </c>
      <c r="B16" s="263" t="s">
        <v>221</v>
      </c>
      <c r="C16" s="285">
        <v>6694.65</v>
      </c>
      <c r="D16" s="265">
        <v>6750.4666666666672</v>
      </c>
      <c r="E16" s="265">
        <v>6623.0833333333339</v>
      </c>
      <c r="F16" s="265">
        <v>6551.5166666666664</v>
      </c>
      <c r="G16" s="265">
        <v>6424.1333333333332</v>
      </c>
      <c r="H16" s="265">
        <v>6822.0333333333347</v>
      </c>
      <c r="I16" s="265">
        <v>6949.4166666666679</v>
      </c>
      <c r="J16" s="265">
        <v>7020.9833333333354</v>
      </c>
      <c r="K16" s="285">
        <v>6877.85</v>
      </c>
      <c r="L16" s="285">
        <v>6678.9</v>
      </c>
      <c r="M16" s="288"/>
    </row>
    <row r="17" spans="1:13">
      <c r="A17" s="282">
        <v>8</v>
      </c>
      <c r="B17" s="263" t="s">
        <v>38</v>
      </c>
      <c r="C17" s="263">
        <v>1892.25</v>
      </c>
      <c r="D17" s="265">
        <v>1901.1833333333334</v>
      </c>
      <c r="E17" s="265">
        <v>1879.0666666666668</v>
      </c>
      <c r="F17" s="265">
        <v>1865.8833333333334</v>
      </c>
      <c r="G17" s="265">
        <v>1843.7666666666669</v>
      </c>
      <c r="H17" s="265">
        <v>1914.3666666666668</v>
      </c>
      <c r="I17" s="265">
        <v>1936.4833333333336</v>
      </c>
      <c r="J17" s="265">
        <v>1949.6666666666667</v>
      </c>
      <c r="K17" s="263">
        <v>1923.3</v>
      </c>
      <c r="L17" s="263">
        <v>1888</v>
      </c>
      <c r="M17" s="263">
        <v>12.93661</v>
      </c>
    </row>
    <row r="18" spans="1:13">
      <c r="A18" s="282">
        <v>9</v>
      </c>
      <c r="B18" s="263" t="s">
        <v>222</v>
      </c>
      <c r="C18" s="263">
        <v>1225.5999999999999</v>
      </c>
      <c r="D18" s="265">
        <v>1231.4166666666667</v>
      </c>
      <c r="E18" s="265">
        <v>1209.1833333333334</v>
      </c>
      <c r="F18" s="265">
        <v>1192.7666666666667</v>
      </c>
      <c r="G18" s="265">
        <v>1170.5333333333333</v>
      </c>
      <c r="H18" s="265">
        <v>1247.8333333333335</v>
      </c>
      <c r="I18" s="265">
        <v>1270.0666666666666</v>
      </c>
      <c r="J18" s="265">
        <v>1286.4833333333336</v>
      </c>
      <c r="K18" s="263">
        <v>1253.6500000000001</v>
      </c>
      <c r="L18" s="263">
        <v>1215</v>
      </c>
      <c r="M18" s="263">
        <v>7.7295800000000003</v>
      </c>
    </row>
    <row r="19" spans="1:13">
      <c r="A19" s="282">
        <v>10</v>
      </c>
      <c r="B19" s="263" t="s">
        <v>735</v>
      </c>
      <c r="C19" s="264">
        <v>1318.1</v>
      </c>
      <c r="D19" s="265">
        <v>1335.1666666666667</v>
      </c>
      <c r="E19" s="265">
        <v>1270.9333333333334</v>
      </c>
      <c r="F19" s="265">
        <v>1223.7666666666667</v>
      </c>
      <c r="G19" s="265">
        <v>1159.5333333333333</v>
      </c>
      <c r="H19" s="265">
        <v>1382.3333333333335</v>
      </c>
      <c r="I19" s="265">
        <v>1446.5666666666666</v>
      </c>
      <c r="J19" s="265">
        <v>1493.7333333333336</v>
      </c>
      <c r="K19" s="263">
        <v>1399.4</v>
      </c>
      <c r="L19" s="263">
        <v>1288</v>
      </c>
      <c r="M19" s="263">
        <v>30.970980000000001</v>
      </c>
    </row>
    <row r="20" spans="1:13">
      <c r="A20" s="282">
        <v>11</v>
      </c>
      <c r="B20" s="263" t="s">
        <v>288</v>
      </c>
      <c r="C20" s="263">
        <v>14852.8</v>
      </c>
      <c r="D20" s="265">
        <v>14822.233333333332</v>
      </c>
      <c r="E20" s="265">
        <v>14714.466666666664</v>
      </c>
      <c r="F20" s="265">
        <v>14576.133333333331</v>
      </c>
      <c r="G20" s="265">
        <v>14468.366666666663</v>
      </c>
      <c r="H20" s="265">
        <v>14960.566666666664</v>
      </c>
      <c r="I20" s="265">
        <v>15068.33333333333</v>
      </c>
      <c r="J20" s="265">
        <v>15206.666666666664</v>
      </c>
      <c r="K20" s="263">
        <v>14930</v>
      </c>
      <c r="L20" s="263">
        <v>14683.9</v>
      </c>
      <c r="M20" s="263">
        <v>0.12291000000000001</v>
      </c>
    </row>
    <row r="21" spans="1:13">
      <c r="A21" s="282">
        <v>12</v>
      </c>
      <c r="B21" s="263" t="s">
        <v>40</v>
      </c>
      <c r="C21" s="263">
        <v>1025.45</v>
      </c>
      <c r="D21" s="265">
        <v>1045.6166666666666</v>
      </c>
      <c r="E21" s="265">
        <v>998.23333333333312</v>
      </c>
      <c r="F21" s="265">
        <v>971.01666666666654</v>
      </c>
      <c r="G21" s="265">
        <v>923.6333333333331</v>
      </c>
      <c r="H21" s="265">
        <v>1072.833333333333</v>
      </c>
      <c r="I21" s="265">
        <v>1120.2166666666667</v>
      </c>
      <c r="J21" s="265">
        <v>1147.4333333333332</v>
      </c>
      <c r="K21" s="263">
        <v>1093</v>
      </c>
      <c r="L21" s="263">
        <v>1018.4</v>
      </c>
      <c r="M21" s="263">
        <v>228.77032</v>
      </c>
    </row>
    <row r="22" spans="1:13">
      <c r="A22" s="282">
        <v>13</v>
      </c>
      <c r="B22" s="263" t="s">
        <v>289</v>
      </c>
      <c r="C22" s="263">
        <v>1291.3499999999999</v>
      </c>
      <c r="D22" s="265">
        <v>1299.7833333333333</v>
      </c>
      <c r="E22" s="265">
        <v>1259.5666666666666</v>
      </c>
      <c r="F22" s="265">
        <v>1227.7833333333333</v>
      </c>
      <c r="G22" s="265">
        <v>1187.5666666666666</v>
      </c>
      <c r="H22" s="265">
        <v>1331.5666666666666</v>
      </c>
      <c r="I22" s="265">
        <v>1371.7833333333333</v>
      </c>
      <c r="J22" s="265">
        <v>1403.5666666666666</v>
      </c>
      <c r="K22" s="263">
        <v>1340</v>
      </c>
      <c r="L22" s="263">
        <v>1268</v>
      </c>
      <c r="M22" s="263">
        <v>11.59456</v>
      </c>
    </row>
    <row r="23" spans="1:13">
      <c r="A23" s="282">
        <v>14</v>
      </c>
      <c r="B23" s="263" t="s">
        <v>41</v>
      </c>
      <c r="C23" s="263">
        <v>706.85</v>
      </c>
      <c r="D23" s="265">
        <v>718.33333333333337</v>
      </c>
      <c r="E23" s="265">
        <v>686.16666666666674</v>
      </c>
      <c r="F23" s="265">
        <v>665.48333333333335</v>
      </c>
      <c r="G23" s="265">
        <v>633.31666666666672</v>
      </c>
      <c r="H23" s="265">
        <v>739.01666666666677</v>
      </c>
      <c r="I23" s="265">
        <v>771.18333333333351</v>
      </c>
      <c r="J23" s="265">
        <v>791.86666666666679</v>
      </c>
      <c r="K23" s="263">
        <v>750.5</v>
      </c>
      <c r="L23" s="263">
        <v>697.65</v>
      </c>
      <c r="M23" s="263">
        <v>212.13413</v>
      </c>
    </row>
    <row r="24" spans="1:13">
      <c r="A24" s="282">
        <v>15</v>
      </c>
      <c r="B24" s="263" t="s">
        <v>832</v>
      </c>
      <c r="C24" s="263">
        <v>916.25</v>
      </c>
      <c r="D24" s="265">
        <v>925.9</v>
      </c>
      <c r="E24" s="265">
        <v>886.8</v>
      </c>
      <c r="F24" s="265">
        <v>857.35</v>
      </c>
      <c r="G24" s="265">
        <v>818.25</v>
      </c>
      <c r="H24" s="265">
        <v>955.34999999999991</v>
      </c>
      <c r="I24" s="265">
        <v>994.45</v>
      </c>
      <c r="J24" s="265">
        <v>1023.8999999999999</v>
      </c>
      <c r="K24" s="263">
        <v>965</v>
      </c>
      <c r="L24" s="263">
        <v>896.45</v>
      </c>
      <c r="M24" s="263">
        <v>31.709820000000001</v>
      </c>
    </row>
    <row r="25" spans="1:13">
      <c r="A25" s="282">
        <v>16</v>
      </c>
      <c r="B25" s="263" t="s">
        <v>290</v>
      </c>
      <c r="C25" s="263">
        <v>864.55</v>
      </c>
      <c r="D25" s="265">
        <v>869.1</v>
      </c>
      <c r="E25" s="265">
        <v>848.45</v>
      </c>
      <c r="F25" s="265">
        <v>832.35</v>
      </c>
      <c r="G25" s="265">
        <v>811.7</v>
      </c>
      <c r="H25" s="265">
        <v>885.2</v>
      </c>
      <c r="I25" s="265">
        <v>905.84999999999991</v>
      </c>
      <c r="J25" s="265">
        <v>921.95</v>
      </c>
      <c r="K25" s="263">
        <v>889.75</v>
      </c>
      <c r="L25" s="263">
        <v>853</v>
      </c>
      <c r="M25" s="263">
        <v>27.951180000000001</v>
      </c>
    </row>
    <row r="26" spans="1:13">
      <c r="A26" s="282">
        <v>17</v>
      </c>
      <c r="B26" s="263" t="s">
        <v>223</v>
      </c>
      <c r="C26" s="263">
        <v>115.9</v>
      </c>
      <c r="D26" s="265">
        <v>117.88333333333333</v>
      </c>
      <c r="E26" s="265">
        <v>113.01666666666665</v>
      </c>
      <c r="F26" s="265">
        <v>110.13333333333333</v>
      </c>
      <c r="G26" s="265">
        <v>105.26666666666665</v>
      </c>
      <c r="H26" s="265">
        <v>120.76666666666665</v>
      </c>
      <c r="I26" s="265">
        <v>125.63333333333333</v>
      </c>
      <c r="J26" s="265">
        <v>128.51666666666665</v>
      </c>
      <c r="K26" s="263">
        <v>122.75</v>
      </c>
      <c r="L26" s="263">
        <v>115</v>
      </c>
      <c r="M26" s="263">
        <v>24.199000000000002</v>
      </c>
    </row>
    <row r="27" spans="1:13">
      <c r="A27" s="282">
        <v>18</v>
      </c>
      <c r="B27" s="263" t="s">
        <v>224</v>
      </c>
      <c r="C27" s="263">
        <v>194.4</v>
      </c>
      <c r="D27" s="265">
        <v>197</v>
      </c>
      <c r="E27" s="265">
        <v>190.65</v>
      </c>
      <c r="F27" s="265">
        <v>186.9</v>
      </c>
      <c r="G27" s="265">
        <v>180.55</v>
      </c>
      <c r="H27" s="265">
        <v>200.75</v>
      </c>
      <c r="I27" s="265">
        <v>207.10000000000002</v>
      </c>
      <c r="J27" s="265">
        <v>210.85</v>
      </c>
      <c r="K27" s="263">
        <v>203.35</v>
      </c>
      <c r="L27" s="263">
        <v>193.25</v>
      </c>
      <c r="M27" s="263">
        <v>7.6836500000000001</v>
      </c>
    </row>
    <row r="28" spans="1:13">
      <c r="A28" s="282">
        <v>19</v>
      </c>
      <c r="B28" s="263" t="s">
        <v>225</v>
      </c>
      <c r="C28" s="263">
        <v>1810.95</v>
      </c>
      <c r="D28" s="265">
        <v>1808.8833333333332</v>
      </c>
      <c r="E28" s="265">
        <v>1792.7666666666664</v>
      </c>
      <c r="F28" s="265">
        <v>1774.5833333333333</v>
      </c>
      <c r="G28" s="265">
        <v>1758.4666666666665</v>
      </c>
      <c r="H28" s="265">
        <v>1827.0666666666664</v>
      </c>
      <c r="I28" s="265">
        <v>1843.1833333333332</v>
      </c>
      <c r="J28" s="265">
        <v>1861.3666666666663</v>
      </c>
      <c r="K28" s="263">
        <v>1825</v>
      </c>
      <c r="L28" s="263">
        <v>1790.7</v>
      </c>
      <c r="M28" s="263">
        <v>1.3083800000000001</v>
      </c>
    </row>
    <row r="29" spans="1:13">
      <c r="A29" s="282">
        <v>20</v>
      </c>
      <c r="B29" s="263" t="s">
        <v>294</v>
      </c>
      <c r="C29" s="263">
        <v>936.8</v>
      </c>
      <c r="D29" s="265">
        <v>936.25</v>
      </c>
      <c r="E29" s="265">
        <v>926.55</v>
      </c>
      <c r="F29" s="265">
        <v>916.3</v>
      </c>
      <c r="G29" s="265">
        <v>906.59999999999991</v>
      </c>
      <c r="H29" s="265">
        <v>946.5</v>
      </c>
      <c r="I29" s="265">
        <v>956.2</v>
      </c>
      <c r="J29" s="265">
        <v>966.45</v>
      </c>
      <c r="K29" s="263">
        <v>945.95</v>
      </c>
      <c r="L29" s="263">
        <v>926</v>
      </c>
      <c r="M29" s="263">
        <v>3.4986899999999999</v>
      </c>
    </row>
    <row r="30" spans="1:13">
      <c r="A30" s="282">
        <v>21</v>
      </c>
      <c r="B30" s="263" t="s">
        <v>226</v>
      </c>
      <c r="C30" s="263">
        <v>2574.8000000000002</v>
      </c>
      <c r="D30" s="265">
        <v>2585.5333333333333</v>
      </c>
      <c r="E30" s="265">
        <v>2529.3166666666666</v>
      </c>
      <c r="F30" s="265">
        <v>2483.8333333333335</v>
      </c>
      <c r="G30" s="265">
        <v>2427.6166666666668</v>
      </c>
      <c r="H30" s="265">
        <v>2631.0166666666664</v>
      </c>
      <c r="I30" s="265">
        <v>2687.2333333333327</v>
      </c>
      <c r="J30" s="265">
        <v>2732.7166666666662</v>
      </c>
      <c r="K30" s="263">
        <v>2641.75</v>
      </c>
      <c r="L30" s="263">
        <v>2540.0500000000002</v>
      </c>
      <c r="M30" s="263">
        <v>1.20095</v>
      </c>
    </row>
    <row r="31" spans="1:13">
      <c r="A31" s="282">
        <v>22</v>
      </c>
      <c r="B31" s="263" t="s">
        <v>44</v>
      </c>
      <c r="C31" s="263">
        <v>857.2</v>
      </c>
      <c r="D31" s="265">
        <v>862.35</v>
      </c>
      <c r="E31" s="265">
        <v>849.90000000000009</v>
      </c>
      <c r="F31" s="265">
        <v>842.6</v>
      </c>
      <c r="G31" s="265">
        <v>830.15000000000009</v>
      </c>
      <c r="H31" s="265">
        <v>869.65000000000009</v>
      </c>
      <c r="I31" s="265">
        <v>882.10000000000014</v>
      </c>
      <c r="J31" s="265">
        <v>889.40000000000009</v>
      </c>
      <c r="K31" s="263">
        <v>874.8</v>
      </c>
      <c r="L31" s="263">
        <v>855.05</v>
      </c>
      <c r="M31" s="263">
        <v>5.5010599999999998</v>
      </c>
    </row>
    <row r="32" spans="1:13">
      <c r="A32" s="282">
        <v>23</v>
      </c>
      <c r="B32" s="263" t="s">
        <v>45</v>
      </c>
      <c r="C32" s="263">
        <v>303.8</v>
      </c>
      <c r="D32" s="265">
        <v>304.06666666666666</v>
      </c>
      <c r="E32" s="265">
        <v>300.63333333333333</v>
      </c>
      <c r="F32" s="265">
        <v>297.46666666666664</v>
      </c>
      <c r="G32" s="265">
        <v>294.0333333333333</v>
      </c>
      <c r="H32" s="265">
        <v>307.23333333333335</v>
      </c>
      <c r="I32" s="265">
        <v>310.66666666666663</v>
      </c>
      <c r="J32" s="265">
        <v>313.83333333333337</v>
      </c>
      <c r="K32" s="263">
        <v>307.5</v>
      </c>
      <c r="L32" s="263">
        <v>300.89999999999998</v>
      </c>
      <c r="M32" s="263">
        <v>99.367779999999996</v>
      </c>
    </row>
    <row r="33" spans="1:13">
      <c r="A33" s="282">
        <v>24</v>
      </c>
      <c r="B33" s="263" t="s">
        <v>46</v>
      </c>
      <c r="C33" s="263">
        <v>2919.6</v>
      </c>
      <c r="D33" s="265">
        <v>2933.5</v>
      </c>
      <c r="E33" s="265">
        <v>2890.15</v>
      </c>
      <c r="F33" s="265">
        <v>2860.7000000000003</v>
      </c>
      <c r="G33" s="265">
        <v>2817.3500000000004</v>
      </c>
      <c r="H33" s="265">
        <v>2962.95</v>
      </c>
      <c r="I33" s="265">
        <v>3006.3</v>
      </c>
      <c r="J33" s="265">
        <v>3035.7499999999995</v>
      </c>
      <c r="K33" s="263">
        <v>2976.85</v>
      </c>
      <c r="L33" s="263">
        <v>2904.05</v>
      </c>
      <c r="M33" s="263">
        <v>6.2798100000000003</v>
      </c>
    </row>
    <row r="34" spans="1:13">
      <c r="A34" s="282">
        <v>25</v>
      </c>
      <c r="B34" s="263" t="s">
        <v>47</v>
      </c>
      <c r="C34" s="263">
        <v>221.75</v>
      </c>
      <c r="D34" s="265">
        <v>224.04999999999998</v>
      </c>
      <c r="E34" s="265">
        <v>218.09999999999997</v>
      </c>
      <c r="F34" s="265">
        <v>214.45</v>
      </c>
      <c r="G34" s="265">
        <v>208.49999999999997</v>
      </c>
      <c r="H34" s="265">
        <v>227.69999999999996</v>
      </c>
      <c r="I34" s="265">
        <v>233.64999999999995</v>
      </c>
      <c r="J34" s="265">
        <v>237.29999999999995</v>
      </c>
      <c r="K34" s="263">
        <v>230</v>
      </c>
      <c r="L34" s="263">
        <v>220.4</v>
      </c>
      <c r="M34" s="263">
        <v>57.449179999999998</v>
      </c>
    </row>
    <row r="35" spans="1:13">
      <c r="A35" s="282">
        <v>26</v>
      </c>
      <c r="B35" s="263" t="s">
        <v>48</v>
      </c>
      <c r="C35" s="263">
        <v>112.15</v>
      </c>
      <c r="D35" s="265">
        <v>112.93333333333334</v>
      </c>
      <c r="E35" s="265">
        <v>110.91666666666667</v>
      </c>
      <c r="F35" s="265">
        <v>109.68333333333334</v>
      </c>
      <c r="G35" s="265">
        <v>107.66666666666667</v>
      </c>
      <c r="H35" s="265">
        <v>114.16666666666667</v>
      </c>
      <c r="I35" s="265">
        <v>116.18333333333332</v>
      </c>
      <c r="J35" s="265">
        <v>117.41666666666667</v>
      </c>
      <c r="K35" s="263">
        <v>114.95</v>
      </c>
      <c r="L35" s="263">
        <v>111.7</v>
      </c>
      <c r="M35" s="263">
        <v>158.93288999999999</v>
      </c>
    </row>
    <row r="36" spans="1:13">
      <c r="A36" s="282">
        <v>27</v>
      </c>
      <c r="B36" s="263" t="s">
        <v>50</v>
      </c>
      <c r="C36" s="263">
        <v>2443.5500000000002</v>
      </c>
      <c r="D36" s="265">
        <v>2441.1833333333334</v>
      </c>
      <c r="E36" s="265">
        <v>2412.3666666666668</v>
      </c>
      <c r="F36" s="265">
        <v>2381.1833333333334</v>
      </c>
      <c r="G36" s="265">
        <v>2352.3666666666668</v>
      </c>
      <c r="H36" s="265">
        <v>2472.3666666666668</v>
      </c>
      <c r="I36" s="265">
        <v>2501.1833333333334</v>
      </c>
      <c r="J36" s="265">
        <v>2532.3666666666668</v>
      </c>
      <c r="K36" s="263">
        <v>2470</v>
      </c>
      <c r="L36" s="263">
        <v>2410</v>
      </c>
      <c r="M36" s="263">
        <v>41.320920000000001</v>
      </c>
    </row>
    <row r="37" spans="1:13">
      <c r="A37" s="282">
        <v>28</v>
      </c>
      <c r="B37" s="263" t="s">
        <v>52</v>
      </c>
      <c r="C37" s="263">
        <v>855.85</v>
      </c>
      <c r="D37" s="265">
        <v>853.20000000000016</v>
      </c>
      <c r="E37" s="265">
        <v>843.85000000000036</v>
      </c>
      <c r="F37" s="265">
        <v>831.85000000000025</v>
      </c>
      <c r="G37" s="265">
        <v>822.50000000000045</v>
      </c>
      <c r="H37" s="265">
        <v>865.20000000000027</v>
      </c>
      <c r="I37" s="265">
        <v>874.55</v>
      </c>
      <c r="J37" s="265">
        <v>886.55000000000018</v>
      </c>
      <c r="K37" s="263">
        <v>862.55</v>
      </c>
      <c r="L37" s="263">
        <v>841.2</v>
      </c>
      <c r="M37" s="263">
        <v>28.90108</v>
      </c>
    </row>
    <row r="38" spans="1:13">
      <c r="A38" s="282">
        <v>29</v>
      </c>
      <c r="B38" s="263" t="s">
        <v>227</v>
      </c>
      <c r="C38" s="263">
        <v>2855.6</v>
      </c>
      <c r="D38" s="265">
        <v>2881.1</v>
      </c>
      <c r="E38" s="265">
        <v>2814.5</v>
      </c>
      <c r="F38" s="265">
        <v>2773.4</v>
      </c>
      <c r="G38" s="265">
        <v>2706.8</v>
      </c>
      <c r="H38" s="265">
        <v>2922.2</v>
      </c>
      <c r="I38" s="265">
        <v>2988.7999999999993</v>
      </c>
      <c r="J38" s="265">
        <v>3029.8999999999996</v>
      </c>
      <c r="K38" s="263">
        <v>2947.7</v>
      </c>
      <c r="L38" s="263">
        <v>2840</v>
      </c>
      <c r="M38" s="263">
        <v>4.5589500000000003</v>
      </c>
    </row>
    <row r="39" spans="1:13">
      <c r="A39" s="282">
        <v>30</v>
      </c>
      <c r="B39" s="263" t="s">
        <v>54</v>
      </c>
      <c r="C39" s="263">
        <v>706.4</v>
      </c>
      <c r="D39" s="265">
        <v>711.56666666666661</v>
      </c>
      <c r="E39" s="265">
        <v>698.13333333333321</v>
      </c>
      <c r="F39" s="265">
        <v>689.86666666666656</v>
      </c>
      <c r="G39" s="265">
        <v>676.43333333333317</v>
      </c>
      <c r="H39" s="265">
        <v>719.83333333333326</v>
      </c>
      <c r="I39" s="265">
        <v>733.26666666666665</v>
      </c>
      <c r="J39" s="265">
        <v>741.5333333333333</v>
      </c>
      <c r="K39" s="263">
        <v>725</v>
      </c>
      <c r="L39" s="263">
        <v>703.3</v>
      </c>
      <c r="M39" s="263">
        <v>143.79147</v>
      </c>
    </row>
    <row r="40" spans="1:13">
      <c r="A40" s="282">
        <v>31</v>
      </c>
      <c r="B40" s="263" t="s">
        <v>55</v>
      </c>
      <c r="C40" s="263">
        <v>3603.55</v>
      </c>
      <c r="D40" s="265">
        <v>3630.8333333333335</v>
      </c>
      <c r="E40" s="265">
        <v>3563.666666666667</v>
      </c>
      <c r="F40" s="265">
        <v>3523.7833333333333</v>
      </c>
      <c r="G40" s="265">
        <v>3456.6166666666668</v>
      </c>
      <c r="H40" s="265">
        <v>3670.7166666666672</v>
      </c>
      <c r="I40" s="265">
        <v>3737.8833333333341</v>
      </c>
      <c r="J40" s="265">
        <v>3777.7666666666673</v>
      </c>
      <c r="K40" s="263">
        <v>3698</v>
      </c>
      <c r="L40" s="263">
        <v>3590.95</v>
      </c>
      <c r="M40" s="263">
        <v>5.07559</v>
      </c>
    </row>
    <row r="41" spans="1:13">
      <c r="A41" s="282">
        <v>32</v>
      </c>
      <c r="B41" s="263" t="s">
        <v>58</v>
      </c>
      <c r="C41" s="263">
        <v>5270.3</v>
      </c>
      <c r="D41" s="265">
        <v>5301.4333333333334</v>
      </c>
      <c r="E41" s="265">
        <v>5228.8666666666668</v>
      </c>
      <c r="F41" s="265">
        <v>5187.4333333333334</v>
      </c>
      <c r="G41" s="265">
        <v>5114.8666666666668</v>
      </c>
      <c r="H41" s="265">
        <v>5342.8666666666668</v>
      </c>
      <c r="I41" s="265">
        <v>5415.4333333333343</v>
      </c>
      <c r="J41" s="265">
        <v>5456.8666666666668</v>
      </c>
      <c r="K41" s="263">
        <v>5374</v>
      </c>
      <c r="L41" s="263">
        <v>5260</v>
      </c>
      <c r="M41" s="263">
        <v>17.376429999999999</v>
      </c>
    </row>
    <row r="42" spans="1:13">
      <c r="A42" s="282">
        <v>33</v>
      </c>
      <c r="B42" s="263" t="s">
        <v>57</v>
      </c>
      <c r="C42" s="263">
        <v>9202.0499999999993</v>
      </c>
      <c r="D42" s="265">
        <v>9253.3166666666657</v>
      </c>
      <c r="E42" s="265">
        <v>9127.9833333333318</v>
      </c>
      <c r="F42" s="265">
        <v>9053.9166666666661</v>
      </c>
      <c r="G42" s="265">
        <v>8928.5833333333321</v>
      </c>
      <c r="H42" s="265">
        <v>9327.3833333333314</v>
      </c>
      <c r="I42" s="265">
        <v>9452.7166666666672</v>
      </c>
      <c r="J42" s="265">
        <v>9526.783333333331</v>
      </c>
      <c r="K42" s="263">
        <v>9378.65</v>
      </c>
      <c r="L42" s="263">
        <v>9179.25</v>
      </c>
      <c r="M42" s="263">
        <v>3.35439</v>
      </c>
    </row>
    <row r="43" spans="1:13">
      <c r="A43" s="282">
        <v>34</v>
      </c>
      <c r="B43" s="263" t="s">
        <v>228</v>
      </c>
      <c r="C43" s="263">
        <v>3427.6</v>
      </c>
      <c r="D43" s="265">
        <v>3427.3666666666668</v>
      </c>
      <c r="E43" s="265">
        <v>3404.3833333333337</v>
      </c>
      <c r="F43" s="265">
        <v>3381.166666666667</v>
      </c>
      <c r="G43" s="265">
        <v>3358.1833333333338</v>
      </c>
      <c r="H43" s="265">
        <v>3450.5833333333335</v>
      </c>
      <c r="I43" s="265">
        <v>3473.5666666666671</v>
      </c>
      <c r="J43" s="265">
        <v>3496.7833333333333</v>
      </c>
      <c r="K43" s="263">
        <v>3450.35</v>
      </c>
      <c r="L43" s="263">
        <v>3404.15</v>
      </c>
      <c r="M43" s="263">
        <v>0.13356999999999999</v>
      </c>
    </row>
    <row r="44" spans="1:13">
      <c r="A44" s="282">
        <v>35</v>
      </c>
      <c r="B44" s="263" t="s">
        <v>59</v>
      </c>
      <c r="C44" s="263">
        <v>1623</v>
      </c>
      <c r="D44" s="265">
        <v>1620.3666666666668</v>
      </c>
      <c r="E44" s="265">
        <v>1605.7333333333336</v>
      </c>
      <c r="F44" s="265">
        <v>1588.4666666666667</v>
      </c>
      <c r="G44" s="265">
        <v>1573.8333333333335</v>
      </c>
      <c r="H44" s="265">
        <v>1637.6333333333337</v>
      </c>
      <c r="I44" s="265">
        <v>1652.2666666666669</v>
      </c>
      <c r="J44" s="265">
        <v>1669.5333333333338</v>
      </c>
      <c r="K44" s="263">
        <v>1635</v>
      </c>
      <c r="L44" s="263">
        <v>1603.1</v>
      </c>
      <c r="M44" s="263">
        <v>4.38253</v>
      </c>
    </row>
    <row r="45" spans="1:13">
      <c r="A45" s="282">
        <v>36</v>
      </c>
      <c r="B45" s="263" t="s">
        <v>229</v>
      </c>
      <c r="C45" s="263">
        <v>357.45</v>
      </c>
      <c r="D45" s="265">
        <v>361.3</v>
      </c>
      <c r="E45" s="265">
        <v>351.6</v>
      </c>
      <c r="F45" s="265">
        <v>345.75</v>
      </c>
      <c r="G45" s="265">
        <v>336.05</v>
      </c>
      <c r="H45" s="265">
        <v>367.15000000000003</v>
      </c>
      <c r="I45" s="265">
        <v>376.84999999999997</v>
      </c>
      <c r="J45" s="265">
        <v>382.70000000000005</v>
      </c>
      <c r="K45" s="263">
        <v>371</v>
      </c>
      <c r="L45" s="263">
        <v>355.45</v>
      </c>
      <c r="M45" s="263">
        <v>103.10319</v>
      </c>
    </row>
    <row r="46" spans="1:13">
      <c r="A46" s="282">
        <v>37</v>
      </c>
      <c r="B46" s="263" t="s">
        <v>60</v>
      </c>
      <c r="C46" s="263">
        <v>71.8</v>
      </c>
      <c r="D46" s="265">
        <v>72.766666666666666</v>
      </c>
      <c r="E46" s="265">
        <v>70.383333333333326</v>
      </c>
      <c r="F46" s="265">
        <v>68.966666666666654</v>
      </c>
      <c r="G46" s="265">
        <v>66.583333333333314</v>
      </c>
      <c r="H46" s="265">
        <v>74.183333333333337</v>
      </c>
      <c r="I46" s="265">
        <v>76.566666666666691</v>
      </c>
      <c r="J46" s="265">
        <v>77.983333333333348</v>
      </c>
      <c r="K46" s="263">
        <v>75.150000000000006</v>
      </c>
      <c r="L46" s="263">
        <v>71.349999999999994</v>
      </c>
      <c r="M46" s="263">
        <v>535.58041000000003</v>
      </c>
    </row>
    <row r="47" spans="1:13">
      <c r="A47" s="282">
        <v>38</v>
      </c>
      <c r="B47" s="263" t="s">
        <v>61</v>
      </c>
      <c r="C47" s="263">
        <v>72.099999999999994</v>
      </c>
      <c r="D47" s="265">
        <v>74.566666666666663</v>
      </c>
      <c r="E47" s="265">
        <v>68.23333333333332</v>
      </c>
      <c r="F47" s="265">
        <v>64.36666666666666</v>
      </c>
      <c r="G47" s="265">
        <v>58.033333333333317</v>
      </c>
      <c r="H47" s="265">
        <v>78.433333333333323</v>
      </c>
      <c r="I47" s="265">
        <v>84.766666666666666</v>
      </c>
      <c r="J47" s="265">
        <v>88.633333333333326</v>
      </c>
      <c r="K47" s="263">
        <v>80.900000000000006</v>
      </c>
      <c r="L47" s="263">
        <v>70.7</v>
      </c>
      <c r="M47" s="263">
        <v>194.27869000000001</v>
      </c>
    </row>
    <row r="48" spans="1:13">
      <c r="A48" s="282">
        <v>39</v>
      </c>
      <c r="B48" s="263" t="s">
        <v>62</v>
      </c>
      <c r="C48" s="263">
        <v>1454.2</v>
      </c>
      <c r="D48" s="265">
        <v>1467.7833333333335</v>
      </c>
      <c r="E48" s="265">
        <v>1437.3166666666671</v>
      </c>
      <c r="F48" s="265">
        <v>1420.4333333333336</v>
      </c>
      <c r="G48" s="265">
        <v>1389.9666666666672</v>
      </c>
      <c r="H48" s="265">
        <v>1484.666666666667</v>
      </c>
      <c r="I48" s="265">
        <v>1515.1333333333337</v>
      </c>
      <c r="J48" s="265">
        <v>1532.0166666666669</v>
      </c>
      <c r="K48" s="263">
        <v>1498.25</v>
      </c>
      <c r="L48" s="263">
        <v>1450.9</v>
      </c>
      <c r="M48" s="263">
        <v>3.5121899999999999</v>
      </c>
    </row>
    <row r="49" spans="1:13">
      <c r="A49" s="282">
        <v>40</v>
      </c>
      <c r="B49" s="263" t="s">
        <v>65</v>
      </c>
      <c r="C49" s="263">
        <v>741.05</v>
      </c>
      <c r="D49" s="265">
        <v>748.55000000000007</v>
      </c>
      <c r="E49" s="265">
        <v>730.50000000000011</v>
      </c>
      <c r="F49" s="265">
        <v>719.95</v>
      </c>
      <c r="G49" s="265">
        <v>701.90000000000009</v>
      </c>
      <c r="H49" s="265">
        <v>759.10000000000014</v>
      </c>
      <c r="I49" s="265">
        <v>777.15000000000009</v>
      </c>
      <c r="J49" s="265">
        <v>787.70000000000016</v>
      </c>
      <c r="K49" s="263">
        <v>766.6</v>
      </c>
      <c r="L49" s="263">
        <v>738</v>
      </c>
      <c r="M49" s="263">
        <v>30.095079999999999</v>
      </c>
    </row>
    <row r="50" spans="1:13">
      <c r="A50" s="282">
        <v>41</v>
      </c>
      <c r="B50" s="263" t="s">
        <v>64</v>
      </c>
      <c r="C50" s="263">
        <v>122.45</v>
      </c>
      <c r="D50" s="265">
        <v>123.58333333333333</v>
      </c>
      <c r="E50" s="265">
        <v>120.46666666666665</v>
      </c>
      <c r="F50" s="265">
        <v>118.48333333333332</v>
      </c>
      <c r="G50" s="265">
        <v>115.36666666666665</v>
      </c>
      <c r="H50" s="265">
        <v>125.56666666666666</v>
      </c>
      <c r="I50" s="265">
        <v>128.68333333333334</v>
      </c>
      <c r="J50" s="265">
        <v>130.66666666666669</v>
      </c>
      <c r="K50" s="263">
        <v>126.7</v>
      </c>
      <c r="L50" s="263">
        <v>121.6</v>
      </c>
      <c r="M50" s="263">
        <v>106.76340999999999</v>
      </c>
    </row>
    <row r="51" spans="1:13">
      <c r="A51" s="282">
        <v>42</v>
      </c>
      <c r="B51" s="263" t="s">
        <v>66</v>
      </c>
      <c r="C51" s="263">
        <v>581</v>
      </c>
      <c r="D51" s="265">
        <v>587.21666666666658</v>
      </c>
      <c r="E51" s="265">
        <v>571.83333333333314</v>
      </c>
      <c r="F51" s="265">
        <v>562.66666666666652</v>
      </c>
      <c r="G51" s="265">
        <v>547.28333333333308</v>
      </c>
      <c r="H51" s="265">
        <v>596.38333333333321</v>
      </c>
      <c r="I51" s="265">
        <v>611.76666666666665</v>
      </c>
      <c r="J51" s="265">
        <v>620.93333333333328</v>
      </c>
      <c r="K51" s="263">
        <v>602.6</v>
      </c>
      <c r="L51" s="263">
        <v>578.04999999999995</v>
      </c>
      <c r="M51" s="263">
        <v>26.899370000000001</v>
      </c>
    </row>
    <row r="52" spans="1:13">
      <c r="A52" s="282">
        <v>43</v>
      </c>
      <c r="B52" s="263" t="s">
        <v>69</v>
      </c>
      <c r="C52" s="263">
        <v>49.85</v>
      </c>
      <c r="D52" s="265">
        <v>50.35</v>
      </c>
      <c r="E52" s="265">
        <v>49</v>
      </c>
      <c r="F52" s="265">
        <v>48.15</v>
      </c>
      <c r="G52" s="265">
        <v>46.8</v>
      </c>
      <c r="H52" s="265">
        <v>51.2</v>
      </c>
      <c r="I52" s="265">
        <v>52.550000000000011</v>
      </c>
      <c r="J52" s="265">
        <v>53.400000000000006</v>
      </c>
      <c r="K52" s="263">
        <v>51.7</v>
      </c>
      <c r="L52" s="263">
        <v>49.5</v>
      </c>
      <c r="M52" s="263">
        <v>425.97771999999998</v>
      </c>
    </row>
    <row r="53" spans="1:13">
      <c r="A53" s="282">
        <v>44</v>
      </c>
      <c r="B53" s="263" t="s">
        <v>73</v>
      </c>
      <c r="C53" s="263">
        <v>429.95</v>
      </c>
      <c r="D53" s="265">
        <v>431.7</v>
      </c>
      <c r="E53" s="265">
        <v>426.9</v>
      </c>
      <c r="F53" s="265">
        <v>423.84999999999997</v>
      </c>
      <c r="G53" s="265">
        <v>419.04999999999995</v>
      </c>
      <c r="H53" s="265">
        <v>434.75</v>
      </c>
      <c r="I53" s="265">
        <v>439.55000000000007</v>
      </c>
      <c r="J53" s="265">
        <v>442.6</v>
      </c>
      <c r="K53" s="263">
        <v>436.5</v>
      </c>
      <c r="L53" s="263">
        <v>428.65</v>
      </c>
      <c r="M53" s="263">
        <v>51.585430000000002</v>
      </c>
    </row>
    <row r="54" spans="1:13">
      <c r="A54" s="282">
        <v>45</v>
      </c>
      <c r="B54" s="263" t="s">
        <v>68</v>
      </c>
      <c r="C54" s="263">
        <v>523.65</v>
      </c>
      <c r="D54" s="265">
        <v>526.19999999999993</v>
      </c>
      <c r="E54" s="265">
        <v>518.94999999999982</v>
      </c>
      <c r="F54" s="265">
        <v>514.24999999999989</v>
      </c>
      <c r="G54" s="265">
        <v>506.99999999999977</v>
      </c>
      <c r="H54" s="265">
        <v>530.89999999999986</v>
      </c>
      <c r="I54" s="265">
        <v>538.15000000000009</v>
      </c>
      <c r="J54" s="265">
        <v>542.84999999999991</v>
      </c>
      <c r="K54" s="263">
        <v>533.45000000000005</v>
      </c>
      <c r="L54" s="263">
        <v>521.5</v>
      </c>
      <c r="M54" s="263">
        <v>106.02439</v>
      </c>
    </row>
    <row r="55" spans="1:13">
      <c r="A55" s="282">
        <v>46</v>
      </c>
      <c r="B55" s="263" t="s">
        <v>70</v>
      </c>
      <c r="C55" s="263">
        <v>402.1</v>
      </c>
      <c r="D55" s="265">
        <v>401.06666666666666</v>
      </c>
      <c r="E55" s="265">
        <v>398.73333333333335</v>
      </c>
      <c r="F55" s="265">
        <v>395.36666666666667</v>
      </c>
      <c r="G55" s="265">
        <v>393.03333333333336</v>
      </c>
      <c r="H55" s="265">
        <v>404.43333333333334</v>
      </c>
      <c r="I55" s="265">
        <v>406.76666666666671</v>
      </c>
      <c r="J55" s="265">
        <v>410.13333333333333</v>
      </c>
      <c r="K55" s="263">
        <v>403.4</v>
      </c>
      <c r="L55" s="263">
        <v>397.7</v>
      </c>
      <c r="M55" s="263">
        <v>25.6738</v>
      </c>
    </row>
    <row r="56" spans="1:13">
      <c r="A56" s="282">
        <v>47</v>
      </c>
      <c r="B56" s="263" t="s">
        <v>230</v>
      </c>
      <c r="C56" s="263">
        <v>1148.9000000000001</v>
      </c>
      <c r="D56" s="265">
        <v>1155.3</v>
      </c>
      <c r="E56" s="265">
        <v>1138.5999999999999</v>
      </c>
      <c r="F56" s="265">
        <v>1128.3</v>
      </c>
      <c r="G56" s="265">
        <v>1111.5999999999999</v>
      </c>
      <c r="H56" s="265">
        <v>1165.5999999999999</v>
      </c>
      <c r="I56" s="265">
        <v>1182.3000000000002</v>
      </c>
      <c r="J56" s="265">
        <v>1192.5999999999999</v>
      </c>
      <c r="K56" s="263">
        <v>1172</v>
      </c>
      <c r="L56" s="263">
        <v>1145</v>
      </c>
      <c r="M56" s="263">
        <v>0.54810000000000003</v>
      </c>
    </row>
    <row r="57" spans="1:13">
      <c r="A57" s="282">
        <v>48</v>
      </c>
      <c r="B57" s="263" t="s">
        <v>71</v>
      </c>
      <c r="C57" s="263">
        <v>14016.85</v>
      </c>
      <c r="D57" s="265">
        <v>14108.366666666669</v>
      </c>
      <c r="E57" s="265">
        <v>13878.933333333338</v>
      </c>
      <c r="F57" s="265">
        <v>13741.01666666667</v>
      </c>
      <c r="G57" s="265">
        <v>13511.583333333339</v>
      </c>
      <c r="H57" s="265">
        <v>14246.283333333336</v>
      </c>
      <c r="I57" s="265">
        <v>14475.716666666667</v>
      </c>
      <c r="J57" s="265">
        <v>14613.633333333335</v>
      </c>
      <c r="K57" s="263">
        <v>14337.8</v>
      </c>
      <c r="L57" s="263">
        <v>13970.45</v>
      </c>
      <c r="M57" s="263">
        <v>0.25039</v>
      </c>
    </row>
    <row r="58" spans="1:13">
      <c r="A58" s="282">
        <v>49</v>
      </c>
      <c r="B58" s="263" t="s">
        <v>74</v>
      </c>
      <c r="C58" s="263">
        <v>3537.75</v>
      </c>
      <c r="D58" s="265">
        <v>3542.65</v>
      </c>
      <c r="E58" s="265">
        <v>3517.1000000000004</v>
      </c>
      <c r="F58" s="265">
        <v>3496.4500000000003</v>
      </c>
      <c r="G58" s="265">
        <v>3470.9000000000005</v>
      </c>
      <c r="H58" s="265">
        <v>3563.3</v>
      </c>
      <c r="I58" s="265">
        <v>3588.8500000000004</v>
      </c>
      <c r="J58" s="265">
        <v>3609.5</v>
      </c>
      <c r="K58" s="263">
        <v>3568.2</v>
      </c>
      <c r="L58" s="263">
        <v>3522</v>
      </c>
      <c r="M58" s="263">
        <v>4.8065699999999998</v>
      </c>
    </row>
    <row r="59" spans="1:13">
      <c r="A59" s="282">
        <v>50</v>
      </c>
      <c r="B59" s="263" t="s">
        <v>80</v>
      </c>
      <c r="C59" s="263">
        <v>603.75</v>
      </c>
      <c r="D59" s="265">
        <v>604.98333333333323</v>
      </c>
      <c r="E59" s="265">
        <v>598.66666666666652</v>
      </c>
      <c r="F59" s="265">
        <v>593.58333333333326</v>
      </c>
      <c r="G59" s="265">
        <v>587.26666666666654</v>
      </c>
      <c r="H59" s="265">
        <v>610.06666666666649</v>
      </c>
      <c r="I59" s="265">
        <v>616.38333333333333</v>
      </c>
      <c r="J59" s="265">
        <v>621.46666666666647</v>
      </c>
      <c r="K59" s="263">
        <v>611.29999999999995</v>
      </c>
      <c r="L59" s="263">
        <v>599.9</v>
      </c>
      <c r="M59" s="263">
        <v>1.49664</v>
      </c>
    </row>
    <row r="60" spans="1:13">
      <c r="A60" s="282">
        <v>51</v>
      </c>
      <c r="B60" s="263" t="s">
        <v>75</v>
      </c>
      <c r="C60" s="263">
        <v>430.95</v>
      </c>
      <c r="D60" s="265">
        <v>431.13333333333338</v>
      </c>
      <c r="E60" s="265">
        <v>425.81666666666678</v>
      </c>
      <c r="F60" s="265">
        <v>420.68333333333339</v>
      </c>
      <c r="G60" s="265">
        <v>415.36666666666679</v>
      </c>
      <c r="H60" s="265">
        <v>436.26666666666677</v>
      </c>
      <c r="I60" s="265">
        <v>441.58333333333337</v>
      </c>
      <c r="J60" s="265">
        <v>446.71666666666675</v>
      </c>
      <c r="K60" s="263">
        <v>436.45</v>
      </c>
      <c r="L60" s="263">
        <v>426</v>
      </c>
      <c r="M60" s="263">
        <v>21.48471</v>
      </c>
    </row>
    <row r="61" spans="1:13">
      <c r="A61" s="282">
        <v>52</v>
      </c>
      <c r="B61" s="263" t="s">
        <v>76</v>
      </c>
      <c r="C61" s="263">
        <v>148.35</v>
      </c>
      <c r="D61" s="265">
        <v>150.18333333333334</v>
      </c>
      <c r="E61" s="265">
        <v>145.71666666666667</v>
      </c>
      <c r="F61" s="265">
        <v>143.08333333333334</v>
      </c>
      <c r="G61" s="265">
        <v>138.61666666666667</v>
      </c>
      <c r="H61" s="265">
        <v>152.81666666666666</v>
      </c>
      <c r="I61" s="265">
        <v>157.28333333333336</v>
      </c>
      <c r="J61" s="265">
        <v>159.91666666666666</v>
      </c>
      <c r="K61" s="263">
        <v>154.65</v>
      </c>
      <c r="L61" s="263">
        <v>147.55000000000001</v>
      </c>
      <c r="M61" s="263">
        <v>139.74005</v>
      </c>
    </row>
    <row r="62" spans="1:13">
      <c r="A62" s="282">
        <v>53</v>
      </c>
      <c r="B62" s="263" t="s">
        <v>77</v>
      </c>
      <c r="C62" s="263">
        <v>121.45</v>
      </c>
      <c r="D62" s="265">
        <v>121.51666666666667</v>
      </c>
      <c r="E62" s="265">
        <v>120.33333333333333</v>
      </c>
      <c r="F62" s="265">
        <v>119.21666666666667</v>
      </c>
      <c r="G62" s="265">
        <v>118.03333333333333</v>
      </c>
      <c r="H62" s="265">
        <v>122.63333333333333</v>
      </c>
      <c r="I62" s="265">
        <v>123.81666666666666</v>
      </c>
      <c r="J62" s="265">
        <v>124.93333333333332</v>
      </c>
      <c r="K62" s="263">
        <v>122.7</v>
      </c>
      <c r="L62" s="263">
        <v>120.4</v>
      </c>
      <c r="M62" s="263">
        <v>9.0407200000000003</v>
      </c>
    </row>
    <row r="63" spans="1:13">
      <c r="A63" s="282">
        <v>54</v>
      </c>
      <c r="B63" s="263" t="s">
        <v>81</v>
      </c>
      <c r="C63" s="263">
        <v>548.5</v>
      </c>
      <c r="D63" s="265">
        <v>554.44999999999993</v>
      </c>
      <c r="E63" s="265">
        <v>539.44999999999982</v>
      </c>
      <c r="F63" s="265">
        <v>530.39999999999986</v>
      </c>
      <c r="G63" s="265">
        <v>515.39999999999975</v>
      </c>
      <c r="H63" s="265">
        <v>563.49999999999989</v>
      </c>
      <c r="I63" s="265">
        <v>578.50000000000011</v>
      </c>
      <c r="J63" s="265">
        <v>587.54999999999995</v>
      </c>
      <c r="K63" s="263">
        <v>569.45000000000005</v>
      </c>
      <c r="L63" s="263">
        <v>545.4</v>
      </c>
      <c r="M63" s="263">
        <v>35.176900000000003</v>
      </c>
    </row>
    <row r="64" spans="1:13">
      <c r="A64" s="282">
        <v>55</v>
      </c>
      <c r="B64" s="263" t="s">
        <v>82</v>
      </c>
      <c r="C64" s="263">
        <v>792.95</v>
      </c>
      <c r="D64" s="265">
        <v>788.1</v>
      </c>
      <c r="E64" s="265">
        <v>777.5</v>
      </c>
      <c r="F64" s="265">
        <v>762.05</v>
      </c>
      <c r="G64" s="265">
        <v>751.44999999999993</v>
      </c>
      <c r="H64" s="265">
        <v>803.55000000000007</v>
      </c>
      <c r="I64" s="265">
        <v>814.1500000000002</v>
      </c>
      <c r="J64" s="265">
        <v>829.60000000000014</v>
      </c>
      <c r="K64" s="263">
        <v>798.7</v>
      </c>
      <c r="L64" s="263">
        <v>772.65</v>
      </c>
      <c r="M64" s="263">
        <v>69.041730000000001</v>
      </c>
    </row>
    <row r="65" spans="1:13">
      <c r="A65" s="282">
        <v>56</v>
      </c>
      <c r="B65" s="263" t="s">
        <v>231</v>
      </c>
      <c r="C65" s="263">
        <v>163.85</v>
      </c>
      <c r="D65" s="265">
        <v>165.23333333333335</v>
      </c>
      <c r="E65" s="265">
        <v>161.4666666666667</v>
      </c>
      <c r="F65" s="265">
        <v>159.08333333333334</v>
      </c>
      <c r="G65" s="265">
        <v>155.31666666666669</v>
      </c>
      <c r="H65" s="265">
        <v>167.6166666666667</v>
      </c>
      <c r="I65" s="265">
        <v>171.38333333333335</v>
      </c>
      <c r="J65" s="265">
        <v>173.76666666666671</v>
      </c>
      <c r="K65" s="263">
        <v>169</v>
      </c>
      <c r="L65" s="263">
        <v>162.85</v>
      </c>
      <c r="M65" s="263">
        <v>27.854340000000001</v>
      </c>
    </row>
    <row r="66" spans="1:13">
      <c r="A66" s="282">
        <v>57</v>
      </c>
      <c r="B66" s="263" t="s">
        <v>83</v>
      </c>
      <c r="C66" s="263">
        <v>132.30000000000001</v>
      </c>
      <c r="D66" s="265">
        <v>133.16666666666669</v>
      </c>
      <c r="E66" s="265">
        <v>131.18333333333337</v>
      </c>
      <c r="F66" s="265">
        <v>130.06666666666669</v>
      </c>
      <c r="G66" s="265">
        <v>128.08333333333337</v>
      </c>
      <c r="H66" s="265">
        <v>134.28333333333336</v>
      </c>
      <c r="I66" s="265">
        <v>136.26666666666671</v>
      </c>
      <c r="J66" s="265">
        <v>137.38333333333335</v>
      </c>
      <c r="K66" s="263">
        <v>135.15</v>
      </c>
      <c r="L66" s="263">
        <v>132.05000000000001</v>
      </c>
      <c r="M66" s="263">
        <v>108.65477</v>
      </c>
    </row>
    <row r="67" spans="1:13">
      <c r="A67" s="282">
        <v>58</v>
      </c>
      <c r="B67" s="263" t="s">
        <v>823</v>
      </c>
      <c r="C67" s="263">
        <v>2825.65</v>
      </c>
      <c r="D67" s="265">
        <v>2844.7666666666664</v>
      </c>
      <c r="E67" s="265">
        <v>2794.9333333333329</v>
      </c>
      <c r="F67" s="265">
        <v>2764.2166666666667</v>
      </c>
      <c r="G67" s="265">
        <v>2714.3833333333332</v>
      </c>
      <c r="H67" s="265">
        <v>2875.4833333333327</v>
      </c>
      <c r="I67" s="265">
        <v>2925.3166666666666</v>
      </c>
      <c r="J67" s="265">
        <v>2956.0333333333324</v>
      </c>
      <c r="K67" s="263">
        <v>2894.6</v>
      </c>
      <c r="L67" s="263">
        <v>2814.05</v>
      </c>
      <c r="M67" s="263">
        <v>2.88497</v>
      </c>
    </row>
    <row r="68" spans="1:13">
      <c r="A68" s="282">
        <v>59</v>
      </c>
      <c r="B68" s="263" t="s">
        <v>84</v>
      </c>
      <c r="C68" s="263">
        <v>1553.85</v>
      </c>
      <c r="D68" s="265">
        <v>1560.2833333333335</v>
      </c>
      <c r="E68" s="265">
        <v>1543.5666666666671</v>
      </c>
      <c r="F68" s="265">
        <v>1533.2833333333335</v>
      </c>
      <c r="G68" s="265">
        <v>1516.5666666666671</v>
      </c>
      <c r="H68" s="265">
        <v>1570.5666666666671</v>
      </c>
      <c r="I68" s="265">
        <v>1587.2833333333338</v>
      </c>
      <c r="J68" s="265">
        <v>1597.5666666666671</v>
      </c>
      <c r="K68" s="263">
        <v>1577</v>
      </c>
      <c r="L68" s="263">
        <v>1550</v>
      </c>
      <c r="M68" s="263">
        <v>4.8551299999999999</v>
      </c>
    </row>
    <row r="69" spans="1:13">
      <c r="A69" s="282">
        <v>60</v>
      </c>
      <c r="B69" s="263" t="s">
        <v>85</v>
      </c>
      <c r="C69" s="263">
        <v>558.75</v>
      </c>
      <c r="D69" s="265">
        <v>563.75</v>
      </c>
      <c r="E69" s="265">
        <v>550.25</v>
      </c>
      <c r="F69" s="265">
        <v>541.75</v>
      </c>
      <c r="G69" s="265">
        <v>528.25</v>
      </c>
      <c r="H69" s="265">
        <v>572.25</v>
      </c>
      <c r="I69" s="265">
        <v>585.75</v>
      </c>
      <c r="J69" s="265">
        <v>594.25</v>
      </c>
      <c r="K69" s="263">
        <v>577.25</v>
      </c>
      <c r="L69" s="263">
        <v>555.25</v>
      </c>
      <c r="M69" s="263">
        <v>19.296620000000001</v>
      </c>
    </row>
    <row r="70" spans="1:13">
      <c r="A70" s="282">
        <v>61</v>
      </c>
      <c r="B70" s="263" t="s">
        <v>232</v>
      </c>
      <c r="C70" s="263">
        <v>752.5</v>
      </c>
      <c r="D70" s="265">
        <v>750.16666666666663</v>
      </c>
      <c r="E70" s="265">
        <v>745.33333333333326</v>
      </c>
      <c r="F70" s="265">
        <v>738.16666666666663</v>
      </c>
      <c r="G70" s="265">
        <v>733.33333333333326</v>
      </c>
      <c r="H70" s="265">
        <v>757.33333333333326</v>
      </c>
      <c r="I70" s="265">
        <v>762.16666666666652</v>
      </c>
      <c r="J70" s="265">
        <v>769.33333333333326</v>
      </c>
      <c r="K70" s="263">
        <v>755</v>
      </c>
      <c r="L70" s="263">
        <v>743</v>
      </c>
      <c r="M70" s="263">
        <v>3.3645200000000002</v>
      </c>
    </row>
    <row r="71" spans="1:13">
      <c r="A71" s="282">
        <v>62</v>
      </c>
      <c r="B71" s="263" t="s">
        <v>233</v>
      </c>
      <c r="C71" s="263">
        <v>370.95</v>
      </c>
      <c r="D71" s="265">
        <v>372.93333333333339</v>
      </c>
      <c r="E71" s="265">
        <v>363.86666666666679</v>
      </c>
      <c r="F71" s="265">
        <v>356.78333333333342</v>
      </c>
      <c r="G71" s="265">
        <v>347.71666666666681</v>
      </c>
      <c r="H71" s="265">
        <v>380.01666666666677</v>
      </c>
      <c r="I71" s="265">
        <v>389.08333333333337</v>
      </c>
      <c r="J71" s="265">
        <v>396.16666666666674</v>
      </c>
      <c r="K71" s="263">
        <v>382</v>
      </c>
      <c r="L71" s="263">
        <v>365.85</v>
      </c>
      <c r="M71" s="263">
        <v>30.013310000000001</v>
      </c>
    </row>
    <row r="72" spans="1:13">
      <c r="A72" s="282">
        <v>63</v>
      </c>
      <c r="B72" s="263" t="s">
        <v>86</v>
      </c>
      <c r="C72" s="263">
        <v>865.5</v>
      </c>
      <c r="D72" s="265">
        <v>872.2833333333333</v>
      </c>
      <c r="E72" s="265">
        <v>855.56666666666661</v>
      </c>
      <c r="F72" s="265">
        <v>845.63333333333333</v>
      </c>
      <c r="G72" s="265">
        <v>828.91666666666663</v>
      </c>
      <c r="H72" s="265">
        <v>882.21666666666658</v>
      </c>
      <c r="I72" s="265">
        <v>898.93333333333328</v>
      </c>
      <c r="J72" s="265">
        <v>908.86666666666656</v>
      </c>
      <c r="K72" s="263">
        <v>889</v>
      </c>
      <c r="L72" s="263">
        <v>862.35</v>
      </c>
      <c r="M72" s="263">
        <v>8.6702600000000007</v>
      </c>
    </row>
    <row r="73" spans="1:13">
      <c r="A73" s="282">
        <v>64</v>
      </c>
      <c r="B73" s="263" t="s">
        <v>92</v>
      </c>
      <c r="C73" s="263">
        <v>284.14999999999998</v>
      </c>
      <c r="D73" s="265">
        <v>288.14999999999998</v>
      </c>
      <c r="E73" s="265">
        <v>278.89999999999998</v>
      </c>
      <c r="F73" s="265">
        <v>273.64999999999998</v>
      </c>
      <c r="G73" s="265">
        <v>264.39999999999998</v>
      </c>
      <c r="H73" s="265">
        <v>293.39999999999998</v>
      </c>
      <c r="I73" s="265">
        <v>302.64999999999998</v>
      </c>
      <c r="J73" s="265">
        <v>307.89999999999998</v>
      </c>
      <c r="K73" s="263">
        <v>297.39999999999998</v>
      </c>
      <c r="L73" s="263">
        <v>282.89999999999998</v>
      </c>
      <c r="M73" s="263">
        <v>73.929630000000003</v>
      </c>
    </row>
    <row r="74" spans="1:13">
      <c r="A74" s="282">
        <v>65</v>
      </c>
      <c r="B74" s="263" t="s">
        <v>87</v>
      </c>
      <c r="C74" s="263">
        <v>529.04999999999995</v>
      </c>
      <c r="D74" s="265">
        <v>530.86666666666667</v>
      </c>
      <c r="E74" s="265">
        <v>525.93333333333339</v>
      </c>
      <c r="F74" s="265">
        <v>522.81666666666672</v>
      </c>
      <c r="G74" s="265">
        <v>517.88333333333344</v>
      </c>
      <c r="H74" s="265">
        <v>533.98333333333335</v>
      </c>
      <c r="I74" s="265">
        <v>538.91666666666652</v>
      </c>
      <c r="J74" s="265">
        <v>542.0333333333333</v>
      </c>
      <c r="K74" s="263">
        <v>535.79999999999995</v>
      </c>
      <c r="L74" s="263">
        <v>527.75</v>
      </c>
      <c r="M74" s="263">
        <v>14.31667</v>
      </c>
    </row>
    <row r="75" spans="1:13">
      <c r="A75" s="282">
        <v>66</v>
      </c>
      <c r="B75" s="263" t="s">
        <v>234</v>
      </c>
      <c r="C75" s="263">
        <v>1560.4</v>
      </c>
      <c r="D75" s="265">
        <v>1587.6000000000001</v>
      </c>
      <c r="E75" s="265">
        <v>1522.2000000000003</v>
      </c>
      <c r="F75" s="265">
        <v>1484.0000000000002</v>
      </c>
      <c r="G75" s="265">
        <v>1418.6000000000004</v>
      </c>
      <c r="H75" s="265">
        <v>1625.8000000000002</v>
      </c>
      <c r="I75" s="265">
        <v>1691.2000000000003</v>
      </c>
      <c r="J75" s="265">
        <v>1729.4</v>
      </c>
      <c r="K75" s="263">
        <v>1653</v>
      </c>
      <c r="L75" s="263">
        <v>1549.4</v>
      </c>
      <c r="M75" s="263">
        <v>1.8684499999999999</v>
      </c>
    </row>
    <row r="76" spans="1:13">
      <c r="A76" s="282">
        <v>67</v>
      </c>
      <c r="B76" s="263" t="s">
        <v>834</v>
      </c>
      <c r="C76" s="263">
        <v>241.15</v>
      </c>
      <c r="D76" s="265">
        <v>247.6</v>
      </c>
      <c r="E76" s="265">
        <v>231.55</v>
      </c>
      <c r="F76" s="265">
        <v>221.95000000000002</v>
      </c>
      <c r="G76" s="265">
        <v>205.90000000000003</v>
      </c>
      <c r="H76" s="265">
        <v>257.2</v>
      </c>
      <c r="I76" s="265">
        <v>273.25</v>
      </c>
      <c r="J76" s="265">
        <v>282.84999999999997</v>
      </c>
      <c r="K76" s="263">
        <v>263.64999999999998</v>
      </c>
      <c r="L76" s="263">
        <v>238</v>
      </c>
      <c r="M76" s="263">
        <v>15.447319999999999</v>
      </c>
    </row>
    <row r="77" spans="1:13">
      <c r="A77" s="282">
        <v>68</v>
      </c>
      <c r="B77" s="263" t="s">
        <v>90</v>
      </c>
      <c r="C77" s="263">
        <v>3481.15</v>
      </c>
      <c r="D77" s="265">
        <v>3494.4</v>
      </c>
      <c r="E77" s="265">
        <v>3443.8</v>
      </c>
      <c r="F77" s="265">
        <v>3406.4500000000003</v>
      </c>
      <c r="G77" s="265">
        <v>3355.8500000000004</v>
      </c>
      <c r="H77" s="265">
        <v>3531.75</v>
      </c>
      <c r="I77" s="265">
        <v>3582.3499999999995</v>
      </c>
      <c r="J77" s="265">
        <v>3619.7</v>
      </c>
      <c r="K77" s="263">
        <v>3545</v>
      </c>
      <c r="L77" s="263">
        <v>3457.05</v>
      </c>
      <c r="M77" s="263">
        <v>7.6259899999999998</v>
      </c>
    </row>
    <row r="78" spans="1:13">
      <c r="A78" s="282">
        <v>69</v>
      </c>
      <c r="B78" s="263" t="s">
        <v>348</v>
      </c>
      <c r="C78" s="263">
        <v>2477.1999999999998</v>
      </c>
      <c r="D78" s="265">
        <v>2508.2333333333331</v>
      </c>
      <c r="E78" s="265">
        <v>2430.7666666666664</v>
      </c>
      <c r="F78" s="265">
        <v>2384.3333333333335</v>
      </c>
      <c r="G78" s="265">
        <v>2306.8666666666668</v>
      </c>
      <c r="H78" s="265">
        <v>2554.6666666666661</v>
      </c>
      <c r="I78" s="265">
        <v>2632.1333333333323</v>
      </c>
      <c r="J78" s="265">
        <v>2678.5666666666657</v>
      </c>
      <c r="K78" s="263">
        <v>2585.6999999999998</v>
      </c>
      <c r="L78" s="263">
        <v>2461.8000000000002</v>
      </c>
      <c r="M78" s="263">
        <v>1.4790099999999999</v>
      </c>
    </row>
    <row r="79" spans="1:13">
      <c r="A79" s="282">
        <v>70</v>
      </c>
      <c r="B79" s="263" t="s">
        <v>93</v>
      </c>
      <c r="C79" s="263">
        <v>4350.5</v>
      </c>
      <c r="D79" s="265">
        <v>4366.95</v>
      </c>
      <c r="E79" s="265">
        <v>4314.8999999999996</v>
      </c>
      <c r="F79" s="265">
        <v>4279.3</v>
      </c>
      <c r="G79" s="265">
        <v>4227.25</v>
      </c>
      <c r="H79" s="265">
        <v>4402.5499999999993</v>
      </c>
      <c r="I79" s="265">
        <v>4454.6000000000004</v>
      </c>
      <c r="J79" s="265">
        <v>4490.1999999999989</v>
      </c>
      <c r="K79" s="263">
        <v>4419</v>
      </c>
      <c r="L79" s="263">
        <v>4331.3500000000004</v>
      </c>
      <c r="M79" s="263">
        <v>7.8240400000000001</v>
      </c>
    </row>
    <row r="80" spans="1:13">
      <c r="A80" s="282">
        <v>71</v>
      </c>
      <c r="B80" s="263" t="s">
        <v>235</v>
      </c>
      <c r="C80" s="263">
        <v>77.599999999999994</v>
      </c>
      <c r="D80" s="265">
        <v>78.933333333333323</v>
      </c>
      <c r="E80" s="265">
        <v>76.266666666666652</v>
      </c>
      <c r="F80" s="265">
        <v>74.933333333333323</v>
      </c>
      <c r="G80" s="265">
        <v>72.266666666666652</v>
      </c>
      <c r="H80" s="265">
        <v>80.266666666666652</v>
      </c>
      <c r="I80" s="265">
        <v>82.933333333333309</v>
      </c>
      <c r="J80" s="265">
        <v>84.266666666666652</v>
      </c>
      <c r="K80" s="263">
        <v>81.599999999999994</v>
      </c>
      <c r="L80" s="263">
        <v>77.599999999999994</v>
      </c>
      <c r="M80" s="263">
        <v>19.499469999999999</v>
      </c>
    </row>
    <row r="81" spans="1:13">
      <c r="A81" s="282">
        <v>72</v>
      </c>
      <c r="B81" s="263" t="s">
        <v>94</v>
      </c>
      <c r="C81" s="263">
        <v>2660.65</v>
      </c>
      <c r="D81" s="265">
        <v>2665.4</v>
      </c>
      <c r="E81" s="265">
        <v>2624.3</v>
      </c>
      <c r="F81" s="265">
        <v>2587.9500000000003</v>
      </c>
      <c r="G81" s="265">
        <v>2546.8500000000004</v>
      </c>
      <c r="H81" s="265">
        <v>2701.75</v>
      </c>
      <c r="I81" s="265">
        <v>2742.8499999999995</v>
      </c>
      <c r="J81" s="265">
        <v>2779.2</v>
      </c>
      <c r="K81" s="263">
        <v>2706.5</v>
      </c>
      <c r="L81" s="263">
        <v>2629.05</v>
      </c>
      <c r="M81" s="263">
        <v>11.495889999999999</v>
      </c>
    </row>
    <row r="82" spans="1:13">
      <c r="A82" s="282">
        <v>73</v>
      </c>
      <c r="B82" s="263" t="s">
        <v>236</v>
      </c>
      <c r="C82" s="263">
        <v>473.75</v>
      </c>
      <c r="D82" s="265">
        <v>474.66666666666669</v>
      </c>
      <c r="E82" s="265">
        <v>469.18333333333339</v>
      </c>
      <c r="F82" s="265">
        <v>464.61666666666673</v>
      </c>
      <c r="G82" s="265">
        <v>459.13333333333344</v>
      </c>
      <c r="H82" s="265">
        <v>479.23333333333335</v>
      </c>
      <c r="I82" s="265">
        <v>484.71666666666658</v>
      </c>
      <c r="J82" s="265">
        <v>489.2833333333333</v>
      </c>
      <c r="K82" s="263">
        <v>480.15</v>
      </c>
      <c r="L82" s="263">
        <v>470.1</v>
      </c>
      <c r="M82" s="263">
        <v>3.3563299999999998</v>
      </c>
    </row>
    <row r="83" spans="1:13">
      <c r="A83" s="282">
        <v>74</v>
      </c>
      <c r="B83" s="263" t="s">
        <v>237</v>
      </c>
      <c r="C83" s="263">
        <v>1445.4</v>
      </c>
      <c r="D83" s="265">
        <v>1449.8833333333332</v>
      </c>
      <c r="E83" s="265">
        <v>1410.7666666666664</v>
      </c>
      <c r="F83" s="265">
        <v>1376.1333333333332</v>
      </c>
      <c r="G83" s="265">
        <v>1337.0166666666664</v>
      </c>
      <c r="H83" s="265">
        <v>1484.5166666666664</v>
      </c>
      <c r="I83" s="265">
        <v>1523.6333333333332</v>
      </c>
      <c r="J83" s="265">
        <v>1558.2666666666664</v>
      </c>
      <c r="K83" s="263">
        <v>1489</v>
      </c>
      <c r="L83" s="263">
        <v>1415.25</v>
      </c>
      <c r="M83" s="263">
        <v>1.1208899999999999</v>
      </c>
    </row>
    <row r="84" spans="1:13">
      <c r="A84" s="282">
        <v>75</v>
      </c>
      <c r="B84" s="263" t="s">
        <v>96</v>
      </c>
      <c r="C84" s="263">
        <v>1321.05</v>
      </c>
      <c r="D84" s="265">
        <v>1337.4166666666667</v>
      </c>
      <c r="E84" s="265">
        <v>1299.8833333333334</v>
      </c>
      <c r="F84" s="265">
        <v>1278.7166666666667</v>
      </c>
      <c r="G84" s="265">
        <v>1241.1833333333334</v>
      </c>
      <c r="H84" s="265">
        <v>1358.5833333333335</v>
      </c>
      <c r="I84" s="265">
        <v>1396.1166666666668</v>
      </c>
      <c r="J84" s="265">
        <v>1417.2833333333335</v>
      </c>
      <c r="K84" s="263">
        <v>1374.95</v>
      </c>
      <c r="L84" s="263">
        <v>1316.25</v>
      </c>
      <c r="M84" s="263">
        <v>7.6035399999999997</v>
      </c>
    </row>
    <row r="85" spans="1:13">
      <c r="A85" s="282">
        <v>76</v>
      </c>
      <c r="B85" s="263" t="s">
        <v>97</v>
      </c>
      <c r="C85" s="263">
        <v>183.55</v>
      </c>
      <c r="D85" s="265">
        <v>185.13333333333333</v>
      </c>
      <c r="E85" s="265">
        <v>181.41666666666666</v>
      </c>
      <c r="F85" s="265">
        <v>179.28333333333333</v>
      </c>
      <c r="G85" s="265">
        <v>175.56666666666666</v>
      </c>
      <c r="H85" s="265">
        <v>187.26666666666665</v>
      </c>
      <c r="I85" s="265">
        <v>190.98333333333335</v>
      </c>
      <c r="J85" s="265">
        <v>193.11666666666665</v>
      </c>
      <c r="K85" s="263">
        <v>188.85</v>
      </c>
      <c r="L85" s="263">
        <v>183</v>
      </c>
      <c r="M85" s="263">
        <v>30.62904</v>
      </c>
    </row>
    <row r="86" spans="1:13">
      <c r="A86" s="282">
        <v>77</v>
      </c>
      <c r="B86" s="263" t="s">
        <v>98</v>
      </c>
      <c r="C86" s="263">
        <v>75.650000000000006</v>
      </c>
      <c r="D86" s="265">
        <v>76.349999999999994</v>
      </c>
      <c r="E86" s="265">
        <v>74.399999999999991</v>
      </c>
      <c r="F86" s="265">
        <v>73.149999999999991</v>
      </c>
      <c r="G86" s="265">
        <v>71.199999999999989</v>
      </c>
      <c r="H86" s="265">
        <v>77.599999999999994</v>
      </c>
      <c r="I86" s="265">
        <v>79.549999999999983</v>
      </c>
      <c r="J86" s="265">
        <v>80.8</v>
      </c>
      <c r="K86" s="263">
        <v>78.3</v>
      </c>
      <c r="L86" s="263">
        <v>75.099999999999994</v>
      </c>
      <c r="M86" s="263">
        <v>151.65464</v>
      </c>
    </row>
    <row r="87" spans="1:13">
      <c r="A87" s="282">
        <v>78</v>
      </c>
      <c r="B87" s="263" t="s">
        <v>359</v>
      </c>
      <c r="C87" s="263">
        <v>207.85</v>
      </c>
      <c r="D87" s="265">
        <v>210.18333333333331</v>
      </c>
      <c r="E87" s="265">
        <v>203.66666666666663</v>
      </c>
      <c r="F87" s="265">
        <v>199.48333333333332</v>
      </c>
      <c r="G87" s="265">
        <v>192.96666666666664</v>
      </c>
      <c r="H87" s="265">
        <v>214.36666666666662</v>
      </c>
      <c r="I87" s="265">
        <v>220.88333333333333</v>
      </c>
      <c r="J87" s="265">
        <v>225.06666666666661</v>
      </c>
      <c r="K87" s="263">
        <v>216.7</v>
      </c>
      <c r="L87" s="263">
        <v>206</v>
      </c>
      <c r="M87" s="263">
        <v>96.888779999999997</v>
      </c>
    </row>
    <row r="88" spans="1:13">
      <c r="A88" s="282">
        <v>79</v>
      </c>
      <c r="B88" s="263" t="s">
        <v>240</v>
      </c>
      <c r="C88" s="263">
        <v>54.65</v>
      </c>
      <c r="D88" s="265">
        <v>55.583333333333336</v>
      </c>
      <c r="E88" s="265">
        <v>53.56666666666667</v>
      </c>
      <c r="F88" s="265">
        <v>52.483333333333334</v>
      </c>
      <c r="G88" s="265">
        <v>50.466666666666669</v>
      </c>
      <c r="H88" s="265">
        <v>56.666666666666671</v>
      </c>
      <c r="I88" s="265">
        <v>58.683333333333337</v>
      </c>
      <c r="J88" s="265">
        <v>59.766666666666673</v>
      </c>
      <c r="K88" s="263">
        <v>57.6</v>
      </c>
      <c r="L88" s="263">
        <v>54.5</v>
      </c>
      <c r="M88" s="263">
        <v>36.178550000000001</v>
      </c>
    </row>
    <row r="89" spans="1:13">
      <c r="A89" s="282">
        <v>80</v>
      </c>
      <c r="B89" s="263" t="s">
        <v>99</v>
      </c>
      <c r="C89" s="263">
        <v>131</v>
      </c>
      <c r="D89" s="265">
        <v>131.66666666666666</v>
      </c>
      <c r="E89" s="265">
        <v>129.38333333333333</v>
      </c>
      <c r="F89" s="265">
        <v>127.76666666666668</v>
      </c>
      <c r="G89" s="265">
        <v>125.48333333333335</v>
      </c>
      <c r="H89" s="265">
        <v>133.2833333333333</v>
      </c>
      <c r="I89" s="265">
        <v>135.56666666666666</v>
      </c>
      <c r="J89" s="265">
        <v>137.18333333333328</v>
      </c>
      <c r="K89" s="263">
        <v>133.94999999999999</v>
      </c>
      <c r="L89" s="263">
        <v>130.05000000000001</v>
      </c>
      <c r="M89" s="263">
        <v>144.58905999999999</v>
      </c>
    </row>
    <row r="90" spans="1:13">
      <c r="A90" s="282">
        <v>81</v>
      </c>
      <c r="B90" s="263" t="s">
        <v>102</v>
      </c>
      <c r="C90" s="263">
        <v>24.75</v>
      </c>
      <c r="D90" s="265">
        <v>24.900000000000002</v>
      </c>
      <c r="E90" s="265">
        <v>24.400000000000006</v>
      </c>
      <c r="F90" s="265">
        <v>24.050000000000004</v>
      </c>
      <c r="G90" s="265">
        <v>23.550000000000008</v>
      </c>
      <c r="H90" s="265">
        <v>25.250000000000004</v>
      </c>
      <c r="I90" s="265">
        <v>25.749999999999996</v>
      </c>
      <c r="J90" s="265">
        <v>26.1</v>
      </c>
      <c r="K90" s="263">
        <v>25.4</v>
      </c>
      <c r="L90" s="263">
        <v>24.55</v>
      </c>
      <c r="M90" s="263">
        <v>409.12783999999999</v>
      </c>
    </row>
    <row r="91" spans="1:13">
      <c r="A91" s="282">
        <v>82</v>
      </c>
      <c r="B91" s="263" t="s">
        <v>241</v>
      </c>
      <c r="C91" s="263">
        <v>211.7</v>
      </c>
      <c r="D91" s="265">
        <v>213.63333333333333</v>
      </c>
      <c r="E91" s="265">
        <v>205.96666666666664</v>
      </c>
      <c r="F91" s="265">
        <v>200.23333333333332</v>
      </c>
      <c r="G91" s="265">
        <v>192.56666666666663</v>
      </c>
      <c r="H91" s="265">
        <v>219.36666666666665</v>
      </c>
      <c r="I91" s="265">
        <v>227.03333333333333</v>
      </c>
      <c r="J91" s="265">
        <v>232.76666666666665</v>
      </c>
      <c r="K91" s="263">
        <v>221.3</v>
      </c>
      <c r="L91" s="263">
        <v>207.9</v>
      </c>
      <c r="M91" s="263">
        <v>13.40249</v>
      </c>
    </row>
    <row r="92" spans="1:13">
      <c r="A92" s="282">
        <v>83</v>
      </c>
      <c r="B92" s="263" t="s">
        <v>100</v>
      </c>
      <c r="C92" s="263">
        <v>459.3</v>
      </c>
      <c r="D92" s="265">
        <v>462.76666666666665</v>
      </c>
      <c r="E92" s="265">
        <v>454.5333333333333</v>
      </c>
      <c r="F92" s="265">
        <v>449.76666666666665</v>
      </c>
      <c r="G92" s="265">
        <v>441.5333333333333</v>
      </c>
      <c r="H92" s="265">
        <v>467.5333333333333</v>
      </c>
      <c r="I92" s="265">
        <v>475.76666666666665</v>
      </c>
      <c r="J92" s="265">
        <v>480.5333333333333</v>
      </c>
      <c r="K92" s="263">
        <v>471</v>
      </c>
      <c r="L92" s="263">
        <v>458</v>
      </c>
      <c r="M92" s="263">
        <v>13.98461</v>
      </c>
    </row>
    <row r="93" spans="1:13">
      <c r="A93" s="282">
        <v>84</v>
      </c>
      <c r="B93" s="263" t="s">
        <v>242</v>
      </c>
      <c r="C93" s="263">
        <v>490.8</v>
      </c>
      <c r="D93" s="265">
        <v>490.63333333333338</v>
      </c>
      <c r="E93" s="265">
        <v>486.26666666666677</v>
      </c>
      <c r="F93" s="265">
        <v>481.73333333333341</v>
      </c>
      <c r="G93" s="265">
        <v>477.36666666666679</v>
      </c>
      <c r="H93" s="265">
        <v>495.16666666666674</v>
      </c>
      <c r="I93" s="265">
        <v>499.53333333333342</v>
      </c>
      <c r="J93" s="265">
        <v>504.06666666666672</v>
      </c>
      <c r="K93" s="263">
        <v>495</v>
      </c>
      <c r="L93" s="263">
        <v>486.1</v>
      </c>
      <c r="M93" s="263">
        <v>0.94308999999999998</v>
      </c>
    </row>
    <row r="94" spans="1:13">
      <c r="A94" s="282">
        <v>85</v>
      </c>
      <c r="B94" s="263" t="s">
        <v>103</v>
      </c>
      <c r="C94" s="263">
        <v>683.4</v>
      </c>
      <c r="D94" s="265">
        <v>685.46666666666658</v>
      </c>
      <c r="E94" s="265">
        <v>679.13333333333321</v>
      </c>
      <c r="F94" s="265">
        <v>674.86666666666667</v>
      </c>
      <c r="G94" s="265">
        <v>668.5333333333333</v>
      </c>
      <c r="H94" s="265">
        <v>689.73333333333312</v>
      </c>
      <c r="I94" s="265">
        <v>696.06666666666638</v>
      </c>
      <c r="J94" s="265">
        <v>700.33333333333303</v>
      </c>
      <c r="K94" s="263">
        <v>691.8</v>
      </c>
      <c r="L94" s="263">
        <v>681.2</v>
      </c>
      <c r="M94" s="263">
        <v>14.941039999999999</v>
      </c>
    </row>
    <row r="95" spans="1:13">
      <c r="A95" s="282">
        <v>86</v>
      </c>
      <c r="B95" s="263" t="s">
        <v>243</v>
      </c>
      <c r="C95" s="263">
        <v>525</v>
      </c>
      <c r="D95" s="265">
        <v>525.9</v>
      </c>
      <c r="E95" s="265">
        <v>516.09999999999991</v>
      </c>
      <c r="F95" s="265">
        <v>507.19999999999993</v>
      </c>
      <c r="G95" s="265">
        <v>497.39999999999986</v>
      </c>
      <c r="H95" s="265">
        <v>534.79999999999995</v>
      </c>
      <c r="I95" s="265">
        <v>544.59999999999991</v>
      </c>
      <c r="J95" s="265">
        <v>553.5</v>
      </c>
      <c r="K95" s="263">
        <v>535.70000000000005</v>
      </c>
      <c r="L95" s="263">
        <v>517</v>
      </c>
      <c r="M95" s="263">
        <v>4.60304</v>
      </c>
    </row>
    <row r="96" spans="1:13">
      <c r="A96" s="282">
        <v>87</v>
      </c>
      <c r="B96" s="263" t="s">
        <v>244</v>
      </c>
      <c r="C96" s="263">
        <v>1393.9</v>
      </c>
      <c r="D96" s="265">
        <v>1402.3833333333332</v>
      </c>
      <c r="E96" s="265">
        <v>1374.6666666666665</v>
      </c>
      <c r="F96" s="265">
        <v>1355.4333333333334</v>
      </c>
      <c r="G96" s="265">
        <v>1327.7166666666667</v>
      </c>
      <c r="H96" s="265">
        <v>1421.6166666666663</v>
      </c>
      <c r="I96" s="265">
        <v>1449.333333333333</v>
      </c>
      <c r="J96" s="265">
        <v>1468.5666666666662</v>
      </c>
      <c r="K96" s="263">
        <v>1430.1</v>
      </c>
      <c r="L96" s="263">
        <v>1383.15</v>
      </c>
      <c r="M96" s="263">
        <v>9.7882800000000003</v>
      </c>
    </row>
    <row r="97" spans="1:13">
      <c r="A97" s="282">
        <v>88</v>
      </c>
      <c r="B97" s="263" t="s">
        <v>104</v>
      </c>
      <c r="C97" s="263">
        <v>1387.65</v>
      </c>
      <c r="D97" s="265">
        <v>1392.1000000000001</v>
      </c>
      <c r="E97" s="265">
        <v>1375.2000000000003</v>
      </c>
      <c r="F97" s="265">
        <v>1362.7500000000002</v>
      </c>
      <c r="G97" s="265">
        <v>1345.8500000000004</v>
      </c>
      <c r="H97" s="265">
        <v>1404.5500000000002</v>
      </c>
      <c r="I97" s="265">
        <v>1421.4500000000003</v>
      </c>
      <c r="J97" s="265">
        <v>1433.9</v>
      </c>
      <c r="K97" s="263">
        <v>1409</v>
      </c>
      <c r="L97" s="263">
        <v>1379.65</v>
      </c>
      <c r="M97" s="263">
        <v>14.903079999999999</v>
      </c>
    </row>
    <row r="98" spans="1:13">
      <c r="A98" s="282">
        <v>89</v>
      </c>
      <c r="B98" s="263" t="s">
        <v>372</v>
      </c>
      <c r="C98" s="263">
        <v>511.25</v>
      </c>
      <c r="D98" s="265">
        <v>509.41666666666669</v>
      </c>
      <c r="E98" s="265">
        <v>501.83333333333337</v>
      </c>
      <c r="F98" s="265">
        <v>492.41666666666669</v>
      </c>
      <c r="G98" s="265">
        <v>484.83333333333337</v>
      </c>
      <c r="H98" s="265">
        <v>518.83333333333337</v>
      </c>
      <c r="I98" s="265">
        <v>526.41666666666674</v>
      </c>
      <c r="J98" s="265">
        <v>535.83333333333337</v>
      </c>
      <c r="K98" s="263">
        <v>517</v>
      </c>
      <c r="L98" s="263">
        <v>500</v>
      </c>
      <c r="M98" s="263">
        <v>12.044919999999999</v>
      </c>
    </row>
    <row r="99" spans="1:13">
      <c r="A99" s="282">
        <v>90</v>
      </c>
      <c r="B99" s="263" t="s">
        <v>246</v>
      </c>
      <c r="C99" s="263">
        <v>271.3</v>
      </c>
      <c r="D99" s="265">
        <v>269.83333333333331</v>
      </c>
      <c r="E99" s="265">
        <v>261.76666666666665</v>
      </c>
      <c r="F99" s="265">
        <v>252.23333333333335</v>
      </c>
      <c r="G99" s="265">
        <v>244.16666666666669</v>
      </c>
      <c r="H99" s="265">
        <v>279.36666666666662</v>
      </c>
      <c r="I99" s="265">
        <v>287.43333333333334</v>
      </c>
      <c r="J99" s="265">
        <v>296.96666666666658</v>
      </c>
      <c r="K99" s="263">
        <v>277.89999999999998</v>
      </c>
      <c r="L99" s="263">
        <v>260.3</v>
      </c>
      <c r="M99" s="263">
        <v>19.205729999999999</v>
      </c>
    </row>
    <row r="100" spans="1:13">
      <c r="A100" s="282">
        <v>91</v>
      </c>
      <c r="B100" s="263" t="s">
        <v>107</v>
      </c>
      <c r="C100" s="263">
        <v>975.65</v>
      </c>
      <c r="D100" s="265">
        <v>975.4</v>
      </c>
      <c r="E100" s="265">
        <v>966.05</v>
      </c>
      <c r="F100" s="265">
        <v>956.44999999999993</v>
      </c>
      <c r="G100" s="265">
        <v>947.09999999999991</v>
      </c>
      <c r="H100" s="265">
        <v>985</v>
      </c>
      <c r="I100" s="265">
        <v>994.35000000000014</v>
      </c>
      <c r="J100" s="265">
        <v>1003.95</v>
      </c>
      <c r="K100" s="263">
        <v>984.75</v>
      </c>
      <c r="L100" s="263">
        <v>965.8</v>
      </c>
      <c r="M100" s="263">
        <v>38.743310000000001</v>
      </c>
    </row>
    <row r="101" spans="1:13">
      <c r="A101" s="282">
        <v>92</v>
      </c>
      <c r="B101" s="263" t="s">
        <v>248</v>
      </c>
      <c r="C101" s="263">
        <v>2848.8</v>
      </c>
      <c r="D101" s="265">
        <v>2868.0666666666671</v>
      </c>
      <c r="E101" s="265">
        <v>2817.733333333334</v>
      </c>
      <c r="F101" s="265">
        <v>2786.666666666667</v>
      </c>
      <c r="G101" s="265">
        <v>2736.3333333333339</v>
      </c>
      <c r="H101" s="265">
        <v>2899.1333333333341</v>
      </c>
      <c r="I101" s="265">
        <v>2949.4666666666672</v>
      </c>
      <c r="J101" s="265">
        <v>2980.5333333333342</v>
      </c>
      <c r="K101" s="263">
        <v>2918.4</v>
      </c>
      <c r="L101" s="263">
        <v>2837</v>
      </c>
      <c r="M101" s="263">
        <v>2.0909599999999999</v>
      </c>
    </row>
    <row r="102" spans="1:13">
      <c r="A102" s="282">
        <v>93</v>
      </c>
      <c r="B102" s="263" t="s">
        <v>109</v>
      </c>
      <c r="C102" s="263">
        <v>1478.8</v>
      </c>
      <c r="D102" s="265">
        <v>1485.4166666666667</v>
      </c>
      <c r="E102" s="265">
        <v>1464.3833333333334</v>
      </c>
      <c r="F102" s="265">
        <v>1449.9666666666667</v>
      </c>
      <c r="G102" s="265">
        <v>1428.9333333333334</v>
      </c>
      <c r="H102" s="265">
        <v>1499.8333333333335</v>
      </c>
      <c r="I102" s="265">
        <v>1520.8666666666668</v>
      </c>
      <c r="J102" s="265">
        <v>1535.2833333333335</v>
      </c>
      <c r="K102" s="263">
        <v>1506.45</v>
      </c>
      <c r="L102" s="263">
        <v>1471</v>
      </c>
      <c r="M102" s="263">
        <v>81.844499999999996</v>
      </c>
    </row>
    <row r="103" spans="1:13">
      <c r="A103" s="282">
        <v>94</v>
      </c>
      <c r="B103" s="263" t="s">
        <v>249</v>
      </c>
      <c r="C103" s="263">
        <v>676.5</v>
      </c>
      <c r="D103" s="265">
        <v>679.46666666666658</v>
      </c>
      <c r="E103" s="265">
        <v>672.08333333333314</v>
      </c>
      <c r="F103" s="265">
        <v>667.66666666666652</v>
      </c>
      <c r="G103" s="265">
        <v>660.28333333333308</v>
      </c>
      <c r="H103" s="265">
        <v>683.88333333333321</v>
      </c>
      <c r="I103" s="265">
        <v>691.26666666666665</v>
      </c>
      <c r="J103" s="265">
        <v>695.68333333333328</v>
      </c>
      <c r="K103" s="263">
        <v>686.85</v>
      </c>
      <c r="L103" s="263">
        <v>675.05</v>
      </c>
      <c r="M103" s="263">
        <v>17.3537</v>
      </c>
    </row>
    <row r="104" spans="1:13">
      <c r="A104" s="282">
        <v>95</v>
      </c>
      <c r="B104" s="263" t="s">
        <v>105</v>
      </c>
      <c r="C104" s="263">
        <v>1028.95</v>
      </c>
      <c r="D104" s="265">
        <v>1033.5833333333335</v>
      </c>
      <c r="E104" s="265">
        <v>1020.2666666666669</v>
      </c>
      <c r="F104" s="265">
        <v>1011.5833333333335</v>
      </c>
      <c r="G104" s="265">
        <v>998.26666666666688</v>
      </c>
      <c r="H104" s="265">
        <v>1042.2666666666669</v>
      </c>
      <c r="I104" s="265">
        <v>1055.5833333333335</v>
      </c>
      <c r="J104" s="265">
        <v>1064.2666666666669</v>
      </c>
      <c r="K104" s="263">
        <v>1046.9000000000001</v>
      </c>
      <c r="L104" s="263">
        <v>1024.9000000000001</v>
      </c>
      <c r="M104" s="263">
        <v>11.98133</v>
      </c>
    </row>
    <row r="105" spans="1:13">
      <c r="A105" s="282">
        <v>96</v>
      </c>
      <c r="B105" s="263" t="s">
        <v>110</v>
      </c>
      <c r="C105" s="263">
        <v>3033.85</v>
      </c>
      <c r="D105" s="265">
        <v>3047.6</v>
      </c>
      <c r="E105" s="265">
        <v>3009.25</v>
      </c>
      <c r="F105" s="265">
        <v>2984.65</v>
      </c>
      <c r="G105" s="265">
        <v>2946.3</v>
      </c>
      <c r="H105" s="265">
        <v>3072.2</v>
      </c>
      <c r="I105" s="265">
        <v>3110.5499999999993</v>
      </c>
      <c r="J105" s="265">
        <v>3135.1499999999996</v>
      </c>
      <c r="K105" s="263">
        <v>3085.95</v>
      </c>
      <c r="L105" s="263">
        <v>3023</v>
      </c>
      <c r="M105" s="263">
        <v>9.7553300000000007</v>
      </c>
    </row>
    <row r="106" spans="1:13">
      <c r="A106" s="282">
        <v>97</v>
      </c>
      <c r="B106" s="263" t="s">
        <v>112</v>
      </c>
      <c r="C106" s="263">
        <v>317.75</v>
      </c>
      <c r="D106" s="265">
        <v>320.95</v>
      </c>
      <c r="E106" s="265">
        <v>313.59999999999997</v>
      </c>
      <c r="F106" s="265">
        <v>309.45</v>
      </c>
      <c r="G106" s="265">
        <v>302.09999999999997</v>
      </c>
      <c r="H106" s="265">
        <v>325.09999999999997</v>
      </c>
      <c r="I106" s="265">
        <v>332.45</v>
      </c>
      <c r="J106" s="265">
        <v>336.59999999999997</v>
      </c>
      <c r="K106" s="263">
        <v>328.3</v>
      </c>
      <c r="L106" s="263">
        <v>316.8</v>
      </c>
      <c r="M106" s="263">
        <v>203.88677999999999</v>
      </c>
    </row>
    <row r="107" spans="1:13">
      <c r="A107" s="282">
        <v>98</v>
      </c>
      <c r="B107" s="263" t="s">
        <v>113</v>
      </c>
      <c r="C107" s="263">
        <v>232.5</v>
      </c>
      <c r="D107" s="265">
        <v>234.56666666666669</v>
      </c>
      <c r="E107" s="265">
        <v>229.38333333333338</v>
      </c>
      <c r="F107" s="265">
        <v>226.26666666666668</v>
      </c>
      <c r="G107" s="265">
        <v>221.08333333333337</v>
      </c>
      <c r="H107" s="265">
        <v>237.68333333333339</v>
      </c>
      <c r="I107" s="265">
        <v>242.86666666666673</v>
      </c>
      <c r="J107" s="265">
        <v>245.98333333333341</v>
      </c>
      <c r="K107" s="263">
        <v>239.75</v>
      </c>
      <c r="L107" s="263">
        <v>231.45</v>
      </c>
      <c r="M107" s="263">
        <v>35.14996</v>
      </c>
    </row>
    <row r="108" spans="1:13">
      <c r="A108" s="282">
        <v>99</v>
      </c>
      <c r="B108" s="263" t="s">
        <v>114</v>
      </c>
      <c r="C108" s="263">
        <v>2318.6</v>
      </c>
      <c r="D108" s="265">
        <v>2328.35</v>
      </c>
      <c r="E108" s="265">
        <v>2305.7999999999997</v>
      </c>
      <c r="F108" s="265">
        <v>2293</v>
      </c>
      <c r="G108" s="265">
        <v>2270.4499999999998</v>
      </c>
      <c r="H108" s="265">
        <v>2341.1499999999996</v>
      </c>
      <c r="I108" s="265">
        <v>2363.6999999999998</v>
      </c>
      <c r="J108" s="265">
        <v>2376.4999999999995</v>
      </c>
      <c r="K108" s="263">
        <v>2350.9</v>
      </c>
      <c r="L108" s="263">
        <v>2315.5500000000002</v>
      </c>
      <c r="M108" s="263">
        <v>17.62743</v>
      </c>
    </row>
    <row r="109" spans="1:13">
      <c r="A109" s="282">
        <v>100</v>
      </c>
      <c r="B109" s="263" t="s">
        <v>250</v>
      </c>
      <c r="C109" s="263">
        <v>265.05</v>
      </c>
      <c r="D109" s="265">
        <v>268.28333333333336</v>
      </c>
      <c r="E109" s="265">
        <v>260.76666666666671</v>
      </c>
      <c r="F109" s="265">
        <v>256.48333333333335</v>
      </c>
      <c r="G109" s="265">
        <v>248.9666666666667</v>
      </c>
      <c r="H109" s="265">
        <v>272.56666666666672</v>
      </c>
      <c r="I109" s="265">
        <v>280.08333333333337</v>
      </c>
      <c r="J109" s="265">
        <v>284.36666666666673</v>
      </c>
      <c r="K109" s="263">
        <v>275.8</v>
      </c>
      <c r="L109" s="263">
        <v>264</v>
      </c>
      <c r="M109" s="263">
        <v>12.865769999999999</v>
      </c>
    </row>
    <row r="110" spans="1:13">
      <c r="A110" s="282">
        <v>101</v>
      </c>
      <c r="B110" s="263" t="s">
        <v>251</v>
      </c>
      <c r="C110" s="263">
        <v>46.8</v>
      </c>
      <c r="D110" s="265">
        <v>47.283333333333331</v>
      </c>
      <c r="E110" s="265">
        <v>46.066666666666663</v>
      </c>
      <c r="F110" s="265">
        <v>45.333333333333329</v>
      </c>
      <c r="G110" s="265">
        <v>44.11666666666666</v>
      </c>
      <c r="H110" s="265">
        <v>48.016666666666666</v>
      </c>
      <c r="I110" s="265">
        <v>49.233333333333334</v>
      </c>
      <c r="J110" s="265">
        <v>49.966666666666669</v>
      </c>
      <c r="K110" s="263">
        <v>48.5</v>
      </c>
      <c r="L110" s="263">
        <v>46.55</v>
      </c>
      <c r="M110" s="263">
        <v>15.60136</v>
      </c>
    </row>
    <row r="111" spans="1:13">
      <c r="A111" s="282">
        <v>102</v>
      </c>
      <c r="B111" s="263" t="s">
        <v>108</v>
      </c>
      <c r="C111" s="263">
        <v>2465.75</v>
      </c>
      <c r="D111" s="265">
        <v>2471.9833333333331</v>
      </c>
      <c r="E111" s="265">
        <v>2440.4666666666662</v>
      </c>
      <c r="F111" s="265">
        <v>2415.1833333333329</v>
      </c>
      <c r="G111" s="265">
        <v>2383.6666666666661</v>
      </c>
      <c r="H111" s="265">
        <v>2497.2666666666664</v>
      </c>
      <c r="I111" s="265">
        <v>2528.7833333333338</v>
      </c>
      <c r="J111" s="265">
        <v>2554.0666666666666</v>
      </c>
      <c r="K111" s="263">
        <v>2503.5</v>
      </c>
      <c r="L111" s="263">
        <v>2446.6999999999998</v>
      </c>
      <c r="M111" s="263">
        <v>31.654199999999999</v>
      </c>
    </row>
    <row r="112" spans="1:13">
      <c r="A112" s="282">
        <v>103</v>
      </c>
      <c r="B112" s="263" t="s">
        <v>116</v>
      </c>
      <c r="C112" s="263">
        <v>567.5</v>
      </c>
      <c r="D112" s="265">
        <v>571.01666666666665</v>
      </c>
      <c r="E112" s="265">
        <v>561.48333333333335</v>
      </c>
      <c r="F112" s="265">
        <v>555.4666666666667</v>
      </c>
      <c r="G112" s="265">
        <v>545.93333333333339</v>
      </c>
      <c r="H112" s="265">
        <v>577.0333333333333</v>
      </c>
      <c r="I112" s="265">
        <v>586.56666666666661</v>
      </c>
      <c r="J112" s="265">
        <v>592.58333333333326</v>
      </c>
      <c r="K112" s="263">
        <v>580.54999999999995</v>
      </c>
      <c r="L112" s="263">
        <v>565</v>
      </c>
      <c r="M112" s="263">
        <v>244.34218999999999</v>
      </c>
    </row>
    <row r="113" spans="1:13">
      <c r="A113" s="282">
        <v>104</v>
      </c>
      <c r="B113" s="263" t="s">
        <v>252</v>
      </c>
      <c r="C113" s="263">
        <v>1402.85</v>
      </c>
      <c r="D113" s="265">
        <v>1415.3500000000001</v>
      </c>
      <c r="E113" s="265">
        <v>1387.5000000000002</v>
      </c>
      <c r="F113" s="265">
        <v>1372.15</v>
      </c>
      <c r="G113" s="265">
        <v>1344.3000000000002</v>
      </c>
      <c r="H113" s="265">
        <v>1430.7000000000003</v>
      </c>
      <c r="I113" s="265">
        <v>1458.5500000000002</v>
      </c>
      <c r="J113" s="265">
        <v>1473.9000000000003</v>
      </c>
      <c r="K113" s="263">
        <v>1443.2</v>
      </c>
      <c r="L113" s="263">
        <v>1400</v>
      </c>
      <c r="M113" s="263">
        <v>4.3005899999999997</v>
      </c>
    </row>
    <row r="114" spans="1:13">
      <c r="A114" s="282">
        <v>105</v>
      </c>
      <c r="B114" s="263" t="s">
        <v>117</v>
      </c>
      <c r="C114" s="263">
        <v>429.8</v>
      </c>
      <c r="D114" s="265">
        <v>431.86666666666662</v>
      </c>
      <c r="E114" s="265">
        <v>426.33333333333326</v>
      </c>
      <c r="F114" s="265">
        <v>422.86666666666662</v>
      </c>
      <c r="G114" s="265">
        <v>417.33333333333326</v>
      </c>
      <c r="H114" s="265">
        <v>435.33333333333326</v>
      </c>
      <c r="I114" s="265">
        <v>440.86666666666667</v>
      </c>
      <c r="J114" s="265">
        <v>444.33333333333326</v>
      </c>
      <c r="K114" s="263">
        <v>437.4</v>
      </c>
      <c r="L114" s="263">
        <v>428.4</v>
      </c>
      <c r="M114" s="263">
        <v>19.968240000000002</v>
      </c>
    </row>
    <row r="115" spans="1:13">
      <c r="A115" s="282">
        <v>106</v>
      </c>
      <c r="B115" s="263" t="s">
        <v>387</v>
      </c>
      <c r="C115" s="263">
        <v>400.35</v>
      </c>
      <c r="D115" s="265">
        <v>405.3</v>
      </c>
      <c r="E115" s="265">
        <v>393.55</v>
      </c>
      <c r="F115" s="265">
        <v>386.75</v>
      </c>
      <c r="G115" s="265">
        <v>375</v>
      </c>
      <c r="H115" s="265">
        <v>412.1</v>
      </c>
      <c r="I115" s="265">
        <v>423.85</v>
      </c>
      <c r="J115" s="265">
        <v>430.65000000000003</v>
      </c>
      <c r="K115" s="263">
        <v>417.05</v>
      </c>
      <c r="L115" s="263">
        <v>398.5</v>
      </c>
      <c r="M115" s="263">
        <v>7.9136600000000001</v>
      </c>
    </row>
    <row r="116" spans="1:13">
      <c r="A116" s="282">
        <v>107</v>
      </c>
      <c r="B116" s="263" t="s">
        <v>119</v>
      </c>
      <c r="C116" s="263">
        <v>58.75</v>
      </c>
      <c r="D116" s="265">
        <v>59.5</v>
      </c>
      <c r="E116" s="265">
        <v>57.75</v>
      </c>
      <c r="F116" s="265">
        <v>56.75</v>
      </c>
      <c r="G116" s="265">
        <v>55</v>
      </c>
      <c r="H116" s="265">
        <v>60.5</v>
      </c>
      <c r="I116" s="265">
        <v>62.25</v>
      </c>
      <c r="J116" s="265">
        <v>63.25</v>
      </c>
      <c r="K116" s="263">
        <v>61.25</v>
      </c>
      <c r="L116" s="263">
        <v>58.5</v>
      </c>
      <c r="M116" s="263">
        <v>372.23856000000001</v>
      </c>
    </row>
    <row r="117" spans="1:13">
      <c r="A117" s="282">
        <v>108</v>
      </c>
      <c r="B117" s="263" t="s">
        <v>126</v>
      </c>
      <c r="C117" s="263">
        <v>215.95</v>
      </c>
      <c r="D117" s="265">
        <v>218</v>
      </c>
      <c r="E117" s="265">
        <v>213.2</v>
      </c>
      <c r="F117" s="265">
        <v>210.45</v>
      </c>
      <c r="G117" s="265">
        <v>205.64999999999998</v>
      </c>
      <c r="H117" s="265">
        <v>220.75</v>
      </c>
      <c r="I117" s="265">
        <v>225.55</v>
      </c>
      <c r="J117" s="265">
        <v>228.3</v>
      </c>
      <c r="K117" s="263">
        <v>222.8</v>
      </c>
      <c r="L117" s="263">
        <v>215.25</v>
      </c>
      <c r="M117" s="263">
        <v>276.09242999999998</v>
      </c>
    </row>
    <row r="118" spans="1:13">
      <c r="A118" s="282">
        <v>109</v>
      </c>
      <c r="B118" s="263" t="s">
        <v>115</v>
      </c>
      <c r="C118" s="263">
        <v>203.2</v>
      </c>
      <c r="D118" s="265">
        <v>205.86666666666667</v>
      </c>
      <c r="E118" s="265">
        <v>199.33333333333334</v>
      </c>
      <c r="F118" s="265">
        <v>195.46666666666667</v>
      </c>
      <c r="G118" s="265">
        <v>188.93333333333334</v>
      </c>
      <c r="H118" s="265">
        <v>209.73333333333335</v>
      </c>
      <c r="I118" s="265">
        <v>216.26666666666665</v>
      </c>
      <c r="J118" s="265">
        <v>220.13333333333335</v>
      </c>
      <c r="K118" s="263">
        <v>212.4</v>
      </c>
      <c r="L118" s="263">
        <v>202</v>
      </c>
      <c r="M118" s="263">
        <v>169.96355</v>
      </c>
    </row>
    <row r="119" spans="1:13">
      <c r="A119" s="282">
        <v>110</v>
      </c>
      <c r="B119" s="263" t="s">
        <v>255</v>
      </c>
      <c r="C119" s="263">
        <v>108.45</v>
      </c>
      <c r="D119" s="265">
        <v>109.60000000000001</v>
      </c>
      <c r="E119" s="265">
        <v>106.05000000000001</v>
      </c>
      <c r="F119" s="265">
        <v>103.65</v>
      </c>
      <c r="G119" s="265">
        <v>100.10000000000001</v>
      </c>
      <c r="H119" s="265">
        <v>112.00000000000001</v>
      </c>
      <c r="I119" s="265">
        <v>115.55</v>
      </c>
      <c r="J119" s="265">
        <v>117.95000000000002</v>
      </c>
      <c r="K119" s="263">
        <v>113.15</v>
      </c>
      <c r="L119" s="263">
        <v>107.2</v>
      </c>
      <c r="M119" s="263">
        <v>38.82094</v>
      </c>
    </row>
    <row r="120" spans="1:13">
      <c r="A120" s="282">
        <v>111</v>
      </c>
      <c r="B120" s="263" t="s">
        <v>125</v>
      </c>
      <c r="C120" s="263">
        <v>94.55</v>
      </c>
      <c r="D120" s="265">
        <v>95.183333333333337</v>
      </c>
      <c r="E120" s="265">
        <v>93.616666666666674</v>
      </c>
      <c r="F120" s="265">
        <v>92.683333333333337</v>
      </c>
      <c r="G120" s="265">
        <v>91.116666666666674</v>
      </c>
      <c r="H120" s="265">
        <v>96.116666666666674</v>
      </c>
      <c r="I120" s="265">
        <v>97.683333333333337</v>
      </c>
      <c r="J120" s="265">
        <v>98.616666666666674</v>
      </c>
      <c r="K120" s="263">
        <v>96.75</v>
      </c>
      <c r="L120" s="263">
        <v>94.25</v>
      </c>
      <c r="M120" s="263">
        <v>190.41668999999999</v>
      </c>
    </row>
    <row r="121" spans="1:13">
      <c r="A121" s="282">
        <v>112</v>
      </c>
      <c r="B121" s="263" t="s">
        <v>772</v>
      </c>
      <c r="C121" s="263">
        <v>1760.55</v>
      </c>
      <c r="D121" s="265">
        <v>1782.5833333333333</v>
      </c>
      <c r="E121" s="265">
        <v>1728.3666666666666</v>
      </c>
      <c r="F121" s="265">
        <v>1696.1833333333334</v>
      </c>
      <c r="G121" s="265">
        <v>1641.9666666666667</v>
      </c>
      <c r="H121" s="265">
        <v>1814.7666666666664</v>
      </c>
      <c r="I121" s="265">
        <v>1868.9833333333331</v>
      </c>
      <c r="J121" s="265">
        <v>1901.1666666666663</v>
      </c>
      <c r="K121" s="263">
        <v>1836.8</v>
      </c>
      <c r="L121" s="263">
        <v>1750.4</v>
      </c>
      <c r="M121" s="263">
        <v>20.891030000000001</v>
      </c>
    </row>
    <row r="122" spans="1:13">
      <c r="A122" s="282">
        <v>113</v>
      </c>
      <c r="B122" s="263" t="s">
        <v>120</v>
      </c>
      <c r="C122" s="263">
        <v>515</v>
      </c>
      <c r="D122" s="265">
        <v>519.18333333333328</v>
      </c>
      <c r="E122" s="265">
        <v>508.86666666666656</v>
      </c>
      <c r="F122" s="265">
        <v>502.73333333333323</v>
      </c>
      <c r="G122" s="265">
        <v>492.41666666666652</v>
      </c>
      <c r="H122" s="265">
        <v>525.31666666666661</v>
      </c>
      <c r="I122" s="265">
        <v>535.63333333333344</v>
      </c>
      <c r="J122" s="265">
        <v>541.76666666666665</v>
      </c>
      <c r="K122" s="263">
        <v>529.5</v>
      </c>
      <c r="L122" s="263">
        <v>513.04999999999995</v>
      </c>
      <c r="M122" s="263">
        <v>24.396190000000001</v>
      </c>
    </row>
    <row r="123" spans="1:13">
      <c r="A123" s="282">
        <v>114</v>
      </c>
      <c r="B123" s="263" t="s">
        <v>827</v>
      </c>
      <c r="C123" s="263">
        <v>248.1</v>
      </c>
      <c r="D123" s="265">
        <v>249.7166666666667</v>
      </c>
      <c r="E123" s="265">
        <v>244.93333333333339</v>
      </c>
      <c r="F123" s="265">
        <v>241.76666666666671</v>
      </c>
      <c r="G123" s="265">
        <v>236.98333333333341</v>
      </c>
      <c r="H123" s="265">
        <v>252.88333333333338</v>
      </c>
      <c r="I123" s="265">
        <v>257.66666666666669</v>
      </c>
      <c r="J123" s="265">
        <v>260.83333333333337</v>
      </c>
      <c r="K123" s="263">
        <v>254.5</v>
      </c>
      <c r="L123" s="263">
        <v>246.55</v>
      </c>
      <c r="M123" s="263">
        <v>16.962589999999999</v>
      </c>
    </row>
    <row r="124" spans="1:13">
      <c r="A124" s="282">
        <v>115</v>
      </c>
      <c r="B124" s="263" t="s">
        <v>122</v>
      </c>
      <c r="C124" s="263">
        <v>958.7</v>
      </c>
      <c r="D124" s="265">
        <v>966.23333333333323</v>
      </c>
      <c r="E124" s="265">
        <v>947.46666666666647</v>
      </c>
      <c r="F124" s="265">
        <v>936.23333333333323</v>
      </c>
      <c r="G124" s="265">
        <v>917.46666666666647</v>
      </c>
      <c r="H124" s="265">
        <v>977.46666666666647</v>
      </c>
      <c r="I124" s="265">
        <v>996.23333333333312</v>
      </c>
      <c r="J124" s="265">
        <v>1007.4666666666665</v>
      </c>
      <c r="K124" s="263">
        <v>985</v>
      </c>
      <c r="L124" s="263">
        <v>955</v>
      </c>
      <c r="M124" s="263">
        <v>50.280850000000001</v>
      </c>
    </row>
    <row r="125" spans="1:13">
      <c r="A125" s="282">
        <v>116</v>
      </c>
      <c r="B125" s="263" t="s">
        <v>256</v>
      </c>
      <c r="C125" s="263">
        <v>4682.6000000000004</v>
      </c>
      <c r="D125" s="265">
        <v>4702.05</v>
      </c>
      <c r="E125" s="265">
        <v>4632.6500000000005</v>
      </c>
      <c r="F125" s="265">
        <v>4582.7000000000007</v>
      </c>
      <c r="G125" s="265">
        <v>4513.3000000000011</v>
      </c>
      <c r="H125" s="265">
        <v>4752</v>
      </c>
      <c r="I125" s="265">
        <v>4821.3999999999996</v>
      </c>
      <c r="J125" s="265">
        <v>4871.3499999999995</v>
      </c>
      <c r="K125" s="263">
        <v>4771.45</v>
      </c>
      <c r="L125" s="263">
        <v>4652.1000000000004</v>
      </c>
      <c r="M125" s="263">
        <v>3.3142399999999999</v>
      </c>
    </row>
    <row r="126" spans="1:13">
      <c r="A126" s="282">
        <v>117</v>
      </c>
      <c r="B126" s="263" t="s">
        <v>124</v>
      </c>
      <c r="C126" s="263">
        <v>1353.75</v>
      </c>
      <c r="D126" s="265">
        <v>1356.8166666666666</v>
      </c>
      <c r="E126" s="265">
        <v>1343.1833333333332</v>
      </c>
      <c r="F126" s="265">
        <v>1332.6166666666666</v>
      </c>
      <c r="G126" s="265">
        <v>1318.9833333333331</v>
      </c>
      <c r="H126" s="265">
        <v>1367.3833333333332</v>
      </c>
      <c r="I126" s="265">
        <v>1381.0166666666664</v>
      </c>
      <c r="J126" s="265">
        <v>1391.5833333333333</v>
      </c>
      <c r="K126" s="263">
        <v>1370.45</v>
      </c>
      <c r="L126" s="263">
        <v>1346.25</v>
      </c>
      <c r="M126" s="263">
        <v>61.343029999999999</v>
      </c>
    </row>
    <row r="127" spans="1:13">
      <c r="A127" s="282">
        <v>118</v>
      </c>
      <c r="B127" s="263" t="s">
        <v>121</v>
      </c>
      <c r="C127" s="263">
        <v>1734.25</v>
      </c>
      <c r="D127" s="265">
        <v>1742.9833333333333</v>
      </c>
      <c r="E127" s="265">
        <v>1717.0666666666666</v>
      </c>
      <c r="F127" s="265">
        <v>1699.8833333333332</v>
      </c>
      <c r="G127" s="265">
        <v>1673.9666666666665</v>
      </c>
      <c r="H127" s="265">
        <v>1760.1666666666667</v>
      </c>
      <c r="I127" s="265">
        <v>1786.0833333333333</v>
      </c>
      <c r="J127" s="265">
        <v>1803.2666666666669</v>
      </c>
      <c r="K127" s="263">
        <v>1768.9</v>
      </c>
      <c r="L127" s="263">
        <v>1725.8</v>
      </c>
      <c r="M127" s="263">
        <v>12.88016</v>
      </c>
    </row>
    <row r="128" spans="1:13">
      <c r="A128" s="282">
        <v>119</v>
      </c>
      <c r="B128" s="263" t="s">
        <v>257</v>
      </c>
      <c r="C128" s="263">
        <v>1840.4</v>
      </c>
      <c r="D128" s="265">
        <v>1835.8500000000001</v>
      </c>
      <c r="E128" s="265">
        <v>1822.7000000000003</v>
      </c>
      <c r="F128" s="265">
        <v>1805.0000000000002</v>
      </c>
      <c r="G128" s="265">
        <v>1791.8500000000004</v>
      </c>
      <c r="H128" s="265">
        <v>1853.5500000000002</v>
      </c>
      <c r="I128" s="265">
        <v>1866.7000000000003</v>
      </c>
      <c r="J128" s="265">
        <v>1884.4</v>
      </c>
      <c r="K128" s="263">
        <v>1849</v>
      </c>
      <c r="L128" s="263">
        <v>1818.15</v>
      </c>
      <c r="M128" s="263">
        <v>1.38988</v>
      </c>
    </row>
    <row r="129" spans="1:13">
      <c r="A129" s="282">
        <v>120</v>
      </c>
      <c r="B129" s="263" t="s">
        <v>258</v>
      </c>
      <c r="C129" s="263">
        <v>83.3</v>
      </c>
      <c r="D129" s="265">
        <v>83.850000000000009</v>
      </c>
      <c r="E129" s="265">
        <v>81.250000000000014</v>
      </c>
      <c r="F129" s="265">
        <v>79.2</v>
      </c>
      <c r="G129" s="265">
        <v>76.600000000000009</v>
      </c>
      <c r="H129" s="265">
        <v>85.90000000000002</v>
      </c>
      <c r="I129" s="265">
        <v>88.500000000000014</v>
      </c>
      <c r="J129" s="265">
        <v>90.550000000000026</v>
      </c>
      <c r="K129" s="263">
        <v>86.45</v>
      </c>
      <c r="L129" s="263">
        <v>81.8</v>
      </c>
      <c r="M129" s="263">
        <v>24.05782</v>
      </c>
    </row>
    <row r="130" spans="1:13">
      <c r="A130" s="282">
        <v>121</v>
      </c>
      <c r="B130" s="263" t="s">
        <v>128</v>
      </c>
      <c r="C130" s="263">
        <v>437.35</v>
      </c>
      <c r="D130" s="265">
        <v>437.36666666666662</v>
      </c>
      <c r="E130" s="265">
        <v>431.58333333333326</v>
      </c>
      <c r="F130" s="265">
        <v>425.81666666666666</v>
      </c>
      <c r="G130" s="265">
        <v>420.0333333333333</v>
      </c>
      <c r="H130" s="265">
        <v>443.13333333333321</v>
      </c>
      <c r="I130" s="265">
        <v>448.91666666666663</v>
      </c>
      <c r="J130" s="265">
        <v>454.68333333333317</v>
      </c>
      <c r="K130" s="263">
        <v>443.15</v>
      </c>
      <c r="L130" s="263">
        <v>431.6</v>
      </c>
      <c r="M130" s="263">
        <v>78.038920000000005</v>
      </c>
    </row>
    <row r="131" spans="1:13">
      <c r="A131" s="282">
        <v>122</v>
      </c>
      <c r="B131" s="263" t="s">
        <v>127</v>
      </c>
      <c r="C131" s="263">
        <v>306.89999999999998</v>
      </c>
      <c r="D131" s="265">
        <v>309.26666666666665</v>
      </c>
      <c r="E131" s="265">
        <v>302.63333333333333</v>
      </c>
      <c r="F131" s="265">
        <v>298.36666666666667</v>
      </c>
      <c r="G131" s="265">
        <v>291.73333333333335</v>
      </c>
      <c r="H131" s="265">
        <v>313.5333333333333</v>
      </c>
      <c r="I131" s="265">
        <v>320.16666666666663</v>
      </c>
      <c r="J131" s="265">
        <v>324.43333333333328</v>
      </c>
      <c r="K131" s="263">
        <v>315.89999999999998</v>
      </c>
      <c r="L131" s="263">
        <v>305</v>
      </c>
      <c r="M131" s="263">
        <v>79.780450000000002</v>
      </c>
    </row>
    <row r="132" spans="1:13">
      <c r="A132" s="282">
        <v>123</v>
      </c>
      <c r="B132" s="263" t="s">
        <v>129</v>
      </c>
      <c r="C132" s="263">
        <v>2868.05</v>
      </c>
      <c r="D132" s="265">
        <v>2892.85</v>
      </c>
      <c r="E132" s="265">
        <v>2833.2</v>
      </c>
      <c r="F132" s="265">
        <v>2798.35</v>
      </c>
      <c r="G132" s="265">
        <v>2738.7</v>
      </c>
      <c r="H132" s="265">
        <v>2927.7</v>
      </c>
      <c r="I132" s="265">
        <v>2987.3500000000004</v>
      </c>
      <c r="J132" s="265">
        <v>3022.2</v>
      </c>
      <c r="K132" s="263">
        <v>2952.5</v>
      </c>
      <c r="L132" s="263">
        <v>2858</v>
      </c>
      <c r="M132" s="263">
        <v>5.1566099999999997</v>
      </c>
    </row>
    <row r="133" spans="1:13">
      <c r="A133" s="282">
        <v>124</v>
      </c>
      <c r="B133" s="263" t="s">
        <v>131</v>
      </c>
      <c r="C133" s="263">
        <v>1782.45</v>
      </c>
      <c r="D133" s="265">
        <v>1786.9333333333332</v>
      </c>
      <c r="E133" s="265">
        <v>1768.8666666666663</v>
      </c>
      <c r="F133" s="265">
        <v>1755.2833333333331</v>
      </c>
      <c r="G133" s="265">
        <v>1737.2166666666662</v>
      </c>
      <c r="H133" s="265">
        <v>1800.5166666666664</v>
      </c>
      <c r="I133" s="265">
        <v>1818.5833333333335</v>
      </c>
      <c r="J133" s="265">
        <v>1832.1666666666665</v>
      </c>
      <c r="K133" s="263">
        <v>1805</v>
      </c>
      <c r="L133" s="263">
        <v>1773.35</v>
      </c>
      <c r="M133" s="263">
        <v>30.46161</v>
      </c>
    </row>
    <row r="134" spans="1:13">
      <c r="A134" s="282">
        <v>125</v>
      </c>
      <c r="B134" s="263" t="s">
        <v>132</v>
      </c>
      <c r="C134" s="263">
        <v>96.65</v>
      </c>
      <c r="D134" s="265">
        <v>97.783333333333346</v>
      </c>
      <c r="E134" s="265">
        <v>95.166666666666686</v>
      </c>
      <c r="F134" s="265">
        <v>93.683333333333337</v>
      </c>
      <c r="G134" s="265">
        <v>91.066666666666677</v>
      </c>
      <c r="H134" s="265">
        <v>99.266666666666694</v>
      </c>
      <c r="I134" s="265">
        <v>101.88333333333334</v>
      </c>
      <c r="J134" s="265">
        <v>103.3666666666667</v>
      </c>
      <c r="K134" s="263">
        <v>100.4</v>
      </c>
      <c r="L134" s="263">
        <v>96.3</v>
      </c>
      <c r="M134" s="263">
        <v>113.74936</v>
      </c>
    </row>
    <row r="135" spans="1:13">
      <c r="A135" s="282">
        <v>126</v>
      </c>
      <c r="B135" s="263" t="s">
        <v>259</v>
      </c>
      <c r="C135" s="263">
        <v>2498.6</v>
      </c>
      <c r="D135" s="265">
        <v>2525.0833333333335</v>
      </c>
      <c r="E135" s="265">
        <v>2463.5166666666669</v>
      </c>
      <c r="F135" s="265">
        <v>2428.4333333333334</v>
      </c>
      <c r="G135" s="265">
        <v>2366.8666666666668</v>
      </c>
      <c r="H135" s="265">
        <v>2560.166666666667</v>
      </c>
      <c r="I135" s="265">
        <v>2621.7333333333336</v>
      </c>
      <c r="J135" s="265">
        <v>2656.8166666666671</v>
      </c>
      <c r="K135" s="263">
        <v>2586.65</v>
      </c>
      <c r="L135" s="263">
        <v>2490</v>
      </c>
      <c r="M135" s="263">
        <v>2.77955</v>
      </c>
    </row>
    <row r="136" spans="1:13">
      <c r="A136" s="282">
        <v>127</v>
      </c>
      <c r="B136" s="263" t="s">
        <v>133</v>
      </c>
      <c r="C136" s="263">
        <v>409.3</v>
      </c>
      <c r="D136" s="265">
        <v>412.7166666666667</v>
      </c>
      <c r="E136" s="265">
        <v>404.68333333333339</v>
      </c>
      <c r="F136" s="265">
        <v>400.06666666666672</v>
      </c>
      <c r="G136" s="265">
        <v>392.03333333333342</v>
      </c>
      <c r="H136" s="265">
        <v>417.33333333333337</v>
      </c>
      <c r="I136" s="265">
        <v>425.36666666666667</v>
      </c>
      <c r="J136" s="265">
        <v>429.98333333333335</v>
      </c>
      <c r="K136" s="263">
        <v>420.75</v>
      </c>
      <c r="L136" s="263">
        <v>408.1</v>
      </c>
      <c r="M136" s="263">
        <v>33.722059999999999</v>
      </c>
    </row>
    <row r="137" spans="1:13">
      <c r="A137" s="282">
        <v>128</v>
      </c>
      <c r="B137" s="263" t="s">
        <v>260</v>
      </c>
      <c r="C137" s="263">
        <v>3972.2</v>
      </c>
      <c r="D137" s="265">
        <v>3996.2999999999997</v>
      </c>
      <c r="E137" s="265">
        <v>3927.5999999999995</v>
      </c>
      <c r="F137" s="265">
        <v>3882.9999999999995</v>
      </c>
      <c r="G137" s="265">
        <v>3814.2999999999993</v>
      </c>
      <c r="H137" s="265">
        <v>4040.8999999999996</v>
      </c>
      <c r="I137" s="265">
        <v>4109.5999999999995</v>
      </c>
      <c r="J137" s="265">
        <v>4154.2</v>
      </c>
      <c r="K137" s="263">
        <v>4065</v>
      </c>
      <c r="L137" s="263">
        <v>3951.7</v>
      </c>
      <c r="M137" s="263">
        <v>1.29661</v>
      </c>
    </row>
    <row r="138" spans="1:13">
      <c r="A138" s="282">
        <v>129</v>
      </c>
      <c r="B138" s="263" t="s">
        <v>134</v>
      </c>
      <c r="C138" s="263">
        <v>1369.15</v>
      </c>
      <c r="D138" s="265">
        <v>1378.7333333333333</v>
      </c>
      <c r="E138" s="265">
        <v>1350.4666666666667</v>
      </c>
      <c r="F138" s="265">
        <v>1331.7833333333333</v>
      </c>
      <c r="G138" s="265">
        <v>1303.5166666666667</v>
      </c>
      <c r="H138" s="265">
        <v>1397.4166666666667</v>
      </c>
      <c r="I138" s="265">
        <v>1425.6833333333336</v>
      </c>
      <c r="J138" s="265">
        <v>1444.3666666666668</v>
      </c>
      <c r="K138" s="263">
        <v>1407</v>
      </c>
      <c r="L138" s="263">
        <v>1360.05</v>
      </c>
      <c r="M138" s="263">
        <v>42.378149999999998</v>
      </c>
    </row>
    <row r="139" spans="1:13">
      <c r="A139" s="282">
        <v>130</v>
      </c>
      <c r="B139" s="263" t="s">
        <v>135</v>
      </c>
      <c r="C139" s="263">
        <v>1012.4</v>
      </c>
      <c r="D139" s="265">
        <v>1014.8666666666667</v>
      </c>
      <c r="E139" s="265">
        <v>1002.2833333333333</v>
      </c>
      <c r="F139" s="265">
        <v>992.16666666666663</v>
      </c>
      <c r="G139" s="265">
        <v>979.58333333333326</v>
      </c>
      <c r="H139" s="265">
        <v>1024.9833333333333</v>
      </c>
      <c r="I139" s="265">
        <v>1037.5666666666666</v>
      </c>
      <c r="J139" s="265">
        <v>1047.6833333333334</v>
      </c>
      <c r="K139" s="263">
        <v>1027.45</v>
      </c>
      <c r="L139" s="263">
        <v>1004.75</v>
      </c>
      <c r="M139" s="263">
        <v>15.13475</v>
      </c>
    </row>
    <row r="140" spans="1:13">
      <c r="A140" s="282">
        <v>131</v>
      </c>
      <c r="B140" s="263" t="s">
        <v>146</v>
      </c>
      <c r="C140" s="263">
        <v>82341.7</v>
      </c>
      <c r="D140" s="265">
        <v>82829.033333333326</v>
      </c>
      <c r="E140" s="265">
        <v>81312.666666666657</v>
      </c>
      <c r="F140" s="265">
        <v>80283.633333333331</v>
      </c>
      <c r="G140" s="265">
        <v>78767.266666666663</v>
      </c>
      <c r="H140" s="265">
        <v>83858.066666666651</v>
      </c>
      <c r="I140" s="265">
        <v>85374.43333333332</v>
      </c>
      <c r="J140" s="265">
        <v>86403.466666666645</v>
      </c>
      <c r="K140" s="263">
        <v>84345.4</v>
      </c>
      <c r="L140" s="263">
        <v>81800</v>
      </c>
      <c r="M140" s="263">
        <v>0.25864999999999999</v>
      </c>
    </row>
    <row r="141" spans="1:13">
      <c r="A141" s="282">
        <v>132</v>
      </c>
      <c r="B141" s="263" t="s">
        <v>143</v>
      </c>
      <c r="C141" s="263">
        <v>1160.95</v>
      </c>
      <c r="D141" s="265">
        <v>1161.3000000000002</v>
      </c>
      <c r="E141" s="265">
        <v>1142.7000000000003</v>
      </c>
      <c r="F141" s="265">
        <v>1124.45</v>
      </c>
      <c r="G141" s="265">
        <v>1105.8500000000001</v>
      </c>
      <c r="H141" s="265">
        <v>1179.5500000000004</v>
      </c>
      <c r="I141" s="265">
        <v>1198.1500000000003</v>
      </c>
      <c r="J141" s="265">
        <v>1216.4000000000005</v>
      </c>
      <c r="K141" s="263">
        <v>1179.9000000000001</v>
      </c>
      <c r="L141" s="263">
        <v>1143.05</v>
      </c>
      <c r="M141" s="263">
        <v>6.5553400000000002</v>
      </c>
    </row>
    <row r="142" spans="1:13">
      <c r="A142" s="282">
        <v>133</v>
      </c>
      <c r="B142" s="263" t="s">
        <v>137</v>
      </c>
      <c r="C142" s="263">
        <v>202.5</v>
      </c>
      <c r="D142" s="265">
        <v>204.33333333333334</v>
      </c>
      <c r="E142" s="265">
        <v>199.66666666666669</v>
      </c>
      <c r="F142" s="265">
        <v>196.83333333333334</v>
      </c>
      <c r="G142" s="265">
        <v>192.16666666666669</v>
      </c>
      <c r="H142" s="265">
        <v>207.16666666666669</v>
      </c>
      <c r="I142" s="265">
        <v>211.83333333333337</v>
      </c>
      <c r="J142" s="265">
        <v>214.66666666666669</v>
      </c>
      <c r="K142" s="263">
        <v>209</v>
      </c>
      <c r="L142" s="263">
        <v>201.5</v>
      </c>
      <c r="M142" s="263">
        <v>74.176460000000006</v>
      </c>
    </row>
    <row r="143" spans="1:13">
      <c r="A143" s="282">
        <v>134</v>
      </c>
      <c r="B143" s="263" t="s">
        <v>136</v>
      </c>
      <c r="C143" s="263">
        <v>811.4</v>
      </c>
      <c r="D143" s="265">
        <v>821.66666666666663</v>
      </c>
      <c r="E143" s="265">
        <v>798.33333333333326</v>
      </c>
      <c r="F143" s="265">
        <v>785.26666666666665</v>
      </c>
      <c r="G143" s="265">
        <v>761.93333333333328</v>
      </c>
      <c r="H143" s="265">
        <v>834.73333333333323</v>
      </c>
      <c r="I143" s="265">
        <v>858.06666666666649</v>
      </c>
      <c r="J143" s="265">
        <v>871.13333333333321</v>
      </c>
      <c r="K143" s="263">
        <v>845</v>
      </c>
      <c r="L143" s="263">
        <v>808.6</v>
      </c>
      <c r="M143" s="263">
        <v>40.662619999999997</v>
      </c>
    </row>
    <row r="144" spans="1:13">
      <c r="A144" s="282">
        <v>135</v>
      </c>
      <c r="B144" s="263" t="s">
        <v>138</v>
      </c>
      <c r="C144" s="263">
        <v>153.25</v>
      </c>
      <c r="D144" s="265">
        <v>155.23333333333332</v>
      </c>
      <c r="E144" s="265">
        <v>151.01666666666665</v>
      </c>
      <c r="F144" s="265">
        <v>148.78333333333333</v>
      </c>
      <c r="G144" s="265">
        <v>144.56666666666666</v>
      </c>
      <c r="H144" s="265">
        <v>157.46666666666664</v>
      </c>
      <c r="I144" s="265">
        <v>161.68333333333328</v>
      </c>
      <c r="J144" s="265">
        <v>163.91666666666663</v>
      </c>
      <c r="K144" s="263">
        <v>159.44999999999999</v>
      </c>
      <c r="L144" s="263">
        <v>153</v>
      </c>
      <c r="M144" s="263">
        <v>42.824120000000001</v>
      </c>
    </row>
    <row r="145" spans="1:13">
      <c r="A145" s="282">
        <v>136</v>
      </c>
      <c r="B145" s="263" t="s">
        <v>139</v>
      </c>
      <c r="C145" s="263">
        <v>400.7</v>
      </c>
      <c r="D145" s="265">
        <v>400.90000000000003</v>
      </c>
      <c r="E145" s="265">
        <v>396.30000000000007</v>
      </c>
      <c r="F145" s="265">
        <v>391.90000000000003</v>
      </c>
      <c r="G145" s="265">
        <v>387.30000000000007</v>
      </c>
      <c r="H145" s="265">
        <v>405.30000000000007</v>
      </c>
      <c r="I145" s="265">
        <v>409.90000000000009</v>
      </c>
      <c r="J145" s="265">
        <v>414.30000000000007</v>
      </c>
      <c r="K145" s="263">
        <v>405.5</v>
      </c>
      <c r="L145" s="263">
        <v>396.5</v>
      </c>
      <c r="M145" s="263">
        <v>18.725180000000002</v>
      </c>
    </row>
    <row r="146" spans="1:13">
      <c r="A146" s="282">
        <v>137</v>
      </c>
      <c r="B146" s="263" t="s">
        <v>140</v>
      </c>
      <c r="C146" s="263">
        <v>7066.2</v>
      </c>
      <c r="D146" s="265">
        <v>7091.5166666666664</v>
      </c>
      <c r="E146" s="265">
        <v>7024.6333333333332</v>
      </c>
      <c r="F146" s="265">
        <v>6983.0666666666666</v>
      </c>
      <c r="G146" s="265">
        <v>6916.1833333333334</v>
      </c>
      <c r="H146" s="265">
        <v>7133.083333333333</v>
      </c>
      <c r="I146" s="265">
        <v>7199.9666666666662</v>
      </c>
      <c r="J146" s="265">
        <v>7241.5333333333328</v>
      </c>
      <c r="K146" s="263">
        <v>7158.4</v>
      </c>
      <c r="L146" s="263">
        <v>7049.95</v>
      </c>
      <c r="M146" s="263">
        <v>4.5714699999999997</v>
      </c>
    </row>
    <row r="147" spans="1:13">
      <c r="A147" s="282">
        <v>138</v>
      </c>
      <c r="B147" s="263" t="s">
        <v>142</v>
      </c>
      <c r="C147" s="263">
        <v>843</v>
      </c>
      <c r="D147" s="265">
        <v>853.23333333333323</v>
      </c>
      <c r="E147" s="265">
        <v>829.46666666666647</v>
      </c>
      <c r="F147" s="265">
        <v>815.93333333333328</v>
      </c>
      <c r="G147" s="265">
        <v>792.16666666666652</v>
      </c>
      <c r="H147" s="265">
        <v>866.76666666666642</v>
      </c>
      <c r="I147" s="265">
        <v>890.53333333333308</v>
      </c>
      <c r="J147" s="265">
        <v>904.06666666666638</v>
      </c>
      <c r="K147" s="263">
        <v>877</v>
      </c>
      <c r="L147" s="263">
        <v>839.7</v>
      </c>
      <c r="M147" s="263">
        <v>7.3734799999999998</v>
      </c>
    </row>
    <row r="148" spans="1:13">
      <c r="A148" s="282">
        <v>139</v>
      </c>
      <c r="B148" s="263" t="s">
        <v>144</v>
      </c>
      <c r="C148" s="263">
        <v>1975.35</v>
      </c>
      <c r="D148" s="265">
        <v>1991.5166666666664</v>
      </c>
      <c r="E148" s="265">
        <v>1943.9333333333329</v>
      </c>
      <c r="F148" s="265">
        <v>1912.5166666666664</v>
      </c>
      <c r="G148" s="265">
        <v>1864.9333333333329</v>
      </c>
      <c r="H148" s="265">
        <v>2022.9333333333329</v>
      </c>
      <c r="I148" s="265">
        <v>2070.5166666666664</v>
      </c>
      <c r="J148" s="265">
        <v>2101.9333333333329</v>
      </c>
      <c r="K148" s="263">
        <v>2039.1</v>
      </c>
      <c r="L148" s="263">
        <v>1960.1</v>
      </c>
      <c r="M148" s="263">
        <v>12.876200000000001</v>
      </c>
    </row>
    <row r="149" spans="1:13">
      <c r="A149" s="282">
        <v>140</v>
      </c>
      <c r="B149" s="263" t="s">
        <v>145</v>
      </c>
      <c r="C149" s="263">
        <v>201.55</v>
      </c>
      <c r="D149" s="265">
        <v>204.01666666666665</v>
      </c>
      <c r="E149" s="265">
        <v>197.73333333333329</v>
      </c>
      <c r="F149" s="265">
        <v>193.91666666666663</v>
      </c>
      <c r="G149" s="265">
        <v>187.63333333333327</v>
      </c>
      <c r="H149" s="265">
        <v>207.83333333333331</v>
      </c>
      <c r="I149" s="265">
        <v>214.11666666666667</v>
      </c>
      <c r="J149" s="265">
        <v>217.93333333333334</v>
      </c>
      <c r="K149" s="263">
        <v>210.3</v>
      </c>
      <c r="L149" s="263">
        <v>200.2</v>
      </c>
      <c r="M149" s="263">
        <v>169.33438000000001</v>
      </c>
    </row>
    <row r="150" spans="1:13">
      <c r="A150" s="282">
        <v>141</v>
      </c>
      <c r="B150" s="263" t="s">
        <v>262</v>
      </c>
      <c r="C150" s="263">
        <v>1672.45</v>
      </c>
      <c r="D150" s="265">
        <v>1669.7833333333335</v>
      </c>
      <c r="E150" s="265">
        <v>1653.616666666667</v>
      </c>
      <c r="F150" s="265">
        <v>1634.7833333333335</v>
      </c>
      <c r="G150" s="265">
        <v>1618.616666666667</v>
      </c>
      <c r="H150" s="265">
        <v>1688.616666666667</v>
      </c>
      <c r="I150" s="265">
        <v>1704.7833333333335</v>
      </c>
      <c r="J150" s="265">
        <v>1723.616666666667</v>
      </c>
      <c r="K150" s="263">
        <v>1685.95</v>
      </c>
      <c r="L150" s="263">
        <v>1650.95</v>
      </c>
      <c r="M150" s="263">
        <v>3.26973</v>
      </c>
    </row>
    <row r="151" spans="1:13">
      <c r="A151" s="282">
        <v>142</v>
      </c>
      <c r="B151" s="263" t="s">
        <v>147</v>
      </c>
      <c r="C151" s="263">
        <v>1219.25</v>
      </c>
      <c r="D151" s="265">
        <v>1225.9833333333333</v>
      </c>
      <c r="E151" s="265">
        <v>1208.2666666666667</v>
      </c>
      <c r="F151" s="265">
        <v>1197.2833333333333</v>
      </c>
      <c r="G151" s="265">
        <v>1179.5666666666666</v>
      </c>
      <c r="H151" s="265">
        <v>1236.9666666666667</v>
      </c>
      <c r="I151" s="265">
        <v>1254.6833333333334</v>
      </c>
      <c r="J151" s="265">
        <v>1265.6666666666667</v>
      </c>
      <c r="K151" s="263">
        <v>1243.7</v>
      </c>
      <c r="L151" s="263">
        <v>1215</v>
      </c>
      <c r="M151" s="263">
        <v>9.1806400000000004</v>
      </c>
    </row>
    <row r="152" spans="1:13">
      <c r="A152" s="282">
        <v>143</v>
      </c>
      <c r="B152" s="263" t="s">
        <v>263</v>
      </c>
      <c r="C152" s="263">
        <v>797.7</v>
      </c>
      <c r="D152" s="265">
        <v>803.9</v>
      </c>
      <c r="E152" s="265">
        <v>788.8</v>
      </c>
      <c r="F152" s="265">
        <v>779.9</v>
      </c>
      <c r="G152" s="265">
        <v>764.8</v>
      </c>
      <c r="H152" s="265">
        <v>812.8</v>
      </c>
      <c r="I152" s="265">
        <v>827.90000000000009</v>
      </c>
      <c r="J152" s="265">
        <v>836.8</v>
      </c>
      <c r="K152" s="263">
        <v>819</v>
      </c>
      <c r="L152" s="263">
        <v>795</v>
      </c>
      <c r="M152" s="263">
        <v>2.2159</v>
      </c>
    </row>
    <row r="153" spans="1:13">
      <c r="A153" s="282">
        <v>144</v>
      </c>
      <c r="B153" s="263" t="s">
        <v>152</v>
      </c>
      <c r="C153" s="263">
        <v>126.95</v>
      </c>
      <c r="D153" s="265">
        <v>128.45000000000002</v>
      </c>
      <c r="E153" s="265">
        <v>124.75000000000003</v>
      </c>
      <c r="F153" s="265">
        <v>122.55000000000001</v>
      </c>
      <c r="G153" s="265">
        <v>118.85000000000002</v>
      </c>
      <c r="H153" s="265">
        <v>130.65000000000003</v>
      </c>
      <c r="I153" s="265">
        <v>134.35000000000002</v>
      </c>
      <c r="J153" s="265">
        <v>136.55000000000004</v>
      </c>
      <c r="K153" s="263">
        <v>132.15</v>
      </c>
      <c r="L153" s="263">
        <v>126.25</v>
      </c>
      <c r="M153" s="263">
        <v>93.750510000000006</v>
      </c>
    </row>
    <row r="154" spans="1:13">
      <c r="A154" s="282">
        <v>145</v>
      </c>
      <c r="B154" s="263" t="s">
        <v>153</v>
      </c>
      <c r="C154" s="263">
        <v>106</v>
      </c>
      <c r="D154" s="265">
        <v>107</v>
      </c>
      <c r="E154" s="265">
        <v>104.6</v>
      </c>
      <c r="F154" s="265">
        <v>103.19999999999999</v>
      </c>
      <c r="G154" s="265">
        <v>100.79999999999998</v>
      </c>
      <c r="H154" s="265">
        <v>108.4</v>
      </c>
      <c r="I154" s="265">
        <v>110.80000000000001</v>
      </c>
      <c r="J154" s="265">
        <v>112.20000000000002</v>
      </c>
      <c r="K154" s="263">
        <v>109.4</v>
      </c>
      <c r="L154" s="263">
        <v>105.6</v>
      </c>
      <c r="M154" s="263">
        <v>151.96366</v>
      </c>
    </row>
    <row r="155" spans="1:13">
      <c r="A155" s="282">
        <v>146</v>
      </c>
      <c r="B155" s="263" t="s">
        <v>148</v>
      </c>
      <c r="C155" s="263">
        <v>53.3</v>
      </c>
      <c r="D155" s="265">
        <v>53.6</v>
      </c>
      <c r="E155" s="265">
        <v>52.75</v>
      </c>
      <c r="F155" s="265">
        <v>52.199999999999996</v>
      </c>
      <c r="G155" s="265">
        <v>51.349999999999994</v>
      </c>
      <c r="H155" s="265">
        <v>54.150000000000006</v>
      </c>
      <c r="I155" s="265">
        <v>55.000000000000014</v>
      </c>
      <c r="J155" s="265">
        <v>55.550000000000011</v>
      </c>
      <c r="K155" s="263">
        <v>54.45</v>
      </c>
      <c r="L155" s="263">
        <v>53.05</v>
      </c>
      <c r="M155" s="263">
        <v>140.58803</v>
      </c>
    </row>
    <row r="156" spans="1:13">
      <c r="A156" s="282">
        <v>147</v>
      </c>
      <c r="B156" s="263" t="s">
        <v>450</v>
      </c>
      <c r="C156" s="263">
        <v>2486.9</v>
      </c>
      <c r="D156" s="265">
        <v>2509.9666666666667</v>
      </c>
      <c r="E156" s="265">
        <v>2459.9833333333336</v>
      </c>
      <c r="F156" s="265">
        <v>2433.0666666666671</v>
      </c>
      <c r="G156" s="265">
        <v>2383.0833333333339</v>
      </c>
      <c r="H156" s="265">
        <v>2536.8833333333332</v>
      </c>
      <c r="I156" s="265">
        <v>2586.8666666666659</v>
      </c>
      <c r="J156" s="265">
        <v>2613.7833333333328</v>
      </c>
      <c r="K156" s="263">
        <v>2559.9499999999998</v>
      </c>
      <c r="L156" s="263">
        <v>2483.0500000000002</v>
      </c>
      <c r="M156" s="263">
        <v>1.39767</v>
      </c>
    </row>
    <row r="157" spans="1:13">
      <c r="A157" s="282">
        <v>148</v>
      </c>
      <c r="B157" s="263" t="s">
        <v>151</v>
      </c>
      <c r="C157" s="263">
        <v>16448.099999999999</v>
      </c>
      <c r="D157" s="265">
        <v>16545.716666666664</v>
      </c>
      <c r="E157" s="265">
        <v>16321.633333333328</v>
      </c>
      <c r="F157" s="265">
        <v>16195.166666666664</v>
      </c>
      <c r="G157" s="265">
        <v>15971.083333333328</v>
      </c>
      <c r="H157" s="265">
        <v>16672.183333333327</v>
      </c>
      <c r="I157" s="265">
        <v>16896.266666666663</v>
      </c>
      <c r="J157" s="265">
        <v>17022.733333333326</v>
      </c>
      <c r="K157" s="263">
        <v>16769.8</v>
      </c>
      <c r="L157" s="263">
        <v>16419.25</v>
      </c>
      <c r="M157" s="263">
        <v>0.75555000000000005</v>
      </c>
    </row>
    <row r="158" spans="1:13">
      <c r="A158" s="282">
        <v>149</v>
      </c>
      <c r="B158" s="263" t="s">
        <v>790</v>
      </c>
      <c r="C158" s="263">
        <v>335.05</v>
      </c>
      <c r="D158" s="265">
        <v>334.48333333333335</v>
      </c>
      <c r="E158" s="265">
        <v>332.06666666666672</v>
      </c>
      <c r="F158" s="265">
        <v>329.08333333333337</v>
      </c>
      <c r="G158" s="265">
        <v>326.66666666666674</v>
      </c>
      <c r="H158" s="265">
        <v>337.4666666666667</v>
      </c>
      <c r="I158" s="265">
        <v>339.88333333333333</v>
      </c>
      <c r="J158" s="265">
        <v>342.86666666666667</v>
      </c>
      <c r="K158" s="263">
        <v>336.9</v>
      </c>
      <c r="L158" s="263">
        <v>331.5</v>
      </c>
      <c r="M158" s="263">
        <v>5.9282399999999997</v>
      </c>
    </row>
    <row r="159" spans="1:13">
      <c r="A159" s="282">
        <v>150</v>
      </c>
      <c r="B159" s="263" t="s">
        <v>265</v>
      </c>
      <c r="C159" s="263">
        <v>575.1</v>
      </c>
      <c r="D159" s="265">
        <v>578.38333333333333</v>
      </c>
      <c r="E159" s="265">
        <v>569.86666666666667</v>
      </c>
      <c r="F159" s="265">
        <v>564.63333333333333</v>
      </c>
      <c r="G159" s="265">
        <v>556.11666666666667</v>
      </c>
      <c r="H159" s="265">
        <v>583.61666666666667</v>
      </c>
      <c r="I159" s="265">
        <v>592.13333333333333</v>
      </c>
      <c r="J159" s="265">
        <v>597.36666666666667</v>
      </c>
      <c r="K159" s="263">
        <v>586.9</v>
      </c>
      <c r="L159" s="263">
        <v>573.15</v>
      </c>
      <c r="M159" s="263">
        <v>2.1653799999999999</v>
      </c>
    </row>
    <row r="160" spans="1:13">
      <c r="A160" s="282">
        <v>151</v>
      </c>
      <c r="B160" s="263" t="s">
        <v>155</v>
      </c>
      <c r="C160" s="263">
        <v>104.8</v>
      </c>
      <c r="D160" s="265">
        <v>104.55</v>
      </c>
      <c r="E160" s="265">
        <v>103.1</v>
      </c>
      <c r="F160" s="265">
        <v>101.39999999999999</v>
      </c>
      <c r="G160" s="265">
        <v>99.949999999999989</v>
      </c>
      <c r="H160" s="265">
        <v>106.25</v>
      </c>
      <c r="I160" s="265">
        <v>107.70000000000002</v>
      </c>
      <c r="J160" s="265">
        <v>109.4</v>
      </c>
      <c r="K160" s="263">
        <v>106</v>
      </c>
      <c r="L160" s="263">
        <v>102.85</v>
      </c>
      <c r="M160" s="263">
        <v>310.83656000000002</v>
      </c>
    </row>
    <row r="161" spans="1:13">
      <c r="A161" s="282">
        <v>152</v>
      </c>
      <c r="B161" s="263" t="s">
        <v>154</v>
      </c>
      <c r="C161" s="263">
        <v>116.45</v>
      </c>
      <c r="D161" s="265">
        <v>116.7</v>
      </c>
      <c r="E161" s="265">
        <v>114.95</v>
      </c>
      <c r="F161" s="265">
        <v>113.45</v>
      </c>
      <c r="G161" s="265">
        <v>111.7</v>
      </c>
      <c r="H161" s="265">
        <v>118.2</v>
      </c>
      <c r="I161" s="265">
        <v>119.95</v>
      </c>
      <c r="J161" s="265">
        <v>121.45</v>
      </c>
      <c r="K161" s="263">
        <v>118.45</v>
      </c>
      <c r="L161" s="263">
        <v>115.2</v>
      </c>
      <c r="M161" s="263">
        <v>10.4857</v>
      </c>
    </row>
    <row r="162" spans="1:13">
      <c r="A162" s="282">
        <v>153</v>
      </c>
      <c r="B162" s="263" t="s">
        <v>266</v>
      </c>
      <c r="C162" s="263">
        <v>3193.4</v>
      </c>
      <c r="D162" s="265">
        <v>3211.1166666666668</v>
      </c>
      <c r="E162" s="265">
        <v>3167.2833333333338</v>
      </c>
      <c r="F162" s="265">
        <v>3141.166666666667</v>
      </c>
      <c r="G162" s="265">
        <v>3097.3333333333339</v>
      </c>
      <c r="H162" s="265">
        <v>3237.2333333333336</v>
      </c>
      <c r="I162" s="265">
        <v>3281.0666666666666</v>
      </c>
      <c r="J162" s="265">
        <v>3307.1833333333334</v>
      </c>
      <c r="K162" s="263">
        <v>3254.95</v>
      </c>
      <c r="L162" s="263">
        <v>3185</v>
      </c>
      <c r="M162" s="263">
        <v>0.46788999999999997</v>
      </c>
    </row>
    <row r="163" spans="1:13">
      <c r="A163" s="282">
        <v>154</v>
      </c>
      <c r="B163" s="263" t="s">
        <v>267</v>
      </c>
      <c r="C163" s="263">
        <v>2305.0500000000002</v>
      </c>
      <c r="D163" s="265">
        <v>2302.4833333333336</v>
      </c>
      <c r="E163" s="265">
        <v>2284.916666666667</v>
      </c>
      <c r="F163" s="265">
        <v>2264.7833333333333</v>
      </c>
      <c r="G163" s="265">
        <v>2247.2166666666667</v>
      </c>
      <c r="H163" s="265">
        <v>2322.6166666666672</v>
      </c>
      <c r="I163" s="265">
        <v>2340.1833333333338</v>
      </c>
      <c r="J163" s="265">
        <v>2360.3166666666675</v>
      </c>
      <c r="K163" s="263">
        <v>2320.0500000000002</v>
      </c>
      <c r="L163" s="263">
        <v>2282.35</v>
      </c>
      <c r="M163" s="263">
        <v>2.1820499999999998</v>
      </c>
    </row>
    <row r="164" spans="1:13">
      <c r="A164" s="282">
        <v>155</v>
      </c>
      <c r="B164" s="263" t="s">
        <v>156</v>
      </c>
      <c r="C164" s="263">
        <v>29779.55</v>
      </c>
      <c r="D164" s="265">
        <v>30056.533333333336</v>
      </c>
      <c r="E164" s="265">
        <v>29373.166666666672</v>
      </c>
      <c r="F164" s="265">
        <v>28966.783333333336</v>
      </c>
      <c r="G164" s="265">
        <v>28283.416666666672</v>
      </c>
      <c r="H164" s="265">
        <v>30462.916666666672</v>
      </c>
      <c r="I164" s="265">
        <v>31146.283333333333</v>
      </c>
      <c r="J164" s="265">
        <v>31552.666666666672</v>
      </c>
      <c r="K164" s="263">
        <v>30739.9</v>
      </c>
      <c r="L164" s="263">
        <v>29650.15</v>
      </c>
      <c r="M164" s="263">
        <v>0.46445999999999998</v>
      </c>
    </row>
    <row r="165" spans="1:13">
      <c r="A165" s="282">
        <v>156</v>
      </c>
      <c r="B165" s="263" t="s">
        <v>158</v>
      </c>
      <c r="C165" s="263">
        <v>224.85</v>
      </c>
      <c r="D165" s="265">
        <v>228.28333333333333</v>
      </c>
      <c r="E165" s="265">
        <v>220.56666666666666</v>
      </c>
      <c r="F165" s="265">
        <v>216.28333333333333</v>
      </c>
      <c r="G165" s="265">
        <v>208.56666666666666</v>
      </c>
      <c r="H165" s="265">
        <v>232.56666666666666</v>
      </c>
      <c r="I165" s="265">
        <v>240.2833333333333</v>
      </c>
      <c r="J165" s="265">
        <v>244.56666666666666</v>
      </c>
      <c r="K165" s="263">
        <v>236</v>
      </c>
      <c r="L165" s="263">
        <v>224</v>
      </c>
      <c r="M165" s="263">
        <v>33.96546</v>
      </c>
    </row>
    <row r="166" spans="1:13">
      <c r="A166" s="282">
        <v>157</v>
      </c>
      <c r="B166" s="263" t="s">
        <v>269</v>
      </c>
      <c r="C166" s="263">
        <v>4469.45</v>
      </c>
      <c r="D166" s="265">
        <v>4496.1500000000005</v>
      </c>
      <c r="E166" s="265">
        <v>4417.3000000000011</v>
      </c>
      <c r="F166" s="265">
        <v>4365.1500000000005</v>
      </c>
      <c r="G166" s="265">
        <v>4286.3000000000011</v>
      </c>
      <c r="H166" s="265">
        <v>4548.3000000000011</v>
      </c>
      <c r="I166" s="265">
        <v>4627.1500000000015</v>
      </c>
      <c r="J166" s="265">
        <v>4679.3000000000011</v>
      </c>
      <c r="K166" s="263">
        <v>4575</v>
      </c>
      <c r="L166" s="263">
        <v>4444</v>
      </c>
      <c r="M166" s="263">
        <v>0.65137999999999996</v>
      </c>
    </row>
    <row r="167" spans="1:13">
      <c r="A167" s="282">
        <v>158</v>
      </c>
      <c r="B167" s="263" t="s">
        <v>160</v>
      </c>
      <c r="C167" s="263">
        <v>1794.6</v>
      </c>
      <c r="D167" s="265">
        <v>1798.1833333333334</v>
      </c>
      <c r="E167" s="265">
        <v>1781.4166666666667</v>
      </c>
      <c r="F167" s="265">
        <v>1768.2333333333333</v>
      </c>
      <c r="G167" s="265">
        <v>1751.4666666666667</v>
      </c>
      <c r="H167" s="265">
        <v>1811.3666666666668</v>
      </c>
      <c r="I167" s="265">
        <v>1828.1333333333332</v>
      </c>
      <c r="J167" s="265">
        <v>1841.3166666666668</v>
      </c>
      <c r="K167" s="263">
        <v>1814.95</v>
      </c>
      <c r="L167" s="263">
        <v>1785</v>
      </c>
      <c r="M167" s="263">
        <v>6.8794399999999998</v>
      </c>
    </row>
    <row r="168" spans="1:13">
      <c r="A168" s="282">
        <v>159</v>
      </c>
      <c r="B168" s="263" t="s">
        <v>157</v>
      </c>
      <c r="C168" s="263">
        <v>1844.65</v>
      </c>
      <c r="D168" s="265">
        <v>1863.0166666666667</v>
      </c>
      <c r="E168" s="265">
        <v>1816.8333333333333</v>
      </c>
      <c r="F168" s="265">
        <v>1789.0166666666667</v>
      </c>
      <c r="G168" s="265">
        <v>1742.8333333333333</v>
      </c>
      <c r="H168" s="265">
        <v>1890.8333333333333</v>
      </c>
      <c r="I168" s="265">
        <v>1937.0166666666667</v>
      </c>
      <c r="J168" s="265">
        <v>1964.8333333333333</v>
      </c>
      <c r="K168" s="263">
        <v>1909.2</v>
      </c>
      <c r="L168" s="263">
        <v>1835.2</v>
      </c>
      <c r="M168" s="263">
        <v>5.8244899999999999</v>
      </c>
    </row>
    <row r="169" spans="1:13">
      <c r="A169" s="282">
        <v>160</v>
      </c>
      <c r="B169" s="263" t="s">
        <v>461</v>
      </c>
      <c r="C169" s="263">
        <v>1371.55</v>
      </c>
      <c r="D169" s="265">
        <v>1291.8833333333334</v>
      </c>
      <c r="E169" s="265">
        <v>1205.7666666666669</v>
      </c>
      <c r="F169" s="265">
        <v>1039.9833333333333</v>
      </c>
      <c r="G169" s="265">
        <v>953.86666666666679</v>
      </c>
      <c r="H169" s="265">
        <v>1457.666666666667</v>
      </c>
      <c r="I169" s="265">
        <v>1543.7833333333333</v>
      </c>
      <c r="J169" s="265">
        <v>1709.5666666666671</v>
      </c>
      <c r="K169" s="263">
        <v>1378</v>
      </c>
      <c r="L169" s="263">
        <v>1126.0999999999999</v>
      </c>
      <c r="M169" s="263">
        <v>2.3462200000000002</v>
      </c>
    </row>
    <row r="170" spans="1:13">
      <c r="A170" s="282">
        <v>161</v>
      </c>
      <c r="B170" s="263" t="s">
        <v>159</v>
      </c>
      <c r="C170" s="263">
        <v>116.85</v>
      </c>
      <c r="D170" s="265">
        <v>118.08333333333333</v>
      </c>
      <c r="E170" s="265">
        <v>115.26666666666665</v>
      </c>
      <c r="F170" s="265">
        <v>113.68333333333332</v>
      </c>
      <c r="G170" s="265">
        <v>110.86666666666665</v>
      </c>
      <c r="H170" s="265">
        <v>119.66666666666666</v>
      </c>
      <c r="I170" s="265">
        <v>122.48333333333335</v>
      </c>
      <c r="J170" s="265">
        <v>124.06666666666666</v>
      </c>
      <c r="K170" s="263">
        <v>120.9</v>
      </c>
      <c r="L170" s="263">
        <v>116.5</v>
      </c>
      <c r="M170" s="263">
        <v>87.672200000000004</v>
      </c>
    </row>
    <row r="171" spans="1:13">
      <c r="A171" s="282">
        <v>162</v>
      </c>
      <c r="B171" s="263" t="s">
        <v>162</v>
      </c>
      <c r="C171" s="263">
        <v>221.05</v>
      </c>
      <c r="D171" s="265">
        <v>220.61666666666667</v>
      </c>
      <c r="E171" s="265">
        <v>217.33333333333334</v>
      </c>
      <c r="F171" s="265">
        <v>213.61666666666667</v>
      </c>
      <c r="G171" s="265">
        <v>210.33333333333334</v>
      </c>
      <c r="H171" s="265">
        <v>224.33333333333334</v>
      </c>
      <c r="I171" s="265">
        <v>227.61666666666665</v>
      </c>
      <c r="J171" s="265">
        <v>231.33333333333334</v>
      </c>
      <c r="K171" s="263">
        <v>223.9</v>
      </c>
      <c r="L171" s="263">
        <v>216.9</v>
      </c>
      <c r="M171" s="263">
        <v>137.24418</v>
      </c>
    </row>
    <row r="172" spans="1:13">
      <c r="A172" s="282">
        <v>163</v>
      </c>
      <c r="B172" s="263" t="s">
        <v>270</v>
      </c>
      <c r="C172" s="263">
        <v>304.35000000000002</v>
      </c>
      <c r="D172" s="265">
        <v>304.93333333333334</v>
      </c>
      <c r="E172" s="265">
        <v>294.9666666666667</v>
      </c>
      <c r="F172" s="265">
        <v>285.58333333333337</v>
      </c>
      <c r="G172" s="265">
        <v>275.61666666666673</v>
      </c>
      <c r="H172" s="265">
        <v>314.31666666666666</v>
      </c>
      <c r="I172" s="265">
        <v>324.28333333333325</v>
      </c>
      <c r="J172" s="265">
        <v>333.66666666666663</v>
      </c>
      <c r="K172" s="263">
        <v>314.89999999999998</v>
      </c>
      <c r="L172" s="263">
        <v>295.55</v>
      </c>
      <c r="M172" s="263">
        <v>11.23545</v>
      </c>
    </row>
    <row r="173" spans="1:13">
      <c r="A173" s="282">
        <v>164</v>
      </c>
      <c r="B173" s="263" t="s">
        <v>271</v>
      </c>
      <c r="C173" s="263">
        <v>12999</v>
      </c>
      <c r="D173" s="265">
        <v>13001.25</v>
      </c>
      <c r="E173" s="265">
        <v>12929.75</v>
      </c>
      <c r="F173" s="265">
        <v>12860.5</v>
      </c>
      <c r="G173" s="265">
        <v>12789</v>
      </c>
      <c r="H173" s="265">
        <v>13070.5</v>
      </c>
      <c r="I173" s="265">
        <v>13142</v>
      </c>
      <c r="J173" s="265">
        <v>13211.25</v>
      </c>
      <c r="K173" s="263">
        <v>13072.75</v>
      </c>
      <c r="L173" s="263">
        <v>12932</v>
      </c>
      <c r="M173" s="263">
        <v>4.0770000000000001E-2</v>
      </c>
    </row>
    <row r="174" spans="1:13">
      <c r="A174" s="282">
        <v>165</v>
      </c>
      <c r="B174" s="263" t="s">
        <v>161</v>
      </c>
      <c r="C174" s="263">
        <v>37</v>
      </c>
      <c r="D174" s="265">
        <v>37.6</v>
      </c>
      <c r="E174" s="265">
        <v>36.150000000000006</v>
      </c>
      <c r="F174" s="265">
        <v>35.300000000000004</v>
      </c>
      <c r="G174" s="265">
        <v>33.850000000000009</v>
      </c>
      <c r="H174" s="265">
        <v>38.450000000000003</v>
      </c>
      <c r="I174" s="265">
        <v>39.900000000000006</v>
      </c>
      <c r="J174" s="265">
        <v>40.75</v>
      </c>
      <c r="K174" s="263">
        <v>39.049999999999997</v>
      </c>
      <c r="L174" s="263">
        <v>36.75</v>
      </c>
      <c r="M174" s="263">
        <v>1180.7785799999999</v>
      </c>
    </row>
    <row r="175" spans="1:13">
      <c r="A175" s="282">
        <v>166</v>
      </c>
      <c r="B175" s="263" t="s">
        <v>165</v>
      </c>
      <c r="C175" s="263">
        <v>215.9</v>
      </c>
      <c r="D175" s="265">
        <v>218.78333333333333</v>
      </c>
      <c r="E175" s="265">
        <v>212.11666666666667</v>
      </c>
      <c r="F175" s="265">
        <v>208.33333333333334</v>
      </c>
      <c r="G175" s="265">
        <v>201.66666666666669</v>
      </c>
      <c r="H175" s="265">
        <v>222.56666666666666</v>
      </c>
      <c r="I175" s="265">
        <v>229.23333333333335</v>
      </c>
      <c r="J175" s="265">
        <v>233.01666666666665</v>
      </c>
      <c r="K175" s="263">
        <v>225.45</v>
      </c>
      <c r="L175" s="263">
        <v>215</v>
      </c>
      <c r="M175" s="263">
        <v>137.57545999999999</v>
      </c>
    </row>
    <row r="176" spans="1:13">
      <c r="A176" s="282">
        <v>167</v>
      </c>
      <c r="B176" s="263" t="s">
        <v>166</v>
      </c>
      <c r="C176" s="263">
        <v>135.19999999999999</v>
      </c>
      <c r="D176" s="265">
        <v>136.73333333333332</v>
      </c>
      <c r="E176" s="265">
        <v>133.41666666666663</v>
      </c>
      <c r="F176" s="265">
        <v>131.6333333333333</v>
      </c>
      <c r="G176" s="265">
        <v>128.31666666666661</v>
      </c>
      <c r="H176" s="265">
        <v>138.51666666666665</v>
      </c>
      <c r="I176" s="265">
        <v>141.83333333333331</v>
      </c>
      <c r="J176" s="265">
        <v>143.61666666666667</v>
      </c>
      <c r="K176" s="263">
        <v>140.05000000000001</v>
      </c>
      <c r="L176" s="263">
        <v>134.94999999999999</v>
      </c>
      <c r="M176" s="263">
        <v>43.137720000000002</v>
      </c>
    </row>
    <row r="177" spans="1:13">
      <c r="A177" s="282">
        <v>168</v>
      </c>
      <c r="B177" s="263" t="s">
        <v>273</v>
      </c>
      <c r="C177" s="263">
        <v>475.15</v>
      </c>
      <c r="D177" s="265">
        <v>475.2166666666667</v>
      </c>
      <c r="E177" s="265">
        <v>472.43333333333339</v>
      </c>
      <c r="F177" s="265">
        <v>469.7166666666667</v>
      </c>
      <c r="G177" s="265">
        <v>466.93333333333339</v>
      </c>
      <c r="H177" s="265">
        <v>477.93333333333339</v>
      </c>
      <c r="I177" s="265">
        <v>480.7166666666667</v>
      </c>
      <c r="J177" s="265">
        <v>483.43333333333339</v>
      </c>
      <c r="K177" s="263">
        <v>478</v>
      </c>
      <c r="L177" s="263">
        <v>472.5</v>
      </c>
      <c r="M177" s="263">
        <v>0.82055</v>
      </c>
    </row>
    <row r="178" spans="1:13">
      <c r="A178" s="282">
        <v>169</v>
      </c>
      <c r="B178" s="263" t="s">
        <v>167</v>
      </c>
      <c r="C178" s="263">
        <v>2047.3</v>
      </c>
      <c r="D178" s="265">
        <v>2055.8166666666671</v>
      </c>
      <c r="E178" s="265">
        <v>2031.8833333333341</v>
      </c>
      <c r="F178" s="265">
        <v>2016.4666666666672</v>
      </c>
      <c r="G178" s="265">
        <v>1992.5333333333342</v>
      </c>
      <c r="H178" s="265">
        <v>2071.233333333334</v>
      </c>
      <c r="I178" s="265">
        <v>2095.1666666666674</v>
      </c>
      <c r="J178" s="265">
        <v>2110.5833333333339</v>
      </c>
      <c r="K178" s="263">
        <v>2079.75</v>
      </c>
      <c r="L178" s="263">
        <v>2040.4</v>
      </c>
      <c r="M178" s="263">
        <v>77.637259999999998</v>
      </c>
    </row>
    <row r="179" spans="1:13">
      <c r="A179" s="282">
        <v>170</v>
      </c>
      <c r="B179" s="263" t="s">
        <v>815</v>
      </c>
      <c r="C179" s="263">
        <v>921.75</v>
      </c>
      <c r="D179" s="265">
        <v>930.4</v>
      </c>
      <c r="E179" s="265">
        <v>904.44999999999993</v>
      </c>
      <c r="F179" s="265">
        <v>887.15</v>
      </c>
      <c r="G179" s="265">
        <v>861.19999999999993</v>
      </c>
      <c r="H179" s="265">
        <v>947.69999999999993</v>
      </c>
      <c r="I179" s="265">
        <v>973.65</v>
      </c>
      <c r="J179" s="265">
        <v>990.94999999999993</v>
      </c>
      <c r="K179" s="263">
        <v>956.35</v>
      </c>
      <c r="L179" s="263">
        <v>913.1</v>
      </c>
      <c r="M179" s="263">
        <v>29.63569</v>
      </c>
    </row>
    <row r="180" spans="1:13">
      <c r="A180" s="282">
        <v>171</v>
      </c>
      <c r="B180" s="263" t="s">
        <v>274</v>
      </c>
      <c r="C180" s="263">
        <v>880.7</v>
      </c>
      <c r="D180" s="265">
        <v>883.58333333333337</v>
      </c>
      <c r="E180" s="265">
        <v>872.16666666666674</v>
      </c>
      <c r="F180" s="265">
        <v>863.63333333333333</v>
      </c>
      <c r="G180" s="265">
        <v>852.2166666666667</v>
      </c>
      <c r="H180" s="265">
        <v>892.11666666666679</v>
      </c>
      <c r="I180" s="265">
        <v>903.53333333333353</v>
      </c>
      <c r="J180" s="265">
        <v>912.06666666666683</v>
      </c>
      <c r="K180" s="263">
        <v>895</v>
      </c>
      <c r="L180" s="263">
        <v>875.05</v>
      </c>
      <c r="M180" s="263">
        <v>19.007210000000001</v>
      </c>
    </row>
    <row r="181" spans="1:13">
      <c r="A181" s="282">
        <v>172</v>
      </c>
      <c r="B181" s="263" t="s">
        <v>172</v>
      </c>
      <c r="C181" s="263">
        <v>5306.7</v>
      </c>
      <c r="D181" s="265">
        <v>5316.5166666666664</v>
      </c>
      <c r="E181" s="265">
        <v>5276.2333333333327</v>
      </c>
      <c r="F181" s="265">
        <v>5245.7666666666664</v>
      </c>
      <c r="G181" s="265">
        <v>5205.4833333333327</v>
      </c>
      <c r="H181" s="265">
        <v>5346.9833333333327</v>
      </c>
      <c r="I181" s="265">
        <v>5387.2666666666655</v>
      </c>
      <c r="J181" s="265">
        <v>5417.7333333333327</v>
      </c>
      <c r="K181" s="263">
        <v>5356.8</v>
      </c>
      <c r="L181" s="263">
        <v>5286.05</v>
      </c>
      <c r="M181" s="263">
        <v>0.93291999999999997</v>
      </c>
    </row>
    <row r="182" spans="1:13">
      <c r="A182" s="282">
        <v>173</v>
      </c>
      <c r="B182" s="263" t="s">
        <v>478</v>
      </c>
      <c r="C182" s="263">
        <v>7784.7</v>
      </c>
      <c r="D182" s="265">
        <v>7836.5666666666666</v>
      </c>
      <c r="E182" s="265">
        <v>7728.1333333333332</v>
      </c>
      <c r="F182" s="265">
        <v>7671.5666666666666</v>
      </c>
      <c r="G182" s="265">
        <v>7563.1333333333332</v>
      </c>
      <c r="H182" s="265">
        <v>7893.1333333333332</v>
      </c>
      <c r="I182" s="265">
        <v>8001.5666666666657</v>
      </c>
      <c r="J182" s="265">
        <v>8058.1333333333332</v>
      </c>
      <c r="K182" s="263">
        <v>7945</v>
      </c>
      <c r="L182" s="263">
        <v>7780</v>
      </c>
      <c r="M182" s="263">
        <v>0.29643000000000003</v>
      </c>
    </row>
    <row r="183" spans="1:13">
      <c r="A183" s="282">
        <v>174</v>
      </c>
      <c r="B183" s="263" t="s">
        <v>170</v>
      </c>
      <c r="C183" s="263">
        <v>27803.3</v>
      </c>
      <c r="D183" s="265">
        <v>27971.283333333336</v>
      </c>
      <c r="E183" s="265">
        <v>27551.916666666672</v>
      </c>
      <c r="F183" s="265">
        <v>27300.533333333336</v>
      </c>
      <c r="G183" s="265">
        <v>26881.166666666672</v>
      </c>
      <c r="H183" s="265">
        <v>28222.666666666672</v>
      </c>
      <c r="I183" s="265">
        <v>28642.033333333333</v>
      </c>
      <c r="J183" s="265">
        <v>28893.416666666672</v>
      </c>
      <c r="K183" s="263">
        <v>28390.65</v>
      </c>
      <c r="L183" s="263">
        <v>27719.9</v>
      </c>
      <c r="M183" s="263">
        <v>0.63068999999999997</v>
      </c>
    </row>
    <row r="184" spans="1:13">
      <c r="A184" s="282">
        <v>175</v>
      </c>
      <c r="B184" s="263" t="s">
        <v>173</v>
      </c>
      <c r="C184" s="263">
        <v>1401.8</v>
      </c>
      <c r="D184" s="265">
        <v>1400.5333333333335</v>
      </c>
      <c r="E184" s="265">
        <v>1374.0666666666671</v>
      </c>
      <c r="F184" s="265">
        <v>1346.3333333333335</v>
      </c>
      <c r="G184" s="265">
        <v>1319.866666666667</v>
      </c>
      <c r="H184" s="265">
        <v>1428.2666666666671</v>
      </c>
      <c r="I184" s="265">
        <v>1454.7333333333338</v>
      </c>
      <c r="J184" s="265">
        <v>1482.4666666666672</v>
      </c>
      <c r="K184" s="263">
        <v>1427</v>
      </c>
      <c r="L184" s="263">
        <v>1372.8</v>
      </c>
      <c r="M184" s="263">
        <v>21.003399999999999</v>
      </c>
    </row>
    <row r="185" spans="1:13">
      <c r="A185" s="282">
        <v>176</v>
      </c>
      <c r="B185" s="263" t="s">
        <v>171</v>
      </c>
      <c r="C185" s="263">
        <v>1805.15</v>
      </c>
      <c r="D185" s="265">
        <v>1820.0666666666668</v>
      </c>
      <c r="E185" s="265">
        <v>1778.9333333333336</v>
      </c>
      <c r="F185" s="265">
        <v>1752.7166666666667</v>
      </c>
      <c r="G185" s="265">
        <v>1711.5833333333335</v>
      </c>
      <c r="H185" s="265">
        <v>1846.2833333333338</v>
      </c>
      <c r="I185" s="265">
        <v>1887.416666666667</v>
      </c>
      <c r="J185" s="265">
        <v>1913.6333333333339</v>
      </c>
      <c r="K185" s="263">
        <v>1861.2</v>
      </c>
      <c r="L185" s="263">
        <v>1793.85</v>
      </c>
      <c r="M185" s="263">
        <v>4.8756300000000001</v>
      </c>
    </row>
    <row r="186" spans="1:13">
      <c r="A186" s="282">
        <v>177</v>
      </c>
      <c r="B186" s="263" t="s">
        <v>169</v>
      </c>
      <c r="C186" s="263">
        <v>359.85</v>
      </c>
      <c r="D186" s="265">
        <v>362.51666666666671</v>
      </c>
      <c r="E186" s="265">
        <v>355.98333333333341</v>
      </c>
      <c r="F186" s="265">
        <v>352.11666666666667</v>
      </c>
      <c r="G186" s="265">
        <v>345.58333333333337</v>
      </c>
      <c r="H186" s="265">
        <v>366.38333333333344</v>
      </c>
      <c r="I186" s="265">
        <v>372.91666666666674</v>
      </c>
      <c r="J186" s="265">
        <v>376.78333333333347</v>
      </c>
      <c r="K186" s="263">
        <v>369.05</v>
      </c>
      <c r="L186" s="263">
        <v>358.65</v>
      </c>
      <c r="M186" s="263">
        <v>423.18999000000002</v>
      </c>
    </row>
    <row r="187" spans="1:13">
      <c r="A187" s="282">
        <v>178</v>
      </c>
      <c r="B187" s="263" t="s">
        <v>168</v>
      </c>
      <c r="C187" s="263">
        <v>70.5</v>
      </c>
      <c r="D187" s="265">
        <v>70.75</v>
      </c>
      <c r="E187" s="265">
        <v>69.55</v>
      </c>
      <c r="F187" s="265">
        <v>68.599999999999994</v>
      </c>
      <c r="G187" s="265">
        <v>67.399999999999991</v>
      </c>
      <c r="H187" s="265">
        <v>71.7</v>
      </c>
      <c r="I187" s="265">
        <v>72.899999999999991</v>
      </c>
      <c r="J187" s="265">
        <v>73.850000000000009</v>
      </c>
      <c r="K187" s="263">
        <v>71.95</v>
      </c>
      <c r="L187" s="263">
        <v>69.8</v>
      </c>
      <c r="M187" s="263">
        <v>300.44911999999999</v>
      </c>
    </row>
    <row r="188" spans="1:13">
      <c r="A188" s="282">
        <v>179</v>
      </c>
      <c r="B188" s="263" t="s">
        <v>175</v>
      </c>
      <c r="C188" s="263">
        <v>585.29999999999995</v>
      </c>
      <c r="D188" s="265">
        <v>588.5</v>
      </c>
      <c r="E188" s="265">
        <v>580</v>
      </c>
      <c r="F188" s="265">
        <v>574.70000000000005</v>
      </c>
      <c r="G188" s="265">
        <v>566.20000000000005</v>
      </c>
      <c r="H188" s="265">
        <v>593.79999999999995</v>
      </c>
      <c r="I188" s="265">
        <v>602.29999999999995</v>
      </c>
      <c r="J188" s="265">
        <v>607.59999999999991</v>
      </c>
      <c r="K188" s="263">
        <v>597</v>
      </c>
      <c r="L188" s="263">
        <v>583.20000000000005</v>
      </c>
      <c r="M188" s="263">
        <v>72.995819999999995</v>
      </c>
    </row>
    <row r="189" spans="1:13">
      <c r="A189" s="282">
        <v>180</v>
      </c>
      <c r="B189" s="263" t="s">
        <v>176</v>
      </c>
      <c r="C189" s="263">
        <v>469.25</v>
      </c>
      <c r="D189" s="265">
        <v>472.68333333333334</v>
      </c>
      <c r="E189" s="265">
        <v>462.56666666666666</v>
      </c>
      <c r="F189" s="265">
        <v>455.88333333333333</v>
      </c>
      <c r="G189" s="265">
        <v>445.76666666666665</v>
      </c>
      <c r="H189" s="265">
        <v>479.36666666666667</v>
      </c>
      <c r="I189" s="265">
        <v>489.48333333333335</v>
      </c>
      <c r="J189" s="265">
        <v>496.16666666666669</v>
      </c>
      <c r="K189" s="263">
        <v>482.8</v>
      </c>
      <c r="L189" s="263">
        <v>466</v>
      </c>
      <c r="M189" s="263">
        <v>7.6004500000000004</v>
      </c>
    </row>
    <row r="190" spans="1:13">
      <c r="A190" s="282">
        <v>181</v>
      </c>
      <c r="B190" s="263" t="s">
        <v>275</v>
      </c>
      <c r="C190" s="263">
        <v>522.9</v>
      </c>
      <c r="D190" s="265">
        <v>523.13333333333333</v>
      </c>
      <c r="E190" s="265">
        <v>517.26666666666665</v>
      </c>
      <c r="F190" s="265">
        <v>511.63333333333333</v>
      </c>
      <c r="G190" s="265">
        <v>505.76666666666665</v>
      </c>
      <c r="H190" s="265">
        <v>528.76666666666665</v>
      </c>
      <c r="I190" s="265">
        <v>534.63333333333321</v>
      </c>
      <c r="J190" s="265">
        <v>540.26666666666665</v>
      </c>
      <c r="K190" s="263">
        <v>529</v>
      </c>
      <c r="L190" s="263">
        <v>517.5</v>
      </c>
      <c r="M190" s="263">
        <v>5.8747199999999999</v>
      </c>
    </row>
    <row r="191" spans="1:13">
      <c r="A191" s="282">
        <v>182</v>
      </c>
      <c r="B191" s="263" t="s">
        <v>188</v>
      </c>
      <c r="C191" s="263">
        <v>566.70000000000005</v>
      </c>
      <c r="D191" s="265">
        <v>569.55000000000007</v>
      </c>
      <c r="E191" s="265">
        <v>559.25000000000011</v>
      </c>
      <c r="F191" s="265">
        <v>551.80000000000007</v>
      </c>
      <c r="G191" s="265">
        <v>541.50000000000011</v>
      </c>
      <c r="H191" s="265">
        <v>577.00000000000011</v>
      </c>
      <c r="I191" s="265">
        <v>587.30000000000007</v>
      </c>
      <c r="J191" s="265">
        <v>594.75000000000011</v>
      </c>
      <c r="K191" s="263">
        <v>579.85</v>
      </c>
      <c r="L191" s="263">
        <v>562.1</v>
      </c>
      <c r="M191" s="263">
        <v>13.40156</v>
      </c>
    </row>
    <row r="192" spans="1:13">
      <c r="A192" s="282">
        <v>183</v>
      </c>
      <c r="B192" s="263" t="s">
        <v>177</v>
      </c>
      <c r="C192" s="263">
        <v>737.65</v>
      </c>
      <c r="D192" s="265">
        <v>747.25</v>
      </c>
      <c r="E192" s="265">
        <v>724.7</v>
      </c>
      <c r="F192" s="265">
        <v>711.75</v>
      </c>
      <c r="G192" s="265">
        <v>689.2</v>
      </c>
      <c r="H192" s="265">
        <v>760.2</v>
      </c>
      <c r="I192" s="265">
        <v>782.75</v>
      </c>
      <c r="J192" s="265">
        <v>795.7</v>
      </c>
      <c r="K192" s="263">
        <v>769.8</v>
      </c>
      <c r="L192" s="263">
        <v>734.3</v>
      </c>
      <c r="M192" s="263">
        <v>38.477220000000003</v>
      </c>
    </row>
    <row r="193" spans="1:13">
      <c r="A193" s="282">
        <v>184</v>
      </c>
      <c r="B193" s="263" t="s">
        <v>183</v>
      </c>
      <c r="C193" s="263">
        <v>3121.1</v>
      </c>
      <c r="D193" s="265">
        <v>3128.1833333333329</v>
      </c>
      <c r="E193" s="265">
        <v>3104.0666666666657</v>
      </c>
      <c r="F193" s="265">
        <v>3087.0333333333328</v>
      </c>
      <c r="G193" s="265">
        <v>3062.9166666666656</v>
      </c>
      <c r="H193" s="265">
        <v>3145.2166666666658</v>
      </c>
      <c r="I193" s="265">
        <v>3169.3333333333335</v>
      </c>
      <c r="J193" s="265">
        <v>3186.3666666666659</v>
      </c>
      <c r="K193" s="263">
        <v>3152.3</v>
      </c>
      <c r="L193" s="263">
        <v>3111.15</v>
      </c>
      <c r="M193" s="263">
        <v>22.07104</v>
      </c>
    </row>
    <row r="194" spans="1:13">
      <c r="A194" s="282">
        <v>185</v>
      </c>
      <c r="B194" s="263" t="s">
        <v>804</v>
      </c>
      <c r="C194" s="263">
        <v>629.1</v>
      </c>
      <c r="D194" s="265">
        <v>630.9666666666667</v>
      </c>
      <c r="E194" s="265">
        <v>622.78333333333342</v>
      </c>
      <c r="F194" s="265">
        <v>616.4666666666667</v>
      </c>
      <c r="G194" s="265">
        <v>608.28333333333342</v>
      </c>
      <c r="H194" s="265">
        <v>637.28333333333342</v>
      </c>
      <c r="I194" s="265">
        <v>645.46666666666681</v>
      </c>
      <c r="J194" s="265">
        <v>651.78333333333342</v>
      </c>
      <c r="K194" s="263">
        <v>639.15</v>
      </c>
      <c r="L194" s="263">
        <v>624.65</v>
      </c>
      <c r="M194" s="263">
        <v>29.38251</v>
      </c>
    </row>
    <row r="195" spans="1:13">
      <c r="A195" s="282">
        <v>186</v>
      </c>
      <c r="B195" s="263" t="s">
        <v>179</v>
      </c>
      <c r="C195" s="263">
        <v>294.45</v>
      </c>
      <c r="D195" s="265">
        <v>297.55</v>
      </c>
      <c r="E195" s="265">
        <v>290.10000000000002</v>
      </c>
      <c r="F195" s="265">
        <v>285.75</v>
      </c>
      <c r="G195" s="265">
        <v>278.3</v>
      </c>
      <c r="H195" s="265">
        <v>301.90000000000003</v>
      </c>
      <c r="I195" s="265">
        <v>309.34999999999997</v>
      </c>
      <c r="J195" s="265">
        <v>313.70000000000005</v>
      </c>
      <c r="K195" s="263">
        <v>305</v>
      </c>
      <c r="L195" s="263">
        <v>293.2</v>
      </c>
      <c r="M195" s="263">
        <v>615.23819000000003</v>
      </c>
    </row>
    <row r="196" spans="1:13">
      <c r="A196" s="282">
        <v>187</v>
      </c>
      <c r="B196" s="254" t="s">
        <v>181</v>
      </c>
      <c r="C196" s="254">
        <v>101.25</v>
      </c>
      <c r="D196" s="289">
        <v>102.56666666666666</v>
      </c>
      <c r="E196" s="289">
        <v>99.533333333333331</v>
      </c>
      <c r="F196" s="289">
        <v>97.816666666666663</v>
      </c>
      <c r="G196" s="289">
        <v>94.783333333333331</v>
      </c>
      <c r="H196" s="289">
        <v>104.28333333333333</v>
      </c>
      <c r="I196" s="289">
        <v>107.31666666666666</v>
      </c>
      <c r="J196" s="289">
        <v>109.03333333333333</v>
      </c>
      <c r="K196" s="254">
        <v>105.6</v>
      </c>
      <c r="L196" s="254">
        <v>100.85</v>
      </c>
      <c r="M196" s="254">
        <v>496.03176000000002</v>
      </c>
    </row>
    <row r="197" spans="1:13">
      <c r="A197" s="282">
        <v>188</v>
      </c>
      <c r="B197" s="254" t="s">
        <v>182</v>
      </c>
      <c r="C197" s="254">
        <v>702.8</v>
      </c>
      <c r="D197" s="289">
        <v>711.58333333333337</v>
      </c>
      <c r="E197" s="289">
        <v>690.16666666666674</v>
      </c>
      <c r="F197" s="289">
        <v>677.53333333333342</v>
      </c>
      <c r="G197" s="289">
        <v>656.11666666666679</v>
      </c>
      <c r="H197" s="289">
        <v>724.2166666666667</v>
      </c>
      <c r="I197" s="289">
        <v>745.63333333333344</v>
      </c>
      <c r="J197" s="289">
        <v>758.26666666666665</v>
      </c>
      <c r="K197" s="254">
        <v>733</v>
      </c>
      <c r="L197" s="254">
        <v>698.95</v>
      </c>
      <c r="M197" s="254">
        <v>210.30283</v>
      </c>
    </row>
    <row r="198" spans="1:13">
      <c r="A198" s="282">
        <v>189</v>
      </c>
      <c r="B198" s="254" t="s">
        <v>184</v>
      </c>
      <c r="C198" s="254">
        <v>992.15</v>
      </c>
      <c r="D198" s="289">
        <v>997.58333333333337</v>
      </c>
      <c r="E198" s="289">
        <v>981.81666666666672</v>
      </c>
      <c r="F198" s="289">
        <v>971.48333333333335</v>
      </c>
      <c r="G198" s="289">
        <v>955.7166666666667</v>
      </c>
      <c r="H198" s="289">
        <v>1007.9166666666667</v>
      </c>
      <c r="I198" s="289">
        <v>1023.6833333333334</v>
      </c>
      <c r="J198" s="289">
        <v>1034.0166666666669</v>
      </c>
      <c r="K198" s="254">
        <v>1013.35</v>
      </c>
      <c r="L198" s="254">
        <v>987.25</v>
      </c>
      <c r="M198" s="254">
        <v>27.49823</v>
      </c>
    </row>
    <row r="199" spans="1:13">
      <c r="A199" s="282">
        <v>190</v>
      </c>
      <c r="B199" s="254" t="s">
        <v>164</v>
      </c>
      <c r="C199" s="254">
        <v>968.75</v>
      </c>
      <c r="D199" s="289">
        <v>975.7166666666667</v>
      </c>
      <c r="E199" s="289">
        <v>959.23333333333335</v>
      </c>
      <c r="F199" s="289">
        <v>949.7166666666667</v>
      </c>
      <c r="G199" s="289">
        <v>933.23333333333335</v>
      </c>
      <c r="H199" s="289">
        <v>985.23333333333335</v>
      </c>
      <c r="I199" s="289">
        <v>1001.7166666666667</v>
      </c>
      <c r="J199" s="289">
        <v>1011.2333333333333</v>
      </c>
      <c r="K199" s="254">
        <v>992.2</v>
      </c>
      <c r="L199" s="254">
        <v>966.2</v>
      </c>
      <c r="M199" s="254">
        <v>2.7686500000000001</v>
      </c>
    </row>
    <row r="200" spans="1:13">
      <c r="A200" s="282">
        <v>191</v>
      </c>
      <c r="B200" s="254" t="s">
        <v>185</v>
      </c>
      <c r="C200" s="254">
        <v>1488.15</v>
      </c>
      <c r="D200" s="289">
        <v>1491.1333333333332</v>
      </c>
      <c r="E200" s="289">
        <v>1473.4666666666665</v>
      </c>
      <c r="F200" s="289">
        <v>1458.7833333333333</v>
      </c>
      <c r="G200" s="289">
        <v>1441.1166666666666</v>
      </c>
      <c r="H200" s="289">
        <v>1505.8166666666664</v>
      </c>
      <c r="I200" s="289">
        <v>1523.4833333333333</v>
      </c>
      <c r="J200" s="289">
        <v>1538.1666666666663</v>
      </c>
      <c r="K200" s="254">
        <v>1508.8</v>
      </c>
      <c r="L200" s="254">
        <v>1476.45</v>
      </c>
      <c r="M200" s="254">
        <v>18.710920000000002</v>
      </c>
    </row>
    <row r="201" spans="1:13">
      <c r="A201" s="282">
        <v>192</v>
      </c>
      <c r="B201" s="254" t="s">
        <v>186</v>
      </c>
      <c r="C201" s="254">
        <v>2459.0500000000002</v>
      </c>
      <c r="D201" s="289">
        <v>2464.4666666666667</v>
      </c>
      <c r="E201" s="289">
        <v>2441.8333333333335</v>
      </c>
      <c r="F201" s="289">
        <v>2424.6166666666668</v>
      </c>
      <c r="G201" s="289">
        <v>2401.9833333333336</v>
      </c>
      <c r="H201" s="289">
        <v>2481.6833333333334</v>
      </c>
      <c r="I201" s="289">
        <v>2504.3166666666666</v>
      </c>
      <c r="J201" s="289">
        <v>2521.5333333333333</v>
      </c>
      <c r="K201" s="254">
        <v>2487.1</v>
      </c>
      <c r="L201" s="254">
        <v>2447.25</v>
      </c>
      <c r="M201" s="254">
        <v>1.24902</v>
      </c>
    </row>
    <row r="202" spans="1:13">
      <c r="A202" s="282">
        <v>193</v>
      </c>
      <c r="B202" s="254" t="s">
        <v>187</v>
      </c>
      <c r="C202" s="254">
        <v>418.25</v>
      </c>
      <c r="D202" s="289">
        <v>419.31666666666666</v>
      </c>
      <c r="E202" s="289">
        <v>414.7833333333333</v>
      </c>
      <c r="F202" s="289">
        <v>411.31666666666666</v>
      </c>
      <c r="G202" s="289">
        <v>406.7833333333333</v>
      </c>
      <c r="H202" s="289">
        <v>422.7833333333333</v>
      </c>
      <c r="I202" s="289">
        <v>427.31666666666672</v>
      </c>
      <c r="J202" s="289">
        <v>430.7833333333333</v>
      </c>
      <c r="K202" s="254">
        <v>423.85</v>
      </c>
      <c r="L202" s="254">
        <v>415.85</v>
      </c>
      <c r="M202" s="254">
        <v>9.0671300000000006</v>
      </c>
    </row>
    <row r="203" spans="1:13">
      <c r="A203" s="282">
        <v>194</v>
      </c>
      <c r="B203" s="254" t="s">
        <v>510</v>
      </c>
      <c r="C203" s="254">
        <v>785.05</v>
      </c>
      <c r="D203" s="289">
        <v>803.16666666666663</v>
      </c>
      <c r="E203" s="289">
        <v>760.33333333333326</v>
      </c>
      <c r="F203" s="289">
        <v>735.61666666666667</v>
      </c>
      <c r="G203" s="289">
        <v>692.7833333333333</v>
      </c>
      <c r="H203" s="289">
        <v>827.88333333333321</v>
      </c>
      <c r="I203" s="289">
        <v>870.71666666666647</v>
      </c>
      <c r="J203" s="289">
        <v>895.43333333333317</v>
      </c>
      <c r="K203" s="254">
        <v>846</v>
      </c>
      <c r="L203" s="254">
        <v>778.45</v>
      </c>
      <c r="M203" s="254">
        <v>14.06039</v>
      </c>
    </row>
    <row r="204" spans="1:13">
      <c r="A204" s="282">
        <v>195</v>
      </c>
      <c r="B204" s="254" t="s">
        <v>193</v>
      </c>
      <c r="C204" s="254">
        <v>608.85</v>
      </c>
      <c r="D204" s="289">
        <v>617.41666666666663</v>
      </c>
      <c r="E204" s="289">
        <v>598.43333333333328</v>
      </c>
      <c r="F204" s="289">
        <v>588.01666666666665</v>
      </c>
      <c r="G204" s="289">
        <v>569.0333333333333</v>
      </c>
      <c r="H204" s="289">
        <v>627.83333333333326</v>
      </c>
      <c r="I204" s="289">
        <v>646.81666666666661</v>
      </c>
      <c r="J204" s="289">
        <v>657.23333333333323</v>
      </c>
      <c r="K204" s="254">
        <v>636.4</v>
      </c>
      <c r="L204" s="254">
        <v>607</v>
      </c>
      <c r="M204" s="254">
        <v>48.328420000000001</v>
      </c>
    </row>
    <row r="205" spans="1:13">
      <c r="A205" s="282">
        <v>196</v>
      </c>
      <c r="B205" s="254" t="s">
        <v>191</v>
      </c>
      <c r="C205" s="254">
        <v>6858.65</v>
      </c>
      <c r="D205" s="289">
        <v>6880.8833333333341</v>
      </c>
      <c r="E205" s="289">
        <v>6817.7666666666682</v>
      </c>
      <c r="F205" s="289">
        <v>6776.8833333333341</v>
      </c>
      <c r="G205" s="289">
        <v>6713.7666666666682</v>
      </c>
      <c r="H205" s="289">
        <v>6921.7666666666682</v>
      </c>
      <c r="I205" s="289">
        <v>6984.883333333335</v>
      </c>
      <c r="J205" s="289">
        <v>7025.7666666666682</v>
      </c>
      <c r="K205" s="254">
        <v>6944</v>
      </c>
      <c r="L205" s="254">
        <v>6840</v>
      </c>
      <c r="M205" s="254">
        <v>7.1639200000000001</v>
      </c>
    </row>
    <row r="206" spans="1:13">
      <c r="A206" s="282">
        <v>197</v>
      </c>
      <c r="B206" s="254" t="s">
        <v>192</v>
      </c>
      <c r="C206" s="254">
        <v>34.9</v>
      </c>
      <c r="D206" s="289">
        <v>35.333333333333336</v>
      </c>
      <c r="E206" s="289">
        <v>34.266666666666673</v>
      </c>
      <c r="F206" s="289">
        <v>33.63333333333334</v>
      </c>
      <c r="G206" s="289">
        <v>32.566666666666677</v>
      </c>
      <c r="H206" s="289">
        <v>35.966666666666669</v>
      </c>
      <c r="I206" s="289">
        <v>37.033333333333331</v>
      </c>
      <c r="J206" s="289">
        <v>37.666666666666664</v>
      </c>
      <c r="K206" s="254">
        <v>36.4</v>
      </c>
      <c r="L206" s="254">
        <v>34.700000000000003</v>
      </c>
      <c r="M206" s="254">
        <v>115.43282000000001</v>
      </c>
    </row>
    <row r="207" spans="1:13">
      <c r="A207" s="282">
        <v>198</v>
      </c>
      <c r="B207" s="254" t="s">
        <v>189</v>
      </c>
      <c r="C207" s="254">
        <v>1244.45</v>
      </c>
      <c r="D207" s="289">
        <v>1257.3166666666666</v>
      </c>
      <c r="E207" s="289">
        <v>1226.1333333333332</v>
      </c>
      <c r="F207" s="289">
        <v>1207.8166666666666</v>
      </c>
      <c r="G207" s="289">
        <v>1176.6333333333332</v>
      </c>
      <c r="H207" s="289">
        <v>1275.6333333333332</v>
      </c>
      <c r="I207" s="289">
        <v>1306.8166666666666</v>
      </c>
      <c r="J207" s="289">
        <v>1325.1333333333332</v>
      </c>
      <c r="K207" s="254">
        <v>1288.5</v>
      </c>
      <c r="L207" s="254">
        <v>1239</v>
      </c>
      <c r="M207" s="254">
        <v>4.1691700000000003</v>
      </c>
    </row>
    <row r="208" spans="1:13">
      <c r="A208" s="282">
        <v>199</v>
      </c>
      <c r="B208" s="254" t="s">
        <v>141</v>
      </c>
      <c r="C208" s="254">
        <v>551.1</v>
      </c>
      <c r="D208" s="289">
        <v>554.05000000000007</v>
      </c>
      <c r="E208" s="289">
        <v>546.20000000000016</v>
      </c>
      <c r="F208" s="289">
        <v>541.30000000000007</v>
      </c>
      <c r="G208" s="289">
        <v>533.45000000000016</v>
      </c>
      <c r="H208" s="289">
        <v>558.95000000000016</v>
      </c>
      <c r="I208" s="289">
        <v>566.80000000000007</v>
      </c>
      <c r="J208" s="289">
        <v>571.70000000000016</v>
      </c>
      <c r="K208" s="254">
        <v>561.9</v>
      </c>
      <c r="L208" s="254">
        <v>549.15</v>
      </c>
      <c r="M208" s="254">
        <v>27.329750000000001</v>
      </c>
    </row>
    <row r="209" spans="1:13">
      <c r="A209" s="282">
        <v>200</v>
      </c>
      <c r="B209" s="254" t="s">
        <v>277</v>
      </c>
      <c r="C209" s="254">
        <v>236.3</v>
      </c>
      <c r="D209" s="289">
        <v>235.4</v>
      </c>
      <c r="E209" s="289">
        <v>231.4</v>
      </c>
      <c r="F209" s="289">
        <v>226.5</v>
      </c>
      <c r="G209" s="289">
        <v>222.5</v>
      </c>
      <c r="H209" s="289">
        <v>240.3</v>
      </c>
      <c r="I209" s="289">
        <v>244.3</v>
      </c>
      <c r="J209" s="289">
        <v>249.20000000000002</v>
      </c>
      <c r="K209" s="254">
        <v>239.4</v>
      </c>
      <c r="L209" s="254">
        <v>230.5</v>
      </c>
      <c r="M209" s="254">
        <v>9.6168600000000009</v>
      </c>
    </row>
    <row r="210" spans="1:13">
      <c r="A210" s="282">
        <v>201</v>
      </c>
      <c r="B210" s="254" t="s">
        <v>522</v>
      </c>
      <c r="C210" s="254">
        <v>991.5</v>
      </c>
      <c r="D210" s="289">
        <v>999.11666666666667</v>
      </c>
      <c r="E210" s="289">
        <v>974.23333333333335</v>
      </c>
      <c r="F210" s="289">
        <v>956.9666666666667</v>
      </c>
      <c r="G210" s="289">
        <v>932.08333333333337</v>
      </c>
      <c r="H210" s="289">
        <v>1016.3833333333333</v>
      </c>
      <c r="I210" s="289">
        <v>1041.2666666666669</v>
      </c>
      <c r="J210" s="289">
        <v>1058.5333333333333</v>
      </c>
      <c r="K210" s="254">
        <v>1024</v>
      </c>
      <c r="L210" s="254">
        <v>981.85</v>
      </c>
      <c r="M210" s="254">
        <v>3.6061100000000001</v>
      </c>
    </row>
    <row r="211" spans="1:13">
      <c r="A211" s="282">
        <v>202</v>
      </c>
      <c r="B211" s="254" t="s">
        <v>118</v>
      </c>
      <c r="C211" s="254">
        <v>9.75</v>
      </c>
      <c r="D211" s="289">
        <v>9.8333333333333339</v>
      </c>
      <c r="E211" s="289">
        <v>9.6166666666666671</v>
      </c>
      <c r="F211" s="289">
        <v>9.4833333333333325</v>
      </c>
      <c r="G211" s="289">
        <v>9.2666666666666657</v>
      </c>
      <c r="H211" s="289">
        <v>9.9666666666666686</v>
      </c>
      <c r="I211" s="289">
        <v>10.183333333333334</v>
      </c>
      <c r="J211" s="289">
        <v>10.31666666666667</v>
      </c>
      <c r="K211" s="254">
        <v>10.050000000000001</v>
      </c>
      <c r="L211" s="254">
        <v>9.6999999999999993</v>
      </c>
      <c r="M211" s="254">
        <v>983.45902999999998</v>
      </c>
    </row>
    <row r="212" spans="1:13">
      <c r="A212" s="282">
        <v>203</v>
      </c>
      <c r="B212" s="254" t="s">
        <v>195</v>
      </c>
      <c r="C212" s="254">
        <v>984.8</v>
      </c>
      <c r="D212" s="289">
        <v>992.94999999999993</v>
      </c>
      <c r="E212" s="289">
        <v>973.89999999999986</v>
      </c>
      <c r="F212" s="289">
        <v>962.99999999999989</v>
      </c>
      <c r="G212" s="289">
        <v>943.94999999999982</v>
      </c>
      <c r="H212" s="289">
        <v>1003.8499999999999</v>
      </c>
      <c r="I212" s="289">
        <v>1022.8999999999999</v>
      </c>
      <c r="J212" s="289">
        <v>1033.8</v>
      </c>
      <c r="K212" s="254">
        <v>1012</v>
      </c>
      <c r="L212" s="254">
        <v>982.05</v>
      </c>
      <c r="M212" s="254">
        <v>17.135200000000001</v>
      </c>
    </row>
    <row r="213" spans="1:13">
      <c r="A213" s="282">
        <v>204</v>
      </c>
      <c r="B213" s="254" t="s">
        <v>528</v>
      </c>
      <c r="C213" s="254">
        <v>2255.5</v>
      </c>
      <c r="D213" s="289">
        <v>2269.1666666666665</v>
      </c>
      <c r="E213" s="289">
        <v>2226.333333333333</v>
      </c>
      <c r="F213" s="289">
        <v>2197.1666666666665</v>
      </c>
      <c r="G213" s="289">
        <v>2154.333333333333</v>
      </c>
      <c r="H213" s="289">
        <v>2298.333333333333</v>
      </c>
      <c r="I213" s="289">
        <v>2341.1666666666661</v>
      </c>
      <c r="J213" s="289">
        <v>2370.333333333333</v>
      </c>
      <c r="K213" s="254">
        <v>2312</v>
      </c>
      <c r="L213" s="254">
        <v>2240</v>
      </c>
      <c r="M213" s="254">
        <v>0.61002999999999996</v>
      </c>
    </row>
    <row r="214" spans="1:13">
      <c r="A214" s="282">
        <v>205</v>
      </c>
      <c r="B214" s="254" t="s">
        <v>196</v>
      </c>
      <c r="C214" s="289">
        <v>411</v>
      </c>
      <c r="D214" s="289">
        <v>411.88333333333338</v>
      </c>
      <c r="E214" s="289">
        <v>408.31666666666678</v>
      </c>
      <c r="F214" s="289">
        <v>405.63333333333338</v>
      </c>
      <c r="G214" s="289">
        <v>402.06666666666678</v>
      </c>
      <c r="H214" s="289">
        <v>414.56666666666678</v>
      </c>
      <c r="I214" s="289">
        <v>418.13333333333338</v>
      </c>
      <c r="J214" s="289">
        <v>420.81666666666678</v>
      </c>
      <c r="K214" s="289">
        <v>415.45</v>
      </c>
      <c r="L214" s="289">
        <v>409.2</v>
      </c>
      <c r="M214" s="289">
        <v>51.403469999999999</v>
      </c>
    </row>
    <row r="215" spans="1:13">
      <c r="A215" s="282">
        <v>206</v>
      </c>
      <c r="B215" s="254" t="s">
        <v>197</v>
      </c>
      <c r="C215" s="289">
        <v>14.65</v>
      </c>
      <c r="D215" s="289">
        <v>14.75</v>
      </c>
      <c r="E215" s="289">
        <v>14.5</v>
      </c>
      <c r="F215" s="289">
        <v>14.35</v>
      </c>
      <c r="G215" s="289">
        <v>14.1</v>
      </c>
      <c r="H215" s="289">
        <v>14.9</v>
      </c>
      <c r="I215" s="289">
        <v>15.15</v>
      </c>
      <c r="J215" s="289">
        <v>15.3</v>
      </c>
      <c r="K215" s="289">
        <v>15</v>
      </c>
      <c r="L215" s="289">
        <v>14.6</v>
      </c>
      <c r="M215" s="289">
        <v>599.03729999999996</v>
      </c>
    </row>
    <row r="216" spans="1:13">
      <c r="A216" s="282">
        <v>207</v>
      </c>
      <c r="B216" s="254" t="s">
        <v>198</v>
      </c>
      <c r="C216" s="289">
        <v>205.2</v>
      </c>
      <c r="D216" s="289">
        <v>207.5</v>
      </c>
      <c r="E216" s="289">
        <v>202.1</v>
      </c>
      <c r="F216" s="289">
        <v>199</v>
      </c>
      <c r="G216" s="289">
        <v>193.6</v>
      </c>
      <c r="H216" s="289">
        <v>210.6</v>
      </c>
      <c r="I216" s="289">
        <v>215.99999999999997</v>
      </c>
      <c r="J216" s="289">
        <v>219.1</v>
      </c>
      <c r="K216" s="289">
        <v>212.9</v>
      </c>
      <c r="L216" s="289">
        <v>204.4</v>
      </c>
      <c r="M216" s="289">
        <v>94.922340000000005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F20" sqref="F20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86"/>
      <c r="B1" s="586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44280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83" t="s">
        <v>16</v>
      </c>
      <c r="B9" s="584" t="s">
        <v>18</v>
      </c>
      <c r="C9" s="582" t="s">
        <v>19</v>
      </c>
      <c r="D9" s="582" t="s">
        <v>20</v>
      </c>
      <c r="E9" s="582" t="s">
        <v>21</v>
      </c>
      <c r="F9" s="582"/>
      <c r="G9" s="582"/>
      <c r="H9" s="582" t="s">
        <v>22</v>
      </c>
      <c r="I9" s="582"/>
      <c r="J9" s="582"/>
      <c r="K9" s="260"/>
      <c r="L9" s="267"/>
      <c r="M9" s="268"/>
    </row>
    <row r="10" spans="1:15" ht="42.75" customHeight="1">
      <c r="A10" s="578"/>
      <c r="B10" s="580"/>
      <c r="C10" s="585" t="s">
        <v>23</v>
      </c>
      <c r="D10" s="585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509" t="s">
        <v>284</v>
      </c>
      <c r="C11" s="506">
        <v>28402.6</v>
      </c>
      <c r="D11" s="507">
        <v>28273.883333333331</v>
      </c>
      <c r="E11" s="507">
        <v>27747.766666666663</v>
      </c>
      <c r="F11" s="507">
        <v>27092.933333333331</v>
      </c>
      <c r="G11" s="507">
        <v>26566.816666666662</v>
      </c>
      <c r="H11" s="507">
        <v>28928.716666666664</v>
      </c>
      <c r="I11" s="507">
        <v>29454.833333333332</v>
      </c>
      <c r="J11" s="507">
        <v>30109.666666666664</v>
      </c>
      <c r="K11" s="506">
        <v>28800</v>
      </c>
      <c r="L11" s="506">
        <v>27619.05</v>
      </c>
      <c r="M11" s="506">
        <v>0.10338</v>
      </c>
    </row>
    <row r="12" spans="1:15" ht="12" customHeight="1">
      <c r="A12" s="254">
        <v>2</v>
      </c>
      <c r="B12" s="509" t="s">
        <v>785</v>
      </c>
      <c r="C12" s="506">
        <v>1375.6</v>
      </c>
      <c r="D12" s="507">
        <v>1381.8166666666666</v>
      </c>
      <c r="E12" s="507">
        <v>1361.7833333333333</v>
      </c>
      <c r="F12" s="507">
        <v>1347.9666666666667</v>
      </c>
      <c r="G12" s="507">
        <v>1327.9333333333334</v>
      </c>
      <c r="H12" s="507">
        <v>1395.6333333333332</v>
      </c>
      <c r="I12" s="507">
        <v>1415.6666666666665</v>
      </c>
      <c r="J12" s="507">
        <v>1429.4833333333331</v>
      </c>
      <c r="K12" s="506">
        <v>1401.85</v>
      </c>
      <c r="L12" s="506">
        <v>1368</v>
      </c>
      <c r="M12" s="506">
        <v>0.62821000000000005</v>
      </c>
    </row>
    <row r="13" spans="1:15" ht="12" customHeight="1">
      <c r="A13" s="254">
        <v>3</v>
      </c>
      <c r="B13" s="509" t="s">
        <v>816</v>
      </c>
      <c r="C13" s="506">
        <v>1396.65</v>
      </c>
      <c r="D13" s="507">
        <v>1396.8833333333332</v>
      </c>
      <c r="E13" s="507">
        <v>1368.7666666666664</v>
      </c>
      <c r="F13" s="507">
        <v>1340.8833333333332</v>
      </c>
      <c r="G13" s="507">
        <v>1312.7666666666664</v>
      </c>
      <c r="H13" s="507">
        <v>1424.7666666666664</v>
      </c>
      <c r="I13" s="507">
        <v>1452.8833333333332</v>
      </c>
      <c r="J13" s="507">
        <v>1480.7666666666664</v>
      </c>
      <c r="K13" s="506">
        <v>1425</v>
      </c>
      <c r="L13" s="506">
        <v>1369</v>
      </c>
      <c r="M13" s="506">
        <v>0.20473</v>
      </c>
    </row>
    <row r="14" spans="1:15" ht="12" customHeight="1">
      <c r="A14" s="254">
        <v>4</v>
      </c>
      <c r="B14" s="509" t="s">
        <v>38</v>
      </c>
      <c r="C14" s="506">
        <v>1892.25</v>
      </c>
      <c r="D14" s="507">
        <v>1901.1833333333334</v>
      </c>
      <c r="E14" s="507">
        <v>1879.0666666666668</v>
      </c>
      <c r="F14" s="507">
        <v>1865.8833333333334</v>
      </c>
      <c r="G14" s="507">
        <v>1843.7666666666669</v>
      </c>
      <c r="H14" s="507">
        <v>1914.3666666666668</v>
      </c>
      <c r="I14" s="507">
        <v>1936.4833333333336</v>
      </c>
      <c r="J14" s="507">
        <v>1949.6666666666667</v>
      </c>
      <c r="K14" s="506">
        <v>1923.3</v>
      </c>
      <c r="L14" s="506">
        <v>1888</v>
      </c>
      <c r="M14" s="506">
        <v>12.93661</v>
      </c>
    </row>
    <row r="15" spans="1:15" ht="12" customHeight="1">
      <c r="A15" s="254">
        <v>5</v>
      </c>
      <c r="B15" s="509" t="s">
        <v>285</v>
      </c>
      <c r="C15" s="506">
        <v>1876.7</v>
      </c>
      <c r="D15" s="507">
        <v>1873.8999999999999</v>
      </c>
      <c r="E15" s="507">
        <v>1849.7999999999997</v>
      </c>
      <c r="F15" s="507">
        <v>1822.8999999999999</v>
      </c>
      <c r="G15" s="507">
        <v>1798.7999999999997</v>
      </c>
      <c r="H15" s="507">
        <v>1900.7999999999997</v>
      </c>
      <c r="I15" s="507">
        <v>1924.8999999999996</v>
      </c>
      <c r="J15" s="507">
        <v>1951.7999999999997</v>
      </c>
      <c r="K15" s="506">
        <v>1898</v>
      </c>
      <c r="L15" s="506">
        <v>1847</v>
      </c>
      <c r="M15" s="506">
        <v>0.73350000000000004</v>
      </c>
    </row>
    <row r="16" spans="1:15" ht="12" customHeight="1">
      <c r="A16" s="254">
        <v>6</v>
      </c>
      <c r="B16" s="509" t="s">
        <v>286</v>
      </c>
      <c r="C16" s="506">
        <v>1291.2</v>
      </c>
      <c r="D16" s="507">
        <v>1285.6833333333334</v>
      </c>
      <c r="E16" s="507">
        <v>1238.5666666666668</v>
      </c>
      <c r="F16" s="507">
        <v>1185.9333333333334</v>
      </c>
      <c r="G16" s="507">
        <v>1138.8166666666668</v>
      </c>
      <c r="H16" s="507">
        <v>1338.3166666666668</v>
      </c>
      <c r="I16" s="507">
        <v>1385.4333333333336</v>
      </c>
      <c r="J16" s="507">
        <v>1438.0666666666668</v>
      </c>
      <c r="K16" s="506">
        <v>1332.8</v>
      </c>
      <c r="L16" s="506">
        <v>1233.05</v>
      </c>
      <c r="M16" s="506">
        <v>2.6688200000000002</v>
      </c>
    </row>
    <row r="17" spans="1:13" ht="12" customHeight="1">
      <c r="A17" s="254">
        <v>7</v>
      </c>
      <c r="B17" s="509" t="s">
        <v>222</v>
      </c>
      <c r="C17" s="506">
        <v>1225.5999999999999</v>
      </c>
      <c r="D17" s="507">
        <v>1231.4166666666667</v>
      </c>
      <c r="E17" s="507">
        <v>1209.1833333333334</v>
      </c>
      <c r="F17" s="507">
        <v>1192.7666666666667</v>
      </c>
      <c r="G17" s="507">
        <v>1170.5333333333333</v>
      </c>
      <c r="H17" s="507">
        <v>1247.8333333333335</v>
      </c>
      <c r="I17" s="507">
        <v>1270.0666666666666</v>
      </c>
      <c r="J17" s="507">
        <v>1286.4833333333336</v>
      </c>
      <c r="K17" s="506">
        <v>1253.6500000000001</v>
      </c>
      <c r="L17" s="506">
        <v>1215</v>
      </c>
      <c r="M17" s="506">
        <v>7.7295800000000003</v>
      </c>
    </row>
    <row r="18" spans="1:13" ht="12" customHeight="1">
      <c r="A18" s="254">
        <v>8</v>
      </c>
      <c r="B18" s="509" t="s">
        <v>734</v>
      </c>
      <c r="C18" s="506">
        <v>727.35</v>
      </c>
      <c r="D18" s="507">
        <v>732.19999999999993</v>
      </c>
      <c r="E18" s="507">
        <v>714.54999999999984</v>
      </c>
      <c r="F18" s="507">
        <v>701.74999999999989</v>
      </c>
      <c r="G18" s="507">
        <v>684.0999999999998</v>
      </c>
      <c r="H18" s="507">
        <v>744.99999999999989</v>
      </c>
      <c r="I18" s="507">
        <v>762.65</v>
      </c>
      <c r="J18" s="507">
        <v>775.44999999999993</v>
      </c>
      <c r="K18" s="506">
        <v>749.85</v>
      </c>
      <c r="L18" s="506">
        <v>719.4</v>
      </c>
      <c r="M18" s="506">
        <v>16.575939999999999</v>
      </c>
    </row>
    <row r="19" spans="1:13" ht="12" customHeight="1">
      <c r="A19" s="254">
        <v>9</v>
      </c>
      <c r="B19" s="509" t="s">
        <v>735</v>
      </c>
      <c r="C19" s="506">
        <v>1318.1</v>
      </c>
      <c r="D19" s="507">
        <v>1335.1666666666667</v>
      </c>
      <c r="E19" s="507">
        <v>1270.9333333333334</v>
      </c>
      <c r="F19" s="507">
        <v>1223.7666666666667</v>
      </c>
      <c r="G19" s="507">
        <v>1159.5333333333333</v>
      </c>
      <c r="H19" s="507">
        <v>1382.3333333333335</v>
      </c>
      <c r="I19" s="507">
        <v>1446.5666666666666</v>
      </c>
      <c r="J19" s="507">
        <v>1493.7333333333336</v>
      </c>
      <c r="K19" s="506">
        <v>1399.4</v>
      </c>
      <c r="L19" s="506">
        <v>1288</v>
      </c>
      <c r="M19" s="506">
        <v>30.970980000000001</v>
      </c>
    </row>
    <row r="20" spans="1:13" ht="12" customHeight="1">
      <c r="A20" s="254">
        <v>10</v>
      </c>
      <c r="B20" s="509" t="s">
        <v>287</v>
      </c>
      <c r="C20" s="506">
        <v>2420.85</v>
      </c>
      <c r="D20" s="507">
        <v>2439.65</v>
      </c>
      <c r="E20" s="507">
        <v>2381.3000000000002</v>
      </c>
      <c r="F20" s="507">
        <v>2341.75</v>
      </c>
      <c r="G20" s="507">
        <v>2283.4</v>
      </c>
      <c r="H20" s="507">
        <v>2479.2000000000003</v>
      </c>
      <c r="I20" s="507">
        <v>2537.5499999999997</v>
      </c>
      <c r="J20" s="507">
        <v>2577.1000000000004</v>
      </c>
      <c r="K20" s="506">
        <v>2498</v>
      </c>
      <c r="L20" s="506">
        <v>2400.1</v>
      </c>
      <c r="M20" s="506">
        <v>1.2081999999999999</v>
      </c>
    </row>
    <row r="21" spans="1:13" ht="12" customHeight="1">
      <c r="A21" s="254">
        <v>11</v>
      </c>
      <c r="B21" s="509" t="s">
        <v>288</v>
      </c>
      <c r="C21" s="506">
        <v>14852.8</v>
      </c>
      <c r="D21" s="507">
        <v>14822.233333333332</v>
      </c>
      <c r="E21" s="507">
        <v>14714.466666666664</v>
      </c>
      <c r="F21" s="507">
        <v>14576.133333333331</v>
      </c>
      <c r="G21" s="507">
        <v>14468.366666666663</v>
      </c>
      <c r="H21" s="507">
        <v>14960.566666666664</v>
      </c>
      <c r="I21" s="507">
        <v>15068.33333333333</v>
      </c>
      <c r="J21" s="507">
        <v>15206.666666666664</v>
      </c>
      <c r="K21" s="506">
        <v>14930</v>
      </c>
      <c r="L21" s="506">
        <v>14683.9</v>
      </c>
      <c r="M21" s="506">
        <v>0.12291000000000001</v>
      </c>
    </row>
    <row r="22" spans="1:13" ht="12" customHeight="1">
      <c r="A22" s="254">
        <v>12</v>
      </c>
      <c r="B22" s="509" t="s">
        <v>40</v>
      </c>
      <c r="C22" s="506">
        <v>1025.45</v>
      </c>
      <c r="D22" s="507">
        <v>1045.6166666666666</v>
      </c>
      <c r="E22" s="507">
        <v>998.23333333333312</v>
      </c>
      <c r="F22" s="507">
        <v>971.01666666666654</v>
      </c>
      <c r="G22" s="507">
        <v>923.6333333333331</v>
      </c>
      <c r="H22" s="507">
        <v>1072.833333333333</v>
      </c>
      <c r="I22" s="507">
        <v>1120.2166666666667</v>
      </c>
      <c r="J22" s="507">
        <v>1147.4333333333332</v>
      </c>
      <c r="K22" s="506">
        <v>1093</v>
      </c>
      <c r="L22" s="506">
        <v>1018.4</v>
      </c>
      <c r="M22" s="506">
        <v>228.77032</v>
      </c>
    </row>
    <row r="23" spans="1:13">
      <c r="A23" s="254">
        <v>13</v>
      </c>
      <c r="B23" s="509" t="s">
        <v>289</v>
      </c>
      <c r="C23" s="506">
        <v>1291.3499999999999</v>
      </c>
      <c r="D23" s="507">
        <v>1299.7833333333333</v>
      </c>
      <c r="E23" s="507">
        <v>1259.5666666666666</v>
      </c>
      <c r="F23" s="507">
        <v>1227.7833333333333</v>
      </c>
      <c r="G23" s="507">
        <v>1187.5666666666666</v>
      </c>
      <c r="H23" s="507">
        <v>1331.5666666666666</v>
      </c>
      <c r="I23" s="507">
        <v>1371.7833333333333</v>
      </c>
      <c r="J23" s="507">
        <v>1403.5666666666666</v>
      </c>
      <c r="K23" s="506">
        <v>1340</v>
      </c>
      <c r="L23" s="506">
        <v>1268</v>
      </c>
      <c r="M23" s="506">
        <v>11.59456</v>
      </c>
    </row>
    <row r="24" spans="1:13">
      <c r="A24" s="254">
        <v>14</v>
      </c>
      <c r="B24" s="509" t="s">
        <v>41</v>
      </c>
      <c r="C24" s="506">
        <v>706.85</v>
      </c>
      <c r="D24" s="507">
        <v>718.33333333333337</v>
      </c>
      <c r="E24" s="507">
        <v>686.16666666666674</v>
      </c>
      <c r="F24" s="507">
        <v>665.48333333333335</v>
      </c>
      <c r="G24" s="507">
        <v>633.31666666666672</v>
      </c>
      <c r="H24" s="507">
        <v>739.01666666666677</v>
      </c>
      <c r="I24" s="507">
        <v>771.18333333333351</v>
      </c>
      <c r="J24" s="507">
        <v>791.86666666666679</v>
      </c>
      <c r="K24" s="506">
        <v>750.5</v>
      </c>
      <c r="L24" s="506">
        <v>697.65</v>
      </c>
      <c r="M24" s="506">
        <v>212.13413</v>
      </c>
    </row>
    <row r="25" spans="1:13">
      <c r="A25" s="254">
        <v>15</v>
      </c>
      <c r="B25" s="509" t="s">
        <v>832</v>
      </c>
      <c r="C25" s="506">
        <v>916.25</v>
      </c>
      <c r="D25" s="507">
        <v>925.9</v>
      </c>
      <c r="E25" s="507">
        <v>886.8</v>
      </c>
      <c r="F25" s="507">
        <v>857.35</v>
      </c>
      <c r="G25" s="507">
        <v>818.25</v>
      </c>
      <c r="H25" s="507">
        <v>955.34999999999991</v>
      </c>
      <c r="I25" s="507">
        <v>994.45</v>
      </c>
      <c r="J25" s="507">
        <v>1023.8999999999999</v>
      </c>
      <c r="K25" s="506">
        <v>965</v>
      </c>
      <c r="L25" s="506">
        <v>896.45</v>
      </c>
      <c r="M25" s="506">
        <v>31.709820000000001</v>
      </c>
    </row>
    <row r="26" spans="1:13">
      <c r="A26" s="254">
        <v>16</v>
      </c>
      <c r="B26" s="509" t="s">
        <v>290</v>
      </c>
      <c r="C26" s="506">
        <v>864.55</v>
      </c>
      <c r="D26" s="507">
        <v>869.1</v>
      </c>
      <c r="E26" s="507">
        <v>848.45</v>
      </c>
      <c r="F26" s="507">
        <v>832.35</v>
      </c>
      <c r="G26" s="507">
        <v>811.7</v>
      </c>
      <c r="H26" s="507">
        <v>885.2</v>
      </c>
      <c r="I26" s="507">
        <v>905.84999999999991</v>
      </c>
      <c r="J26" s="507">
        <v>921.95</v>
      </c>
      <c r="K26" s="506">
        <v>889.75</v>
      </c>
      <c r="L26" s="506">
        <v>853</v>
      </c>
      <c r="M26" s="506">
        <v>27.951180000000001</v>
      </c>
    </row>
    <row r="27" spans="1:13">
      <c r="A27" s="254">
        <v>17</v>
      </c>
      <c r="B27" s="509" t="s">
        <v>223</v>
      </c>
      <c r="C27" s="506">
        <v>115.9</v>
      </c>
      <c r="D27" s="507">
        <v>117.88333333333333</v>
      </c>
      <c r="E27" s="507">
        <v>113.01666666666665</v>
      </c>
      <c r="F27" s="507">
        <v>110.13333333333333</v>
      </c>
      <c r="G27" s="507">
        <v>105.26666666666665</v>
      </c>
      <c r="H27" s="507">
        <v>120.76666666666665</v>
      </c>
      <c r="I27" s="507">
        <v>125.63333333333333</v>
      </c>
      <c r="J27" s="507">
        <v>128.51666666666665</v>
      </c>
      <c r="K27" s="506">
        <v>122.75</v>
      </c>
      <c r="L27" s="506">
        <v>115</v>
      </c>
      <c r="M27" s="506">
        <v>24.199000000000002</v>
      </c>
    </row>
    <row r="28" spans="1:13">
      <c r="A28" s="254">
        <v>18</v>
      </c>
      <c r="B28" s="509" t="s">
        <v>224</v>
      </c>
      <c r="C28" s="506">
        <v>194.4</v>
      </c>
      <c r="D28" s="507">
        <v>197</v>
      </c>
      <c r="E28" s="507">
        <v>190.65</v>
      </c>
      <c r="F28" s="507">
        <v>186.9</v>
      </c>
      <c r="G28" s="507">
        <v>180.55</v>
      </c>
      <c r="H28" s="507">
        <v>200.75</v>
      </c>
      <c r="I28" s="507">
        <v>207.10000000000002</v>
      </c>
      <c r="J28" s="507">
        <v>210.85</v>
      </c>
      <c r="K28" s="506">
        <v>203.35</v>
      </c>
      <c r="L28" s="506">
        <v>193.25</v>
      </c>
      <c r="M28" s="506">
        <v>7.6836500000000001</v>
      </c>
    </row>
    <row r="29" spans="1:13">
      <c r="A29" s="254">
        <v>19</v>
      </c>
      <c r="B29" s="509" t="s">
        <v>291</v>
      </c>
      <c r="C29" s="506">
        <v>343</v>
      </c>
      <c r="D29" s="507">
        <v>346.25</v>
      </c>
      <c r="E29" s="507">
        <v>336.85</v>
      </c>
      <c r="F29" s="507">
        <v>330.70000000000005</v>
      </c>
      <c r="G29" s="507">
        <v>321.30000000000007</v>
      </c>
      <c r="H29" s="507">
        <v>352.4</v>
      </c>
      <c r="I29" s="507">
        <v>361.79999999999995</v>
      </c>
      <c r="J29" s="507">
        <v>367.94999999999993</v>
      </c>
      <c r="K29" s="506">
        <v>355.65</v>
      </c>
      <c r="L29" s="506">
        <v>340.1</v>
      </c>
      <c r="M29" s="506">
        <v>1.67241</v>
      </c>
    </row>
    <row r="30" spans="1:13">
      <c r="A30" s="254">
        <v>20</v>
      </c>
      <c r="B30" s="509" t="s">
        <v>292</v>
      </c>
      <c r="C30" s="506">
        <v>281.3</v>
      </c>
      <c r="D30" s="507">
        <v>283.56666666666666</v>
      </c>
      <c r="E30" s="507">
        <v>277.83333333333331</v>
      </c>
      <c r="F30" s="507">
        <v>274.36666666666667</v>
      </c>
      <c r="G30" s="507">
        <v>268.63333333333333</v>
      </c>
      <c r="H30" s="507">
        <v>287.0333333333333</v>
      </c>
      <c r="I30" s="507">
        <v>292.76666666666665</v>
      </c>
      <c r="J30" s="507">
        <v>296.23333333333329</v>
      </c>
      <c r="K30" s="506">
        <v>289.3</v>
      </c>
      <c r="L30" s="506">
        <v>280.10000000000002</v>
      </c>
      <c r="M30" s="506">
        <v>1.80152</v>
      </c>
    </row>
    <row r="31" spans="1:13">
      <c r="A31" s="254">
        <v>21</v>
      </c>
      <c r="B31" s="509" t="s">
        <v>736</v>
      </c>
      <c r="C31" s="506">
        <v>5367.2</v>
      </c>
      <c r="D31" s="507">
        <v>5502.4000000000005</v>
      </c>
      <c r="E31" s="507">
        <v>5204.8000000000011</v>
      </c>
      <c r="F31" s="507">
        <v>5042.4000000000005</v>
      </c>
      <c r="G31" s="507">
        <v>4744.8000000000011</v>
      </c>
      <c r="H31" s="507">
        <v>5664.8000000000011</v>
      </c>
      <c r="I31" s="507">
        <v>5962.4000000000015</v>
      </c>
      <c r="J31" s="507">
        <v>6124.8000000000011</v>
      </c>
      <c r="K31" s="506">
        <v>5800</v>
      </c>
      <c r="L31" s="506">
        <v>5340</v>
      </c>
      <c r="M31" s="506">
        <v>0.82332000000000005</v>
      </c>
    </row>
    <row r="32" spans="1:13">
      <c r="A32" s="254">
        <v>22</v>
      </c>
      <c r="B32" s="509" t="s">
        <v>225</v>
      </c>
      <c r="C32" s="506">
        <v>1810.95</v>
      </c>
      <c r="D32" s="507">
        <v>1808.8833333333332</v>
      </c>
      <c r="E32" s="507">
        <v>1792.7666666666664</v>
      </c>
      <c r="F32" s="507">
        <v>1774.5833333333333</v>
      </c>
      <c r="G32" s="507">
        <v>1758.4666666666665</v>
      </c>
      <c r="H32" s="507">
        <v>1827.0666666666664</v>
      </c>
      <c r="I32" s="507">
        <v>1843.1833333333332</v>
      </c>
      <c r="J32" s="507">
        <v>1861.3666666666663</v>
      </c>
      <c r="K32" s="506">
        <v>1825</v>
      </c>
      <c r="L32" s="506">
        <v>1790.7</v>
      </c>
      <c r="M32" s="506">
        <v>1.3083800000000001</v>
      </c>
    </row>
    <row r="33" spans="1:13">
      <c r="A33" s="254">
        <v>23</v>
      </c>
      <c r="B33" s="509" t="s">
        <v>293</v>
      </c>
      <c r="C33" s="506">
        <v>2191.1999999999998</v>
      </c>
      <c r="D33" s="507">
        <v>2197.35</v>
      </c>
      <c r="E33" s="507">
        <v>2170.6999999999998</v>
      </c>
      <c r="F33" s="507">
        <v>2150.1999999999998</v>
      </c>
      <c r="G33" s="507">
        <v>2123.5499999999997</v>
      </c>
      <c r="H33" s="507">
        <v>2217.85</v>
      </c>
      <c r="I33" s="507">
        <v>2244.5000000000005</v>
      </c>
      <c r="J33" s="507">
        <v>2265</v>
      </c>
      <c r="K33" s="506">
        <v>2224</v>
      </c>
      <c r="L33" s="506">
        <v>2176.85</v>
      </c>
      <c r="M33" s="506">
        <v>0.13874</v>
      </c>
    </row>
    <row r="34" spans="1:13">
      <c r="A34" s="254">
        <v>24</v>
      </c>
      <c r="B34" s="509" t="s">
        <v>737</v>
      </c>
      <c r="C34" s="506">
        <v>107.95</v>
      </c>
      <c r="D34" s="507">
        <v>110.58333333333333</v>
      </c>
      <c r="E34" s="507">
        <v>103.51666666666665</v>
      </c>
      <c r="F34" s="507">
        <v>99.083333333333329</v>
      </c>
      <c r="G34" s="507">
        <v>92.016666666666652</v>
      </c>
      <c r="H34" s="507">
        <v>115.01666666666665</v>
      </c>
      <c r="I34" s="507">
        <v>122.08333333333334</v>
      </c>
      <c r="J34" s="507">
        <v>126.51666666666665</v>
      </c>
      <c r="K34" s="506">
        <v>117.65</v>
      </c>
      <c r="L34" s="506">
        <v>106.15</v>
      </c>
      <c r="M34" s="506">
        <v>58.270180000000003</v>
      </c>
    </row>
    <row r="35" spans="1:13">
      <c r="A35" s="254">
        <v>25</v>
      </c>
      <c r="B35" s="509" t="s">
        <v>294</v>
      </c>
      <c r="C35" s="506">
        <v>936.8</v>
      </c>
      <c r="D35" s="507">
        <v>936.25</v>
      </c>
      <c r="E35" s="507">
        <v>926.55</v>
      </c>
      <c r="F35" s="507">
        <v>916.3</v>
      </c>
      <c r="G35" s="507">
        <v>906.59999999999991</v>
      </c>
      <c r="H35" s="507">
        <v>946.5</v>
      </c>
      <c r="I35" s="507">
        <v>956.2</v>
      </c>
      <c r="J35" s="507">
        <v>966.45</v>
      </c>
      <c r="K35" s="506">
        <v>945.95</v>
      </c>
      <c r="L35" s="506">
        <v>926</v>
      </c>
      <c r="M35" s="506">
        <v>3.4986899999999999</v>
      </c>
    </row>
    <row r="36" spans="1:13">
      <c r="A36" s="254">
        <v>26</v>
      </c>
      <c r="B36" s="509" t="s">
        <v>226</v>
      </c>
      <c r="C36" s="506">
        <v>2574.8000000000002</v>
      </c>
      <c r="D36" s="507">
        <v>2585.5333333333333</v>
      </c>
      <c r="E36" s="507">
        <v>2529.3166666666666</v>
      </c>
      <c r="F36" s="507">
        <v>2483.8333333333335</v>
      </c>
      <c r="G36" s="507">
        <v>2427.6166666666668</v>
      </c>
      <c r="H36" s="507">
        <v>2631.0166666666664</v>
      </c>
      <c r="I36" s="507">
        <v>2687.2333333333327</v>
      </c>
      <c r="J36" s="507">
        <v>2732.7166666666662</v>
      </c>
      <c r="K36" s="506">
        <v>2641.75</v>
      </c>
      <c r="L36" s="506">
        <v>2540.0500000000002</v>
      </c>
      <c r="M36" s="506">
        <v>1.20095</v>
      </c>
    </row>
    <row r="37" spans="1:13">
      <c r="A37" s="254">
        <v>27</v>
      </c>
      <c r="B37" s="509" t="s">
        <v>738</v>
      </c>
      <c r="C37" s="506">
        <v>5596.85</v>
      </c>
      <c r="D37" s="507">
        <v>5687.1333333333341</v>
      </c>
      <c r="E37" s="507">
        <v>5485.2666666666682</v>
      </c>
      <c r="F37" s="507">
        <v>5373.6833333333343</v>
      </c>
      <c r="G37" s="507">
        <v>5171.8166666666684</v>
      </c>
      <c r="H37" s="507">
        <v>5798.7166666666681</v>
      </c>
      <c r="I37" s="507">
        <v>6000.5833333333348</v>
      </c>
      <c r="J37" s="507">
        <v>6112.1666666666679</v>
      </c>
      <c r="K37" s="506">
        <v>5889</v>
      </c>
      <c r="L37" s="506">
        <v>5575.55</v>
      </c>
      <c r="M37" s="506">
        <v>0.97675000000000001</v>
      </c>
    </row>
    <row r="38" spans="1:13">
      <c r="A38" s="254">
        <v>28</v>
      </c>
      <c r="B38" s="509" t="s">
        <v>800</v>
      </c>
      <c r="C38" s="506">
        <v>20.9</v>
      </c>
      <c r="D38" s="507">
        <v>20.916666666666668</v>
      </c>
      <c r="E38" s="507">
        <v>20.683333333333337</v>
      </c>
      <c r="F38" s="507">
        <v>20.466666666666669</v>
      </c>
      <c r="G38" s="507">
        <v>20.233333333333338</v>
      </c>
      <c r="H38" s="507">
        <v>21.133333333333336</v>
      </c>
      <c r="I38" s="507">
        <v>21.366666666666664</v>
      </c>
      <c r="J38" s="507">
        <v>21.583333333333336</v>
      </c>
      <c r="K38" s="506">
        <v>21.15</v>
      </c>
      <c r="L38" s="506">
        <v>20.7</v>
      </c>
      <c r="M38" s="506">
        <v>82.280690000000007</v>
      </c>
    </row>
    <row r="39" spans="1:13">
      <c r="A39" s="254">
        <v>29</v>
      </c>
      <c r="B39" s="509" t="s">
        <v>44</v>
      </c>
      <c r="C39" s="506">
        <v>857.2</v>
      </c>
      <c r="D39" s="507">
        <v>862.35</v>
      </c>
      <c r="E39" s="507">
        <v>849.90000000000009</v>
      </c>
      <c r="F39" s="507">
        <v>842.6</v>
      </c>
      <c r="G39" s="507">
        <v>830.15000000000009</v>
      </c>
      <c r="H39" s="507">
        <v>869.65000000000009</v>
      </c>
      <c r="I39" s="507">
        <v>882.10000000000014</v>
      </c>
      <c r="J39" s="507">
        <v>889.40000000000009</v>
      </c>
      <c r="K39" s="506">
        <v>874.8</v>
      </c>
      <c r="L39" s="506">
        <v>855.05</v>
      </c>
      <c r="M39" s="506">
        <v>5.5010599999999998</v>
      </c>
    </row>
    <row r="40" spans="1:13">
      <c r="A40" s="254">
        <v>30</v>
      </c>
      <c r="B40" s="509" t="s">
        <v>296</v>
      </c>
      <c r="C40" s="506">
        <v>3177.35</v>
      </c>
      <c r="D40" s="507">
        <v>3208.9166666666665</v>
      </c>
      <c r="E40" s="507">
        <v>3128.9833333333331</v>
      </c>
      <c r="F40" s="507">
        <v>3080.6166666666668</v>
      </c>
      <c r="G40" s="507">
        <v>3000.6833333333334</v>
      </c>
      <c r="H40" s="507">
        <v>3257.2833333333328</v>
      </c>
      <c r="I40" s="507">
        <v>3337.2166666666662</v>
      </c>
      <c r="J40" s="507">
        <v>3385.5833333333326</v>
      </c>
      <c r="K40" s="506">
        <v>3288.85</v>
      </c>
      <c r="L40" s="506">
        <v>3160.55</v>
      </c>
      <c r="M40" s="506">
        <v>1.3969800000000001</v>
      </c>
    </row>
    <row r="41" spans="1:13">
      <c r="A41" s="254">
        <v>31</v>
      </c>
      <c r="B41" s="509" t="s">
        <v>45</v>
      </c>
      <c r="C41" s="506">
        <v>303.8</v>
      </c>
      <c r="D41" s="507">
        <v>304.06666666666666</v>
      </c>
      <c r="E41" s="507">
        <v>300.63333333333333</v>
      </c>
      <c r="F41" s="507">
        <v>297.46666666666664</v>
      </c>
      <c r="G41" s="507">
        <v>294.0333333333333</v>
      </c>
      <c r="H41" s="507">
        <v>307.23333333333335</v>
      </c>
      <c r="I41" s="507">
        <v>310.66666666666663</v>
      </c>
      <c r="J41" s="507">
        <v>313.83333333333337</v>
      </c>
      <c r="K41" s="506">
        <v>307.5</v>
      </c>
      <c r="L41" s="506">
        <v>300.89999999999998</v>
      </c>
      <c r="M41" s="506">
        <v>99.367779999999996</v>
      </c>
    </row>
    <row r="42" spans="1:13">
      <c r="A42" s="254">
        <v>32</v>
      </c>
      <c r="B42" s="509" t="s">
        <v>46</v>
      </c>
      <c r="C42" s="506">
        <v>2919.6</v>
      </c>
      <c r="D42" s="507">
        <v>2933.5</v>
      </c>
      <c r="E42" s="507">
        <v>2890.15</v>
      </c>
      <c r="F42" s="507">
        <v>2860.7000000000003</v>
      </c>
      <c r="G42" s="507">
        <v>2817.3500000000004</v>
      </c>
      <c r="H42" s="507">
        <v>2962.95</v>
      </c>
      <c r="I42" s="507">
        <v>3006.3</v>
      </c>
      <c r="J42" s="507">
        <v>3035.7499999999995</v>
      </c>
      <c r="K42" s="506">
        <v>2976.85</v>
      </c>
      <c r="L42" s="506">
        <v>2904.05</v>
      </c>
      <c r="M42" s="506">
        <v>6.2798100000000003</v>
      </c>
    </row>
    <row r="43" spans="1:13">
      <c r="A43" s="254">
        <v>33</v>
      </c>
      <c r="B43" s="509" t="s">
        <v>47</v>
      </c>
      <c r="C43" s="506">
        <v>221.75</v>
      </c>
      <c r="D43" s="507">
        <v>224.04999999999998</v>
      </c>
      <c r="E43" s="507">
        <v>218.09999999999997</v>
      </c>
      <c r="F43" s="507">
        <v>214.45</v>
      </c>
      <c r="G43" s="507">
        <v>208.49999999999997</v>
      </c>
      <c r="H43" s="507">
        <v>227.69999999999996</v>
      </c>
      <c r="I43" s="507">
        <v>233.64999999999995</v>
      </c>
      <c r="J43" s="507">
        <v>237.29999999999995</v>
      </c>
      <c r="K43" s="506">
        <v>230</v>
      </c>
      <c r="L43" s="506">
        <v>220.4</v>
      </c>
      <c r="M43" s="506">
        <v>57.449179999999998</v>
      </c>
    </row>
    <row r="44" spans="1:13">
      <c r="A44" s="254">
        <v>34</v>
      </c>
      <c r="B44" s="509" t="s">
        <v>48</v>
      </c>
      <c r="C44" s="506">
        <v>112.15</v>
      </c>
      <c r="D44" s="507">
        <v>112.93333333333334</v>
      </c>
      <c r="E44" s="507">
        <v>110.91666666666667</v>
      </c>
      <c r="F44" s="507">
        <v>109.68333333333334</v>
      </c>
      <c r="G44" s="507">
        <v>107.66666666666667</v>
      </c>
      <c r="H44" s="507">
        <v>114.16666666666667</v>
      </c>
      <c r="I44" s="507">
        <v>116.18333333333332</v>
      </c>
      <c r="J44" s="507">
        <v>117.41666666666667</v>
      </c>
      <c r="K44" s="506">
        <v>114.95</v>
      </c>
      <c r="L44" s="506">
        <v>111.7</v>
      </c>
      <c r="M44" s="506">
        <v>158.93288999999999</v>
      </c>
    </row>
    <row r="45" spans="1:13">
      <c r="A45" s="254">
        <v>35</v>
      </c>
      <c r="B45" s="509" t="s">
        <v>297</v>
      </c>
      <c r="C45" s="506">
        <v>97.55</v>
      </c>
      <c r="D45" s="507">
        <v>99.5</v>
      </c>
      <c r="E45" s="507">
        <v>95.05</v>
      </c>
      <c r="F45" s="507">
        <v>92.55</v>
      </c>
      <c r="G45" s="507">
        <v>88.1</v>
      </c>
      <c r="H45" s="507">
        <v>102</v>
      </c>
      <c r="I45" s="507">
        <v>106.44999999999999</v>
      </c>
      <c r="J45" s="507">
        <v>108.95</v>
      </c>
      <c r="K45" s="506">
        <v>103.95</v>
      </c>
      <c r="L45" s="506">
        <v>97</v>
      </c>
      <c r="M45" s="506">
        <v>9.6601499999999998</v>
      </c>
    </row>
    <row r="46" spans="1:13">
      <c r="A46" s="254">
        <v>36</v>
      </c>
      <c r="B46" s="509" t="s">
        <v>50</v>
      </c>
      <c r="C46" s="506">
        <v>2443.5500000000002</v>
      </c>
      <c r="D46" s="507">
        <v>2441.1833333333334</v>
      </c>
      <c r="E46" s="507">
        <v>2412.3666666666668</v>
      </c>
      <c r="F46" s="507">
        <v>2381.1833333333334</v>
      </c>
      <c r="G46" s="507">
        <v>2352.3666666666668</v>
      </c>
      <c r="H46" s="507">
        <v>2472.3666666666668</v>
      </c>
      <c r="I46" s="507">
        <v>2501.1833333333334</v>
      </c>
      <c r="J46" s="507">
        <v>2532.3666666666668</v>
      </c>
      <c r="K46" s="506">
        <v>2470</v>
      </c>
      <c r="L46" s="506">
        <v>2410</v>
      </c>
      <c r="M46" s="506">
        <v>41.320920000000001</v>
      </c>
    </row>
    <row r="47" spans="1:13">
      <c r="A47" s="254">
        <v>37</v>
      </c>
      <c r="B47" s="509" t="s">
        <v>298</v>
      </c>
      <c r="C47" s="506">
        <v>138.25</v>
      </c>
      <c r="D47" s="507">
        <v>138.41666666666666</v>
      </c>
      <c r="E47" s="507">
        <v>136.63333333333333</v>
      </c>
      <c r="F47" s="507">
        <v>135.01666666666668</v>
      </c>
      <c r="G47" s="507">
        <v>133.23333333333335</v>
      </c>
      <c r="H47" s="507">
        <v>140.0333333333333</v>
      </c>
      <c r="I47" s="507">
        <v>141.81666666666666</v>
      </c>
      <c r="J47" s="507">
        <v>143.43333333333328</v>
      </c>
      <c r="K47" s="506">
        <v>140.19999999999999</v>
      </c>
      <c r="L47" s="506">
        <v>136.80000000000001</v>
      </c>
      <c r="M47" s="506">
        <v>1.53234</v>
      </c>
    </row>
    <row r="48" spans="1:13">
      <c r="A48" s="254">
        <v>38</v>
      </c>
      <c r="B48" s="509" t="s">
        <v>299</v>
      </c>
      <c r="C48" s="506">
        <v>3185.25</v>
      </c>
      <c r="D48" s="507">
        <v>3212.4166666666665</v>
      </c>
      <c r="E48" s="507">
        <v>3132.833333333333</v>
      </c>
      <c r="F48" s="507">
        <v>3080.4166666666665</v>
      </c>
      <c r="G48" s="507">
        <v>3000.833333333333</v>
      </c>
      <c r="H48" s="507">
        <v>3264.833333333333</v>
      </c>
      <c r="I48" s="507">
        <v>3344.4166666666661</v>
      </c>
      <c r="J48" s="507">
        <v>3396.833333333333</v>
      </c>
      <c r="K48" s="506">
        <v>3292</v>
      </c>
      <c r="L48" s="506">
        <v>3160</v>
      </c>
      <c r="M48" s="506">
        <v>0.38085999999999998</v>
      </c>
    </row>
    <row r="49" spans="1:13">
      <c r="A49" s="254">
        <v>39</v>
      </c>
      <c r="B49" s="509" t="s">
        <v>300</v>
      </c>
      <c r="C49" s="506">
        <v>1575.35</v>
      </c>
      <c r="D49" s="507">
        <v>1598.7</v>
      </c>
      <c r="E49" s="507">
        <v>1526.65</v>
      </c>
      <c r="F49" s="507">
        <v>1477.95</v>
      </c>
      <c r="G49" s="507">
        <v>1405.9</v>
      </c>
      <c r="H49" s="507">
        <v>1647.4</v>
      </c>
      <c r="I49" s="507">
        <v>1719.4499999999998</v>
      </c>
      <c r="J49" s="507">
        <v>1768.15</v>
      </c>
      <c r="K49" s="506">
        <v>1670.75</v>
      </c>
      <c r="L49" s="506">
        <v>1550</v>
      </c>
      <c r="M49" s="506">
        <v>2.74654</v>
      </c>
    </row>
    <row r="50" spans="1:13">
      <c r="A50" s="254">
        <v>40</v>
      </c>
      <c r="B50" s="509" t="s">
        <v>301</v>
      </c>
      <c r="C50" s="506">
        <v>6975.1</v>
      </c>
      <c r="D50" s="507">
        <v>6963.3833333333341</v>
      </c>
      <c r="E50" s="507">
        <v>6851.7666666666682</v>
      </c>
      <c r="F50" s="507">
        <v>6728.4333333333343</v>
      </c>
      <c r="G50" s="507">
        <v>6616.8166666666684</v>
      </c>
      <c r="H50" s="507">
        <v>7086.7166666666681</v>
      </c>
      <c r="I50" s="507">
        <v>7198.3333333333348</v>
      </c>
      <c r="J50" s="507">
        <v>7321.6666666666679</v>
      </c>
      <c r="K50" s="506">
        <v>7075</v>
      </c>
      <c r="L50" s="506">
        <v>6840.05</v>
      </c>
      <c r="M50" s="506">
        <v>0.26496999999999998</v>
      </c>
    </row>
    <row r="51" spans="1:13">
      <c r="A51" s="254">
        <v>41</v>
      </c>
      <c r="B51" s="509" t="s">
        <v>52</v>
      </c>
      <c r="C51" s="506">
        <v>855.85</v>
      </c>
      <c r="D51" s="507">
        <v>853.20000000000016</v>
      </c>
      <c r="E51" s="507">
        <v>843.85000000000036</v>
      </c>
      <c r="F51" s="507">
        <v>831.85000000000025</v>
      </c>
      <c r="G51" s="507">
        <v>822.50000000000045</v>
      </c>
      <c r="H51" s="507">
        <v>865.20000000000027</v>
      </c>
      <c r="I51" s="507">
        <v>874.55</v>
      </c>
      <c r="J51" s="507">
        <v>886.55000000000018</v>
      </c>
      <c r="K51" s="506">
        <v>862.55</v>
      </c>
      <c r="L51" s="506">
        <v>841.2</v>
      </c>
      <c r="M51" s="506">
        <v>28.90108</v>
      </c>
    </row>
    <row r="52" spans="1:13">
      <c r="A52" s="254">
        <v>42</v>
      </c>
      <c r="B52" s="509" t="s">
        <v>302</v>
      </c>
      <c r="C52" s="506">
        <v>445.5</v>
      </c>
      <c r="D52" s="507">
        <v>446.98333333333335</v>
      </c>
      <c r="E52" s="507">
        <v>443.51666666666671</v>
      </c>
      <c r="F52" s="507">
        <v>441.53333333333336</v>
      </c>
      <c r="G52" s="507">
        <v>438.06666666666672</v>
      </c>
      <c r="H52" s="507">
        <v>448.9666666666667</v>
      </c>
      <c r="I52" s="507">
        <v>452.43333333333339</v>
      </c>
      <c r="J52" s="507">
        <v>454.41666666666669</v>
      </c>
      <c r="K52" s="506">
        <v>450.45</v>
      </c>
      <c r="L52" s="506">
        <v>445</v>
      </c>
      <c r="M52" s="506">
        <v>2.7612100000000002</v>
      </c>
    </row>
    <row r="53" spans="1:13">
      <c r="A53" s="254">
        <v>43</v>
      </c>
      <c r="B53" s="509" t="s">
        <v>227</v>
      </c>
      <c r="C53" s="506">
        <v>2855.6</v>
      </c>
      <c r="D53" s="507">
        <v>2881.1</v>
      </c>
      <c r="E53" s="507">
        <v>2814.5</v>
      </c>
      <c r="F53" s="507">
        <v>2773.4</v>
      </c>
      <c r="G53" s="507">
        <v>2706.8</v>
      </c>
      <c r="H53" s="507">
        <v>2922.2</v>
      </c>
      <c r="I53" s="507">
        <v>2988.7999999999993</v>
      </c>
      <c r="J53" s="507">
        <v>3029.8999999999996</v>
      </c>
      <c r="K53" s="506">
        <v>2947.7</v>
      </c>
      <c r="L53" s="506">
        <v>2840</v>
      </c>
      <c r="M53" s="506">
        <v>4.5589500000000003</v>
      </c>
    </row>
    <row r="54" spans="1:13">
      <c r="A54" s="254">
        <v>44</v>
      </c>
      <c r="B54" s="509" t="s">
        <v>54</v>
      </c>
      <c r="C54" s="506">
        <v>706.4</v>
      </c>
      <c r="D54" s="507">
        <v>711.56666666666661</v>
      </c>
      <c r="E54" s="507">
        <v>698.13333333333321</v>
      </c>
      <c r="F54" s="507">
        <v>689.86666666666656</v>
      </c>
      <c r="G54" s="507">
        <v>676.43333333333317</v>
      </c>
      <c r="H54" s="507">
        <v>719.83333333333326</v>
      </c>
      <c r="I54" s="507">
        <v>733.26666666666665</v>
      </c>
      <c r="J54" s="507">
        <v>741.5333333333333</v>
      </c>
      <c r="K54" s="506">
        <v>725</v>
      </c>
      <c r="L54" s="506">
        <v>703.3</v>
      </c>
      <c r="M54" s="506">
        <v>143.79147</v>
      </c>
    </row>
    <row r="55" spans="1:13">
      <c r="A55" s="254">
        <v>45</v>
      </c>
      <c r="B55" s="509" t="s">
        <v>303</v>
      </c>
      <c r="C55" s="506">
        <v>2002.95</v>
      </c>
      <c r="D55" s="507">
        <v>2029.3499999999997</v>
      </c>
      <c r="E55" s="507">
        <v>1967.7499999999995</v>
      </c>
      <c r="F55" s="507">
        <v>1932.55</v>
      </c>
      <c r="G55" s="507">
        <v>1870.9499999999998</v>
      </c>
      <c r="H55" s="507">
        <v>2064.5499999999993</v>
      </c>
      <c r="I55" s="507">
        <v>2126.1499999999992</v>
      </c>
      <c r="J55" s="507">
        <v>2161.349999999999</v>
      </c>
      <c r="K55" s="506">
        <v>2090.9499999999998</v>
      </c>
      <c r="L55" s="506">
        <v>1994.15</v>
      </c>
      <c r="M55" s="506">
        <v>0.28338000000000002</v>
      </c>
    </row>
    <row r="56" spans="1:13">
      <c r="A56" s="254">
        <v>46</v>
      </c>
      <c r="B56" s="509" t="s">
        <v>304</v>
      </c>
      <c r="C56" s="506">
        <v>1306.8499999999999</v>
      </c>
      <c r="D56" s="507">
        <v>1318.7833333333333</v>
      </c>
      <c r="E56" s="507">
        <v>1286.0666666666666</v>
      </c>
      <c r="F56" s="507">
        <v>1265.2833333333333</v>
      </c>
      <c r="G56" s="507">
        <v>1232.5666666666666</v>
      </c>
      <c r="H56" s="507">
        <v>1339.5666666666666</v>
      </c>
      <c r="I56" s="507">
        <v>1372.2833333333333</v>
      </c>
      <c r="J56" s="507">
        <v>1393.0666666666666</v>
      </c>
      <c r="K56" s="506">
        <v>1351.5</v>
      </c>
      <c r="L56" s="506">
        <v>1298</v>
      </c>
      <c r="M56" s="506">
        <v>4.9196400000000002</v>
      </c>
    </row>
    <row r="57" spans="1:13">
      <c r="A57" s="254">
        <v>47</v>
      </c>
      <c r="B57" s="509" t="s">
        <v>305</v>
      </c>
      <c r="C57" s="506">
        <v>559.29999999999995</v>
      </c>
      <c r="D57" s="507">
        <v>560.86666666666667</v>
      </c>
      <c r="E57" s="507">
        <v>556.43333333333339</v>
      </c>
      <c r="F57" s="507">
        <v>553.56666666666672</v>
      </c>
      <c r="G57" s="507">
        <v>549.13333333333344</v>
      </c>
      <c r="H57" s="507">
        <v>563.73333333333335</v>
      </c>
      <c r="I57" s="507">
        <v>568.16666666666652</v>
      </c>
      <c r="J57" s="507">
        <v>571.0333333333333</v>
      </c>
      <c r="K57" s="506">
        <v>565.29999999999995</v>
      </c>
      <c r="L57" s="506">
        <v>558</v>
      </c>
      <c r="M57" s="506">
        <v>2.5255399999999999</v>
      </c>
    </row>
    <row r="58" spans="1:13">
      <c r="A58" s="254">
        <v>48</v>
      </c>
      <c r="B58" s="509" t="s">
        <v>55</v>
      </c>
      <c r="C58" s="506">
        <v>3603.55</v>
      </c>
      <c r="D58" s="507">
        <v>3630.8333333333335</v>
      </c>
      <c r="E58" s="507">
        <v>3563.666666666667</v>
      </c>
      <c r="F58" s="507">
        <v>3523.7833333333333</v>
      </c>
      <c r="G58" s="507">
        <v>3456.6166666666668</v>
      </c>
      <c r="H58" s="507">
        <v>3670.7166666666672</v>
      </c>
      <c r="I58" s="507">
        <v>3737.8833333333341</v>
      </c>
      <c r="J58" s="507">
        <v>3777.7666666666673</v>
      </c>
      <c r="K58" s="506">
        <v>3698</v>
      </c>
      <c r="L58" s="506">
        <v>3590.95</v>
      </c>
      <c r="M58" s="506">
        <v>5.07559</v>
      </c>
    </row>
    <row r="59" spans="1:13">
      <c r="A59" s="254">
        <v>49</v>
      </c>
      <c r="B59" s="509" t="s">
        <v>306</v>
      </c>
      <c r="C59" s="506">
        <v>261.2</v>
      </c>
      <c r="D59" s="507">
        <v>263.40000000000003</v>
      </c>
      <c r="E59" s="507">
        <v>257.80000000000007</v>
      </c>
      <c r="F59" s="507">
        <v>254.40000000000003</v>
      </c>
      <c r="G59" s="507">
        <v>248.80000000000007</v>
      </c>
      <c r="H59" s="507">
        <v>266.80000000000007</v>
      </c>
      <c r="I59" s="507">
        <v>272.40000000000009</v>
      </c>
      <c r="J59" s="507">
        <v>275.80000000000007</v>
      </c>
      <c r="K59" s="506">
        <v>269</v>
      </c>
      <c r="L59" s="506">
        <v>260</v>
      </c>
      <c r="M59" s="506">
        <v>2.4032399999999998</v>
      </c>
    </row>
    <row r="60" spans="1:13" ht="12" customHeight="1">
      <c r="A60" s="254">
        <v>50</v>
      </c>
      <c r="B60" s="509" t="s">
        <v>307</v>
      </c>
      <c r="C60" s="506">
        <v>941.45</v>
      </c>
      <c r="D60" s="507">
        <v>943.44999999999993</v>
      </c>
      <c r="E60" s="507">
        <v>932.99999999999989</v>
      </c>
      <c r="F60" s="507">
        <v>924.55</v>
      </c>
      <c r="G60" s="507">
        <v>914.09999999999991</v>
      </c>
      <c r="H60" s="507">
        <v>951.89999999999986</v>
      </c>
      <c r="I60" s="507">
        <v>962.34999999999991</v>
      </c>
      <c r="J60" s="507">
        <v>970.79999999999984</v>
      </c>
      <c r="K60" s="506">
        <v>953.9</v>
      </c>
      <c r="L60" s="506">
        <v>935</v>
      </c>
      <c r="M60" s="506">
        <v>0.39462000000000003</v>
      </c>
    </row>
    <row r="61" spans="1:13">
      <c r="A61" s="254">
        <v>51</v>
      </c>
      <c r="B61" s="509" t="s">
        <v>58</v>
      </c>
      <c r="C61" s="506">
        <v>5270.3</v>
      </c>
      <c r="D61" s="507">
        <v>5301.4333333333334</v>
      </c>
      <c r="E61" s="507">
        <v>5228.8666666666668</v>
      </c>
      <c r="F61" s="507">
        <v>5187.4333333333334</v>
      </c>
      <c r="G61" s="507">
        <v>5114.8666666666668</v>
      </c>
      <c r="H61" s="507">
        <v>5342.8666666666668</v>
      </c>
      <c r="I61" s="507">
        <v>5415.4333333333343</v>
      </c>
      <c r="J61" s="507">
        <v>5456.8666666666668</v>
      </c>
      <c r="K61" s="506">
        <v>5374</v>
      </c>
      <c r="L61" s="506">
        <v>5260</v>
      </c>
      <c r="M61" s="506">
        <v>17.376429999999999</v>
      </c>
    </row>
    <row r="62" spans="1:13">
      <c r="A62" s="254">
        <v>52</v>
      </c>
      <c r="B62" s="509" t="s">
        <v>57</v>
      </c>
      <c r="C62" s="506">
        <v>9202.0499999999993</v>
      </c>
      <c r="D62" s="507">
        <v>9253.3166666666657</v>
      </c>
      <c r="E62" s="507">
        <v>9127.9833333333318</v>
      </c>
      <c r="F62" s="507">
        <v>9053.9166666666661</v>
      </c>
      <c r="G62" s="507">
        <v>8928.5833333333321</v>
      </c>
      <c r="H62" s="507">
        <v>9327.3833333333314</v>
      </c>
      <c r="I62" s="507">
        <v>9452.7166666666672</v>
      </c>
      <c r="J62" s="507">
        <v>9526.783333333331</v>
      </c>
      <c r="K62" s="506">
        <v>9378.65</v>
      </c>
      <c r="L62" s="506">
        <v>9179.25</v>
      </c>
      <c r="M62" s="506">
        <v>3.35439</v>
      </c>
    </row>
    <row r="63" spans="1:13">
      <c r="A63" s="254">
        <v>53</v>
      </c>
      <c r="B63" s="509" t="s">
        <v>228</v>
      </c>
      <c r="C63" s="506">
        <v>3427.6</v>
      </c>
      <c r="D63" s="507">
        <v>3427.3666666666668</v>
      </c>
      <c r="E63" s="507">
        <v>3404.3833333333337</v>
      </c>
      <c r="F63" s="507">
        <v>3381.166666666667</v>
      </c>
      <c r="G63" s="507">
        <v>3358.1833333333338</v>
      </c>
      <c r="H63" s="507">
        <v>3450.5833333333335</v>
      </c>
      <c r="I63" s="507">
        <v>3473.5666666666671</v>
      </c>
      <c r="J63" s="507">
        <v>3496.7833333333333</v>
      </c>
      <c r="K63" s="506">
        <v>3450.35</v>
      </c>
      <c r="L63" s="506">
        <v>3404.15</v>
      </c>
      <c r="M63" s="506">
        <v>0.13356999999999999</v>
      </c>
    </row>
    <row r="64" spans="1:13">
      <c r="A64" s="254">
        <v>54</v>
      </c>
      <c r="B64" s="509" t="s">
        <v>59</v>
      </c>
      <c r="C64" s="506">
        <v>1623</v>
      </c>
      <c r="D64" s="507">
        <v>1620.3666666666668</v>
      </c>
      <c r="E64" s="507">
        <v>1605.7333333333336</v>
      </c>
      <c r="F64" s="507">
        <v>1588.4666666666667</v>
      </c>
      <c r="G64" s="507">
        <v>1573.8333333333335</v>
      </c>
      <c r="H64" s="507">
        <v>1637.6333333333337</v>
      </c>
      <c r="I64" s="507">
        <v>1652.2666666666669</v>
      </c>
      <c r="J64" s="507">
        <v>1669.5333333333338</v>
      </c>
      <c r="K64" s="506">
        <v>1635</v>
      </c>
      <c r="L64" s="506">
        <v>1603.1</v>
      </c>
      <c r="M64" s="506">
        <v>4.38253</v>
      </c>
    </row>
    <row r="65" spans="1:13">
      <c r="A65" s="254">
        <v>55</v>
      </c>
      <c r="B65" s="509" t="s">
        <v>308</v>
      </c>
      <c r="C65" s="506">
        <v>131.94999999999999</v>
      </c>
      <c r="D65" s="507">
        <v>133.31666666666666</v>
      </c>
      <c r="E65" s="507">
        <v>129.63333333333333</v>
      </c>
      <c r="F65" s="507">
        <v>127.31666666666666</v>
      </c>
      <c r="G65" s="507">
        <v>123.63333333333333</v>
      </c>
      <c r="H65" s="507">
        <v>135.63333333333333</v>
      </c>
      <c r="I65" s="507">
        <v>139.31666666666666</v>
      </c>
      <c r="J65" s="507">
        <v>141.63333333333333</v>
      </c>
      <c r="K65" s="506">
        <v>137</v>
      </c>
      <c r="L65" s="506">
        <v>131</v>
      </c>
      <c r="M65" s="506">
        <v>3.6050399999999998</v>
      </c>
    </row>
    <row r="66" spans="1:13">
      <c r="A66" s="254">
        <v>56</v>
      </c>
      <c r="B66" s="509" t="s">
        <v>309</v>
      </c>
      <c r="C66" s="506">
        <v>216.3</v>
      </c>
      <c r="D66" s="507">
        <v>214.36666666666667</v>
      </c>
      <c r="E66" s="507">
        <v>209.33333333333334</v>
      </c>
      <c r="F66" s="507">
        <v>202.36666666666667</v>
      </c>
      <c r="G66" s="507">
        <v>197.33333333333334</v>
      </c>
      <c r="H66" s="507">
        <v>221.33333333333334</v>
      </c>
      <c r="I66" s="507">
        <v>226.36666666666665</v>
      </c>
      <c r="J66" s="507">
        <v>233.33333333333334</v>
      </c>
      <c r="K66" s="506">
        <v>219.4</v>
      </c>
      <c r="L66" s="506">
        <v>207.4</v>
      </c>
      <c r="M66" s="506">
        <v>31.410419999999998</v>
      </c>
    </row>
    <row r="67" spans="1:13">
      <c r="A67" s="254">
        <v>57</v>
      </c>
      <c r="B67" s="509" t="s">
        <v>229</v>
      </c>
      <c r="C67" s="506">
        <v>357.45</v>
      </c>
      <c r="D67" s="507">
        <v>361.3</v>
      </c>
      <c r="E67" s="507">
        <v>351.6</v>
      </c>
      <c r="F67" s="507">
        <v>345.75</v>
      </c>
      <c r="G67" s="507">
        <v>336.05</v>
      </c>
      <c r="H67" s="507">
        <v>367.15000000000003</v>
      </c>
      <c r="I67" s="507">
        <v>376.84999999999997</v>
      </c>
      <c r="J67" s="507">
        <v>382.70000000000005</v>
      </c>
      <c r="K67" s="506">
        <v>371</v>
      </c>
      <c r="L67" s="506">
        <v>355.45</v>
      </c>
      <c r="M67" s="506">
        <v>103.10319</v>
      </c>
    </row>
    <row r="68" spans="1:13">
      <c r="A68" s="254">
        <v>58</v>
      </c>
      <c r="B68" s="509" t="s">
        <v>60</v>
      </c>
      <c r="C68" s="506">
        <v>71.8</v>
      </c>
      <c r="D68" s="507">
        <v>72.766666666666666</v>
      </c>
      <c r="E68" s="507">
        <v>70.383333333333326</v>
      </c>
      <c r="F68" s="507">
        <v>68.966666666666654</v>
      </c>
      <c r="G68" s="507">
        <v>66.583333333333314</v>
      </c>
      <c r="H68" s="507">
        <v>74.183333333333337</v>
      </c>
      <c r="I68" s="507">
        <v>76.566666666666691</v>
      </c>
      <c r="J68" s="507">
        <v>77.983333333333348</v>
      </c>
      <c r="K68" s="506">
        <v>75.150000000000006</v>
      </c>
      <c r="L68" s="506">
        <v>71.349999999999994</v>
      </c>
      <c r="M68" s="506">
        <v>535.58041000000003</v>
      </c>
    </row>
    <row r="69" spans="1:13">
      <c r="A69" s="254">
        <v>59</v>
      </c>
      <c r="B69" s="509" t="s">
        <v>61</v>
      </c>
      <c r="C69" s="506">
        <v>72.099999999999994</v>
      </c>
      <c r="D69" s="507">
        <v>74.566666666666663</v>
      </c>
      <c r="E69" s="507">
        <v>68.23333333333332</v>
      </c>
      <c r="F69" s="507">
        <v>64.36666666666666</v>
      </c>
      <c r="G69" s="507">
        <v>58.033333333333317</v>
      </c>
      <c r="H69" s="507">
        <v>78.433333333333323</v>
      </c>
      <c r="I69" s="507">
        <v>84.766666666666666</v>
      </c>
      <c r="J69" s="507">
        <v>88.633333333333326</v>
      </c>
      <c r="K69" s="506">
        <v>80.900000000000006</v>
      </c>
      <c r="L69" s="506">
        <v>70.7</v>
      </c>
      <c r="M69" s="506">
        <v>194.27869000000001</v>
      </c>
    </row>
    <row r="70" spans="1:13">
      <c r="A70" s="254">
        <v>60</v>
      </c>
      <c r="B70" s="509" t="s">
        <v>310</v>
      </c>
      <c r="C70" s="506">
        <v>21.65</v>
      </c>
      <c r="D70" s="507">
        <v>21.833333333333332</v>
      </c>
      <c r="E70" s="507">
        <v>20.666666666666664</v>
      </c>
      <c r="F70" s="507">
        <v>19.683333333333334</v>
      </c>
      <c r="G70" s="507">
        <v>18.516666666666666</v>
      </c>
      <c r="H70" s="507">
        <v>22.816666666666663</v>
      </c>
      <c r="I70" s="507">
        <v>23.983333333333327</v>
      </c>
      <c r="J70" s="507">
        <v>24.966666666666661</v>
      </c>
      <c r="K70" s="506">
        <v>23</v>
      </c>
      <c r="L70" s="506">
        <v>20.85</v>
      </c>
      <c r="M70" s="506">
        <v>377.69747000000001</v>
      </c>
    </row>
    <row r="71" spans="1:13">
      <c r="A71" s="254">
        <v>61</v>
      </c>
      <c r="B71" s="509" t="s">
        <v>62</v>
      </c>
      <c r="C71" s="506">
        <v>1454.2</v>
      </c>
      <c r="D71" s="507">
        <v>1467.7833333333335</v>
      </c>
      <c r="E71" s="507">
        <v>1437.3166666666671</v>
      </c>
      <c r="F71" s="507">
        <v>1420.4333333333336</v>
      </c>
      <c r="G71" s="507">
        <v>1389.9666666666672</v>
      </c>
      <c r="H71" s="507">
        <v>1484.666666666667</v>
      </c>
      <c r="I71" s="507">
        <v>1515.1333333333337</v>
      </c>
      <c r="J71" s="507">
        <v>1532.0166666666669</v>
      </c>
      <c r="K71" s="506">
        <v>1498.25</v>
      </c>
      <c r="L71" s="506">
        <v>1450.9</v>
      </c>
      <c r="M71" s="506">
        <v>3.5121899999999999</v>
      </c>
    </row>
    <row r="72" spans="1:13">
      <c r="A72" s="254">
        <v>62</v>
      </c>
      <c r="B72" s="509" t="s">
        <v>311</v>
      </c>
      <c r="C72" s="506">
        <v>5066.25</v>
      </c>
      <c r="D72" s="507">
        <v>5071.916666666667</v>
      </c>
      <c r="E72" s="507">
        <v>5023.8333333333339</v>
      </c>
      <c r="F72" s="507">
        <v>4981.416666666667</v>
      </c>
      <c r="G72" s="507">
        <v>4933.3333333333339</v>
      </c>
      <c r="H72" s="507">
        <v>5114.3333333333339</v>
      </c>
      <c r="I72" s="507">
        <v>5162.4166666666679</v>
      </c>
      <c r="J72" s="507">
        <v>5204.8333333333339</v>
      </c>
      <c r="K72" s="506">
        <v>5120</v>
      </c>
      <c r="L72" s="506">
        <v>5029.5</v>
      </c>
      <c r="M72" s="506">
        <v>0.14260999999999999</v>
      </c>
    </row>
    <row r="73" spans="1:13">
      <c r="A73" s="254">
        <v>63</v>
      </c>
      <c r="B73" s="509" t="s">
        <v>65</v>
      </c>
      <c r="C73" s="506">
        <v>741.05</v>
      </c>
      <c r="D73" s="507">
        <v>748.55000000000007</v>
      </c>
      <c r="E73" s="507">
        <v>730.50000000000011</v>
      </c>
      <c r="F73" s="507">
        <v>719.95</v>
      </c>
      <c r="G73" s="507">
        <v>701.90000000000009</v>
      </c>
      <c r="H73" s="507">
        <v>759.10000000000014</v>
      </c>
      <c r="I73" s="507">
        <v>777.15000000000009</v>
      </c>
      <c r="J73" s="507">
        <v>787.70000000000016</v>
      </c>
      <c r="K73" s="506">
        <v>766.6</v>
      </c>
      <c r="L73" s="506">
        <v>738</v>
      </c>
      <c r="M73" s="506">
        <v>30.095079999999999</v>
      </c>
    </row>
    <row r="74" spans="1:13">
      <c r="A74" s="254">
        <v>64</v>
      </c>
      <c r="B74" s="509" t="s">
        <v>312</v>
      </c>
      <c r="C74" s="506">
        <v>344.45</v>
      </c>
      <c r="D74" s="507">
        <v>347.06666666666661</v>
      </c>
      <c r="E74" s="507">
        <v>339.78333333333319</v>
      </c>
      <c r="F74" s="507">
        <v>335.11666666666656</v>
      </c>
      <c r="G74" s="507">
        <v>327.83333333333314</v>
      </c>
      <c r="H74" s="507">
        <v>351.73333333333323</v>
      </c>
      <c r="I74" s="507">
        <v>359.01666666666665</v>
      </c>
      <c r="J74" s="507">
        <v>363.68333333333328</v>
      </c>
      <c r="K74" s="506">
        <v>354.35</v>
      </c>
      <c r="L74" s="506">
        <v>342.4</v>
      </c>
      <c r="M74" s="506">
        <v>1.38853</v>
      </c>
    </row>
    <row r="75" spans="1:13">
      <c r="A75" s="254">
        <v>65</v>
      </c>
      <c r="B75" s="509" t="s">
        <v>64</v>
      </c>
      <c r="C75" s="506">
        <v>122.45</v>
      </c>
      <c r="D75" s="507">
        <v>123.58333333333333</v>
      </c>
      <c r="E75" s="507">
        <v>120.46666666666665</v>
      </c>
      <c r="F75" s="507">
        <v>118.48333333333332</v>
      </c>
      <c r="G75" s="507">
        <v>115.36666666666665</v>
      </c>
      <c r="H75" s="507">
        <v>125.56666666666666</v>
      </c>
      <c r="I75" s="507">
        <v>128.68333333333334</v>
      </c>
      <c r="J75" s="507">
        <v>130.66666666666669</v>
      </c>
      <c r="K75" s="506">
        <v>126.7</v>
      </c>
      <c r="L75" s="506">
        <v>121.6</v>
      </c>
      <c r="M75" s="506">
        <v>106.76340999999999</v>
      </c>
    </row>
    <row r="76" spans="1:13" s="13" customFormat="1">
      <c r="A76" s="254">
        <v>66</v>
      </c>
      <c r="B76" s="509" t="s">
        <v>66</v>
      </c>
      <c r="C76" s="506">
        <v>581</v>
      </c>
      <c r="D76" s="507">
        <v>587.21666666666658</v>
      </c>
      <c r="E76" s="507">
        <v>571.83333333333314</v>
      </c>
      <c r="F76" s="507">
        <v>562.66666666666652</v>
      </c>
      <c r="G76" s="507">
        <v>547.28333333333308</v>
      </c>
      <c r="H76" s="507">
        <v>596.38333333333321</v>
      </c>
      <c r="I76" s="507">
        <v>611.76666666666665</v>
      </c>
      <c r="J76" s="507">
        <v>620.93333333333328</v>
      </c>
      <c r="K76" s="506">
        <v>602.6</v>
      </c>
      <c r="L76" s="506">
        <v>578.04999999999995</v>
      </c>
      <c r="M76" s="506">
        <v>26.899370000000001</v>
      </c>
    </row>
    <row r="77" spans="1:13" s="13" customFormat="1">
      <c r="A77" s="254">
        <v>67</v>
      </c>
      <c r="B77" s="509" t="s">
        <v>69</v>
      </c>
      <c r="C77" s="506">
        <v>49.85</v>
      </c>
      <c r="D77" s="507">
        <v>50.35</v>
      </c>
      <c r="E77" s="507">
        <v>49</v>
      </c>
      <c r="F77" s="507">
        <v>48.15</v>
      </c>
      <c r="G77" s="507">
        <v>46.8</v>
      </c>
      <c r="H77" s="507">
        <v>51.2</v>
      </c>
      <c r="I77" s="507">
        <v>52.550000000000011</v>
      </c>
      <c r="J77" s="507">
        <v>53.400000000000006</v>
      </c>
      <c r="K77" s="506">
        <v>51.7</v>
      </c>
      <c r="L77" s="506">
        <v>49.5</v>
      </c>
      <c r="M77" s="506">
        <v>425.97771999999998</v>
      </c>
    </row>
    <row r="78" spans="1:13" s="13" customFormat="1">
      <c r="A78" s="254">
        <v>68</v>
      </c>
      <c r="B78" s="509" t="s">
        <v>73</v>
      </c>
      <c r="C78" s="506">
        <v>429.95</v>
      </c>
      <c r="D78" s="507">
        <v>431.7</v>
      </c>
      <c r="E78" s="507">
        <v>426.9</v>
      </c>
      <c r="F78" s="507">
        <v>423.84999999999997</v>
      </c>
      <c r="G78" s="507">
        <v>419.04999999999995</v>
      </c>
      <c r="H78" s="507">
        <v>434.75</v>
      </c>
      <c r="I78" s="507">
        <v>439.55000000000007</v>
      </c>
      <c r="J78" s="507">
        <v>442.6</v>
      </c>
      <c r="K78" s="506">
        <v>436.5</v>
      </c>
      <c r="L78" s="506">
        <v>428.65</v>
      </c>
      <c r="M78" s="506">
        <v>51.585430000000002</v>
      </c>
    </row>
    <row r="79" spans="1:13" s="13" customFormat="1">
      <c r="A79" s="254">
        <v>69</v>
      </c>
      <c r="B79" s="509" t="s">
        <v>739</v>
      </c>
      <c r="C79" s="506">
        <v>9561.4</v>
      </c>
      <c r="D79" s="507">
        <v>9592.8333333333339</v>
      </c>
      <c r="E79" s="507">
        <v>9508.6666666666679</v>
      </c>
      <c r="F79" s="507">
        <v>9455.9333333333343</v>
      </c>
      <c r="G79" s="507">
        <v>9371.7666666666682</v>
      </c>
      <c r="H79" s="507">
        <v>9645.5666666666675</v>
      </c>
      <c r="I79" s="507">
        <v>9729.7333333333354</v>
      </c>
      <c r="J79" s="507">
        <v>9782.4666666666672</v>
      </c>
      <c r="K79" s="506">
        <v>9677</v>
      </c>
      <c r="L79" s="506">
        <v>9540.1</v>
      </c>
      <c r="M79" s="506">
        <v>7.6499999999999997E-3</v>
      </c>
    </row>
    <row r="80" spans="1:13" s="13" customFormat="1">
      <c r="A80" s="254">
        <v>70</v>
      </c>
      <c r="B80" s="509" t="s">
        <v>68</v>
      </c>
      <c r="C80" s="506">
        <v>523.65</v>
      </c>
      <c r="D80" s="507">
        <v>526.19999999999993</v>
      </c>
      <c r="E80" s="507">
        <v>518.94999999999982</v>
      </c>
      <c r="F80" s="507">
        <v>514.24999999999989</v>
      </c>
      <c r="G80" s="507">
        <v>506.99999999999977</v>
      </c>
      <c r="H80" s="507">
        <v>530.89999999999986</v>
      </c>
      <c r="I80" s="507">
        <v>538.15000000000009</v>
      </c>
      <c r="J80" s="507">
        <v>542.84999999999991</v>
      </c>
      <c r="K80" s="506">
        <v>533.45000000000005</v>
      </c>
      <c r="L80" s="506">
        <v>521.5</v>
      </c>
      <c r="M80" s="506">
        <v>106.02439</v>
      </c>
    </row>
    <row r="81" spans="1:13" s="13" customFormat="1">
      <c r="A81" s="254">
        <v>71</v>
      </c>
      <c r="B81" s="509" t="s">
        <v>70</v>
      </c>
      <c r="C81" s="506">
        <v>402.1</v>
      </c>
      <c r="D81" s="507">
        <v>401.06666666666666</v>
      </c>
      <c r="E81" s="507">
        <v>398.73333333333335</v>
      </c>
      <c r="F81" s="507">
        <v>395.36666666666667</v>
      </c>
      <c r="G81" s="507">
        <v>393.03333333333336</v>
      </c>
      <c r="H81" s="507">
        <v>404.43333333333334</v>
      </c>
      <c r="I81" s="507">
        <v>406.76666666666671</v>
      </c>
      <c r="J81" s="507">
        <v>410.13333333333333</v>
      </c>
      <c r="K81" s="506">
        <v>403.4</v>
      </c>
      <c r="L81" s="506">
        <v>397.7</v>
      </c>
      <c r="M81" s="506">
        <v>25.6738</v>
      </c>
    </row>
    <row r="82" spans="1:13" s="13" customFormat="1">
      <c r="A82" s="254">
        <v>72</v>
      </c>
      <c r="B82" s="509" t="s">
        <v>313</v>
      </c>
      <c r="C82" s="506">
        <v>874.25</v>
      </c>
      <c r="D82" s="507">
        <v>878.29999999999984</v>
      </c>
      <c r="E82" s="507">
        <v>839.99999999999966</v>
      </c>
      <c r="F82" s="507">
        <v>805.74999999999977</v>
      </c>
      <c r="G82" s="507">
        <v>767.44999999999959</v>
      </c>
      <c r="H82" s="507">
        <v>912.54999999999973</v>
      </c>
      <c r="I82" s="507">
        <v>950.84999999999991</v>
      </c>
      <c r="J82" s="507">
        <v>985.0999999999998</v>
      </c>
      <c r="K82" s="506">
        <v>916.6</v>
      </c>
      <c r="L82" s="506">
        <v>844.05</v>
      </c>
      <c r="M82" s="506">
        <v>10.62754</v>
      </c>
    </row>
    <row r="83" spans="1:13" s="13" customFormat="1">
      <c r="A83" s="254">
        <v>73</v>
      </c>
      <c r="B83" s="509" t="s">
        <v>314</v>
      </c>
      <c r="C83" s="506">
        <v>251.65</v>
      </c>
      <c r="D83" s="507">
        <v>253.56666666666669</v>
      </c>
      <c r="E83" s="507">
        <v>245.28333333333336</v>
      </c>
      <c r="F83" s="507">
        <v>238.91666666666666</v>
      </c>
      <c r="G83" s="507">
        <v>230.63333333333333</v>
      </c>
      <c r="H83" s="507">
        <v>259.93333333333339</v>
      </c>
      <c r="I83" s="507">
        <v>268.21666666666675</v>
      </c>
      <c r="J83" s="507">
        <v>274.58333333333343</v>
      </c>
      <c r="K83" s="506">
        <v>261.85000000000002</v>
      </c>
      <c r="L83" s="506">
        <v>247.2</v>
      </c>
      <c r="M83" s="506">
        <v>26.84226</v>
      </c>
    </row>
    <row r="84" spans="1:13" s="13" customFormat="1">
      <c r="A84" s="254">
        <v>74</v>
      </c>
      <c r="B84" s="509" t="s">
        <v>315</v>
      </c>
      <c r="C84" s="506">
        <v>102.65</v>
      </c>
      <c r="D84" s="507">
        <v>103.2</v>
      </c>
      <c r="E84" s="507">
        <v>101.45</v>
      </c>
      <c r="F84" s="507">
        <v>100.25</v>
      </c>
      <c r="G84" s="507">
        <v>98.5</v>
      </c>
      <c r="H84" s="507">
        <v>104.4</v>
      </c>
      <c r="I84" s="507">
        <v>106.15</v>
      </c>
      <c r="J84" s="507">
        <v>107.35000000000001</v>
      </c>
      <c r="K84" s="506">
        <v>104.95</v>
      </c>
      <c r="L84" s="506">
        <v>102</v>
      </c>
      <c r="M84" s="506">
        <v>7.7499000000000002</v>
      </c>
    </row>
    <row r="85" spans="1:13" s="13" customFormat="1">
      <c r="A85" s="254">
        <v>75</v>
      </c>
      <c r="B85" s="509" t="s">
        <v>316</v>
      </c>
      <c r="C85" s="506">
        <v>4961.55</v>
      </c>
      <c r="D85" s="507">
        <v>5007.5166666666664</v>
      </c>
      <c r="E85" s="507">
        <v>4865.0333333333328</v>
      </c>
      <c r="F85" s="507">
        <v>4768.5166666666664</v>
      </c>
      <c r="G85" s="507">
        <v>4626.0333333333328</v>
      </c>
      <c r="H85" s="507">
        <v>5104.0333333333328</v>
      </c>
      <c r="I85" s="507">
        <v>5246.5166666666664</v>
      </c>
      <c r="J85" s="507">
        <v>5343.0333333333328</v>
      </c>
      <c r="K85" s="506">
        <v>5150</v>
      </c>
      <c r="L85" s="506">
        <v>4911</v>
      </c>
      <c r="M85" s="506">
        <v>0.24822</v>
      </c>
    </row>
    <row r="86" spans="1:13" s="13" customFormat="1">
      <c r="A86" s="254">
        <v>76</v>
      </c>
      <c r="B86" s="509" t="s">
        <v>317</v>
      </c>
      <c r="C86" s="506">
        <v>887.1</v>
      </c>
      <c r="D86" s="507">
        <v>892.01666666666677</v>
      </c>
      <c r="E86" s="507">
        <v>878.03333333333353</v>
      </c>
      <c r="F86" s="507">
        <v>868.96666666666681</v>
      </c>
      <c r="G86" s="507">
        <v>854.98333333333358</v>
      </c>
      <c r="H86" s="507">
        <v>901.08333333333348</v>
      </c>
      <c r="I86" s="507">
        <v>915.06666666666683</v>
      </c>
      <c r="J86" s="507">
        <v>924.13333333333344</v>
      </c>
      <c r="K86" s="506">
        <v>906</v>
      </c>
      <c r="L86" s="506">
        <v>882.95</v>
      </c>
      <c r="M86" s="506">
        <v>0.76487000000000005</v>
      </c>
    </row>
    <row r="87" spans="1:13" s="13" customFormat="1">
      <c r="A87" s="254">
        <v>77</v>
      </c>
      <c r="B87" s="509" t="s">
        <v>230</v>
      </c>
      <c r="C87" s="506">
        <v>1148.9000000000001</v>
      </c>
      <c r="D87" s="507">
        <v>1155.3</v>
      </c>
      <c r="E87" s="507">
        <v>1138.5999999999999</v>
      </c>
      <c r="F87" s="507">
        <v>1128.3</v>
      </c>
      <c r="G87" s="507">
        <v>1111.5999999999999</v>
      </c>
      <c r="H87" s="507">
        <v>1165.5999999999999</v>
      </c>
      <c r="I87" s="507">
        <v>1182.3000000000002</v>
      </c>
      <c r="J87" s="507">
        <v>1192.5999999999999</v>
      </c>
      <c r="K87" s="506">
        <v>1172</v>
      </c>
      <c r="L87" s="506">
        <v>1145</v>
      </c>
      <c r="M87" s="506">
        <v>0.54810000000000003</v>
      </c>
    </row>
    <row r="88" spans="1:13" s="13" customFormat="1">
      <c r="A88" s="254">
        <v>78</v>
      </c>
      <c r="B88" s="509" t="s">
        <v>318</v>
      </c>
      <c r="C88" s="506">
        <v>72.3</v>
      </c>
      <c r="D88" s="507">
        <v>73.099999999999994</v>
      </c>
      <c r="E88" s="507">
        <v>70.849999999999994</v>
      </c>
      <c r="F88" s="507">
        <v>69.400000000000006</v>
      </c>
      <c r="G88" s="507">
        <v>67.150000000000006</v>
      </c>
      <c r="H88" s="507">
        <v>74.549999999999983</v>
      </c>
      <c r="I88" s="507">
        <v>76.799999999999983</v>
      </c>
      <c r="J88" s="507">
        <v>78.249999999999972</v>
      </c>
      <c r="K88" s="506">
        <v>75.349999999999994</v>
      </c>
      <c r="L88" s="506">
        <v>71.650000000000006</v>
      </c>
      <c r="M88" s="506">
        <v>14.90798</v>
      </c>
    </row>
    <row r="89" spans="1:13" s="13" customFormat="1">
      <c r="A89" s="254">
        <v>79</v>
      </c>
      <c r="B89" s="509" t="s">
        <v>71</v>
      </c>
      <c r="C89" s="506">
        <v>14016.85</v>
      </c>
      <c r="D89" s="507">
        <v>14108.366666666669</v>
      </c>
      <c r="E89" s="507">
        <v>13878.933333333338</v>
      </c>
      <c r="F89" s="507">
        <v>13741.01666666667</v>
      </c>
      <c r="G89" s="507">
        <v>13511.583333333339</v>
      </c>
      <c r="H89" s="507">
        <v>14246.283333333336</v>
      </c>
      <c r="I89" s="507">
        <v>14475.716666666667</v>
      </c>
      <c r="J89" s="507">
        <v>14613.633333333335</v>
      </c>
      <c r="K89" s="506">
        <v>14337.8</v>
      </c>
      <c r="L89" s="506">
        <v>13970.45</v>
      </c>
      <c r="M89" s="506">
        <v>0.25039</v>
      </c>
    </row>
    <row r="90" spans="1:13" s="13" customFormat="1">
      <c r="A90" s="254">
        <v>80</v>
      </c>
      <c r="B90" s="509" t="s">
        <v>319</v>
      </c>
      <c r="C90" s="506">
        <v>251.25</v>
      </c>
      <c r="D90" s="507">
        <v>251.53333333333333</v>
      </c>
      <c r="E90" s="507">
        <v>243.11666666666667</v>
      </c>
      <c r="F90" s="507">
        <v>234.98333333333335</v>
      </c>
      <c r="G90" s="507">
        <v>226.56666666666669</v>
      </c>
      <c r="H90" s="507">
        <v>259.66666666666663</v>
      </c>
      <c r="I90" s="507">
        <v>268.08333333333337</v>
      </c>
      <c r="J90" s="507">
        <v>276.21666666666664</v>
      </c>
      <c r="K90" s="506">
        <v>259.95</v>
      </c>
      <c r="L90" s="506">
        <v>243.4</v>
      </c>
      <c r="M90" s="506">
        <v>1.2341500000000001</v>
      </c>
    </row>
    <row r="91" spans="1:13" s="13" customFormat="1">
      <c r="A91" s="254">
        <v>81</v>
      </c>
      <c r="B91" s="509" t="s">
        <v>74</v>
      </c>
      <c r="C91" s="506">
        <v>3537.75</v>
      </c>
      <c r="D91" s="507">
        <v>3542.65</v>
      </c>
      <c r="E91" s="507">
        <v>3517.1000000000004</v>
      </c>
      <c r="F91" s="507">
        <v>3496.4500000000003</v>
      </c>
      <c r="G91" s="507">
        <v>3470.9000000000005</v>
      </c>
      <c r="H91" s="507">
        <v>3563.3</v>
      </c>
      <c r="I91" s="507">
        <v>3588.8500000000004</v>
      </c>
      <c r="J91" s="507">
        <v>3609.5</v>
      </c>
      <c r="K91" s="506">
        <v>3568.2</v>
      </c>
      <c r="L91" s="506">
        <v>3522</v>
      </c>
      <c r="M91" s="506">
        <v>4.8065699999999998</v>
      </c>
    </row>
    <row r="92" spans="1:13" s="13" customFormat="1">
      <c r="A92" s="254">
        <v>82</v>
      </c>
      <c r="B92" s="509" t="s">
        <v>320</v>
      </c>
      <c r="C92" s="506">
        <v>432.6</v>
      </c>
      <c r="D92" s="507">
        <v>440.4666666666667</v>
      </c>
      <c r="E92" s="507">
        <v>422.23333333333341</v>
      </c>
      <c r="F92" s="507">
        <v>411.86666666666673</v>
      </c>
      <c r="G92" s="507">
        <v>393.63333333333344</v>
      </c>
      <c r="H92" s="507">
        <v>450.83333333333337</v>
      </c>
      <c r="I92" s="507">
        <v>469.06666666666672</v>
      </c>
      <c r="J92" s="507">
        <v>479.43333333333334</v>
      </c>
      <c r="K92" s="506">
        <v>458.7</v>
      </c>
      <c r="L92" s="506">
        <v>430.1</v>
      </c>
      <c r="M92" s="506">
        <v>5.3043899999999997</v>
      </c>
    </row>
    <row r="93" spans="1:13" s="13" customFormat="1">
      <c r="A93" s="254">
        <v>83</v>
      </c>
      <c r="B93" s="509" t="s">
        <v>321</v>
      </c>
      <c r="C93" s="506">
        <v>229.85</v>
      </c>
      <c r="D93" s="507">
        <v>231.36666666666665</v>
      </c>
      <c r="E93" s="507">
        <v>227.0333333333333</v>
      </c>
      <c r="F93" s="507">
        <v>224.21666666666667</v>
      </c>
      <c r="G93" s="507">
        <v>219.88333333333333</v>
      </c>
      <c r="H93" s="507">
        <v>234.18333333333328</v>
      </c>
      <c r="I93" s="507">
        <v>238.51666666666659</v>
      </c>
      <c r="J93" s="507">
        <v>241.33333333333326</v>
      </c>
      <c r="K93" s="506">
        <v>235.7</v>
      </c>
      <c r="L93" s="506">
        <v>228.55</v>
      </c>
      <c r="M93" s="506">
        <v>1.79277</v>
      </c>
    </row>
    <row r="94" spans="1:13" s="13" customFormat="1">
      <c r="A94" s="254">
        <v>84</v>
      </c>
      <c r="B94" s="509" t="s">
        <v>80</v>
      </c>
      <c r="C94" s="506">
        <v>603.75</v>
      </c>
      <c r="D94" s="507">
        <v>604.98333333333323</v>
      </c>
      <c r="E94" s="507">
        <v>598.66666666666652</v>
      </c>
      <c r="F94" s="507">
        <v>593.58333333333326</v>
      </c>
      <c r="G94" s="507">
        <v>587.26666666666654</v>
      </c>
      <c r="H94" s="507">
        <v>610.06666666666649</v>
      </c>
      <c r="I94" s="507">
        <v>616.38333333333333</v>
      </c>
      <c r="J94" s="507">
        <v>621.46666666666647</v>
      </c>
      <c r="K94" s="506">
        <v>611.29999999999995</v>
      </c>
      <c r="L94" s="506">
        <v>599.9</v>
      </c>
      <c r="M94" s="506">
        <v>1.49664</v>
      </c>
    </row>
    <row r="95" spans="1:13" s="13" customFormat="1">
      <c r="A95" s="254">
        <v>85</v>
      </c>
      <c r="B95" s="509" t="s">
        <v>322</v>
      </c>
      <c r="C95" s="506">
        <v>1937.15</v>
      </c>
      <c r="D95" s="507">
        <v>1967.2166666666665</v>
      </c>
      <c r="E95" s="507">
        <v>1895.4333333333329</v>
      </c>
      <c r="F95" s="507">
        <v>1853.7166666666665</v>
      </c>
      <c r="G95" s="507">
        <v>1781.9333333333329</v>
      </c>
      <c r="H95" s="507">
        <v>2008.9333333333329</v>
      </c>
      <c r="I95" s="507">
        <v>2080.7166666666662</v>
      </c>
      <c r="J95" s="507">
        <v>2122.4333333333329</v>
      </c>
      <c r="K95" s="506">
        <v>2039</v>
      </c>
      <c r="L95" s="506">
        <v>1925.5</v>
      </c>
      <c r="M95" s="506">
        <v>0.59031999999999996</v>
      </c>
    </row>
    <row r="96" spans="1:13" s="13" customFormat="1">
      <c r="A96" s="254">
        <v>86</v>
      </c>
      <c r="B96" s="509" t="s">
        <v>783</v>
      </c>
      <c r="C96" s="506">
        <v>245.2</v>
      </c>
      <c r="D96" s="507">
        <v>247.6</v>
      </c>
      <c r="E96" s="507">
        <v>240.6</v>
      </c>
      <c r="F96" s="507">
        <v>236</v>
      </c>
      <c r="G96" s="507">
        <v>229</v>
      </c>
      <c r="H96" s="507">
        <v>252.2</v>
      </c>
      <c r="I96" s="507">
        <v>259.2</v>
      </c>
      <c r="J96" s="507">
        <v>263.79999999999995</v>
      </c>
      <c r="K96" s="506">
        <v>254.6</v>
      </c>
      <c r="L96" s="506">
        <v>243</v>
      </c>
      <c r="M96" s="506">
        <v>2.3813800000000001</v>
      </c>
    </row>
    <row r="97" spans="1:13" s="13" customFormat="1">
      <c r="A97" s="254">
        <v>87</v>
      </c>
      <c r="B97" s="509" t="s">
        <v>75</v>
      </c>
      <c r="C97" s="506">
        <v>430.95</v>
      </c>
      <c r="D97" s="507">
        <v>431.13333333333338</v>
      </c>
      <c r="E97" s="507">
        <v>425.81666666666678</v>
      </c>
      <c r="F97" s="507">
        <v>420.68333333333339</v>
      </c>
      <c r="G97" s="507">
        <v>415.36666666666679</v>
      </c>
      <c r="H97" s="507">
        <v>436.26666666666677</v>
      </c>
      <c r="I97" s="507">
        <v>441.58333333333337</v>
      </c>
      <c r="J97" s="507">
        <v>446.71666666666675</v>
      </c>
      <c r="K97" s="506">
        <v>436.45</v>
      </c>
      <c r="L97" s="506">
        <v>426</v>
      </c>
      <c r="M97" s="506">
        <v>21.48471</v>
      </c>
    </row>
    <row r="98" spans="1:13" s="13" customFormat="1">
      <c r="A98" s="254">
        <v>88</v>
      </c>
      <c r="B98" s="509" t="s">
        <v>323</v>
      </c>
      <c r="C98" s="506">
        <v>578.6</v>
      </c>
      <c r="D98" s="507">
        <v>585.26666666666677</v>
      </c>
      <c r="E98" s="507">
        <v>568.43333333333351</v>
      </c>
      <c r="F98" s="507">
        <v>558.26666666666677</v>
      </c>
      <c r="G98" s="507">
        <v>541.43333333333351</v>
      </c>
      <c r="H98" s="507">
        <v>595.43333333333351</v>
      </c>
      <c r="I98" s="507">
        <v>612.26666666666677</v>
      </c>
      <c r="J98" s="507">
        <v>622.43333333333351</v>
      </c>
      <c r="K98" s="506">
        <v>602.1</v>
      </c>
      <c r="L98" s="506">
        <v>575.1</v>
      </c>
      <c r="M98" s="506">
        <v>3.5720800000000001</v>
      </c>
    </row>
    <row r="99" spans="1:13" s="13" customFormat="1">
      <c r="A99" s="254">
        <v>89</v>
      </c>
      <c r="B99" s="509" t="s">
        <v>76</v>
      </c>
      <c r="C99" s="506">
        <v>148.35</v>
      </c>
      <c r="D99" s="507">
        <v>150.18333333333334</v>
      </c>
      <c r="E99" s="507">
        <v>145.71666666666667</v>
      </c>
      <c r="F99" s="507">
        <v>143.08333333333334</v>
      </c>
      <c r="G99" s="507">
        <v>138.61666666666667</v>
      </c>
      <c r="H99" s="507">
        <v>152.81666666666666</v>
      </c>
      <c r="I99" s="507">
        <v>157.28333333333336</v>
      </c>
      <c r="J99" s="507">
        <v>159.91666666666666</v>
      </c>
      <c r="K99" s="506">
        <v>154.65</v>
      </c>
      <c r="L99" s="506">
        <v>147.55000000000001</v>
      </c>
      <c r="M99" s="506">
        <v>139.74005</v>
      </c>
    </row>
    <row r="100" spans="1:13" s="13" customFormat="1">
      <c r="A100" s="254">
        <v>90</v>
      </c>
      <c r="B100" s="509" t="s">
        <v>324</v>
      </c>
      <c r="C100" s="506">
        <v>427.95</v>
      </c>
      <c r="D100" s="507">
        <v>430.05</v>
      </c>
      <c r="E100" s="507">
        <v>424.15000000000003</v>
      </c>
      <c r="F100" s="507">
        <v>420.35</v>
      </c>
      <c r="G100" s="507">
        <v>414.45000000000005</v>
      </c>
      <c r="H100" s="507">
        <v>433.85</v>
      </c>
      <c r="I100" s="507">
        <v>439.75</v>
      </c>
      <c r="J100" s="507">
        <v>443.55</v>
      </c>
      <c r="K100" s="506">
        <v>435.95</v>
      </c>
      <c r="L100" s="506">
        <v>426.25</v>
      </c>
      <c r="M100" s="506">
        <v>1.05525</v>
      </c>
    </row>
    <row r="101" spans="1:13">
      <c r="A101" s="254">
        <v>91</v>
      </c>
      <c r="B101" s="509" t="s">
        <v>325</v>
      </c>
      <c r="C101" s="506">
        <v>352.65</v>
      </c>
      <c r="D101" s="507">
        <v>354.88333333333338</v>
      </c>
      <c r="E101" s="507">
        <v>348.76666666666677</v>
      </c>
      <c r="F101" s="507">
        <v>344.88333333333338</v>
      </c>
      <c r="G101" s="507">
        <v>338.76666666666677</v>
      </c>
      <c r="H101" s="507">
        <v>358.76666666666677</v>
      </c>
      <c r="I101" s="507">
        <v>364.88333333333344</v>
      </c>
      <c r="J101" s="507">
        <v>368.76666666666677</v>
      </c>
      <c r="K101" s="506">
        <v>361</v>
      </c>
      <c r="L101" s="506">
        <v>351</v>
      </c>
      <c r="M101" s="506">
        <v>0.65688000000000002</v>
      </c>
    </row>
    <row r="102" spans="1:13">
      <c r="A102" s="254">
        <v>92</v>
      </c>
      <c r="B102" s="509" t="s">
        <v>326</v>
      </c>
      <c r="C102" s="506">
        <v>469.35</v>
      </c>
      <c r="D102" s="507">
        <v>468.13333333333338</v>
      </c>
      <c r="E102" s="507">
        <v>460.26666666666677</v>
      </c>
      <c r="F102" s="507">
        <v>451.18333333333339</v>
      </c>
      <c r="G102" s="507">
        <v>443.31666666666678</v>
      </c>
      <c r="H102" s="507">
        <v>477.21666666666675</v>
      </c>
      <c r="I102" s="507">
        <v>485.08333333333343</v>
      </c>
      <c r="J102" s="507">
        <v>494.16666666666674</v>
      </c>
      <c r="K102" s="506">
        <v>476</v>
      </c>
      <c r="L102" s="506">
        <v>459.05</v>
      </c>
      <c r="M102" s="506">
        <v>0.95315000000000005</v>
      </c>
    </row>
    <row r="103" spans="1:13">
      <c r="A103" s="254">
        <v>93</v>
      </c>
      <c r="B103" s="509" t="s">
        <v>77</v>
      </c>
      <c r="C103" s="506">
        <v>121.45</v>
      </c>
      <c r="D103" s="507">
        <v>121.51666666666667</v>
      </c>
      <c r="E103" s="507">
        <v>120.33333333333333</v>
      </c>
      <c r="F103" s="507">
        <v>119.21666666666667</v>
      </c>
      <c r="G103" s="507">
        <v>118.03333333333333</v>
      </c>
      <c r="H103" s="507">
        <v>122.63333333333333</v>
      </c>
      <c r="I103" s="507">
        <v>123.81666666666666</v>
      </c>
      <c r="J103" s="507">
        <v>124.93333333333332</v>
      </c>
      <c r="K103" s="506">
        <v>122.7</v>
      </c>
      <c r="L103" s="506">
        <v>120.4</v>
      </c>
      <c r="M103" s="506">
        <v>9.0407200000000003</v>
      </c>
    </row>
    <row r="104" spans="1:13">
      <c r="A104" s="254">
        <v>94</v>
      </c>
      <c r="B104" s="509" t="s">
        <v>327</v>
      </c>
      <c r="C104" s="506">
        <v>1515.2</v>
      </c>
      <c r="D104" s="507">
        <v>1525.05</v>
      </c>
      <c r="E104" s="507">
        <v>1495.25</v>
      </c>
      <c r="F104" s="507">
        <v>1475.3</v>
      </c>
      <c r="G104" s="507">
        <v>1445.5</v>
      </c>
      <c r="H104" s="507">
        <v>1545</v>
      </c>
      <c r="I104" s="507">
        <v>1574.7999999999997</v>
      </c>
      <c r="J104" s="507">
        <v>1594.75</v>
      </c>
      <c r="K104" s="506">
        <v>1554.85</v>
      </c>
      <c r="L104" s="506">
        <v>1505.1</v>
      </c>
      <c r="M104" s="506">
        <v>1.1229100000000001</v>
      </c>
    </row>
    <row r="105" spans="1:13">
      <c r="A105" s="254">
        <v>95</v>
      </c>
      <c r="B105" s="509" t="s">
        <v>328</v>
      </c>
      <c r="C105" s="506">
        <v>16.75</v>
      </c>
      <c r="D105" s="507">
        <v>16.883333333333333</v>
      </c>
      <c r="E105" s="507">
        <v>16.366666666666667</v>
      </c>
      <c r="F105" s="507">
        <v>15.983333333333334</v>
      </c>
      <c r="G105" s="507">
        <v>15.466666666666669</v>
      </c>
      <c r="H105" s="507">
        <v>17.266666666666666</v>
      </c>
      <c r="I105" s="507">
        <v>17.783333333333331</v>
      </c>
      <c r="J105" s="507">
        <v>18.166666666666664</v>
      </c>
      <c r="K105" s="506">
        <v>17.399999999999999</v>
      </c>
      <c r="L105" s="506">
        <v>16.5</v>
      </c>
      <c r="M105" s="506">
        <v>187.83234999999999</v>
      </c>
    </row>
    <row r="106" spans="1:13">
      <c r="A106" s="254">
        <v>96</v>
      </c>
      <c r="B106" s="509" t="s">
        <v>329</v>
      </c>
      <c r="C106" s="506">
        <v>634.20000000000005</v>
      </c>
      <c r="D106" s="507">
        <v>638.08333333333337</v>
      </c>
      <c r="E106" s="507">
        <v>622.36666666666679</v>
      </c>
      <c r="F106" s="507">
        <v>610.53333333333342</v>
      </c>
      <c r="G106" s="507">
        <v>594.81666666666683</v>
      </c>
      <c r="H106" s="507">
        <v>649.91666666666674</v>
      </c>
      <c r="I106" s="507">
        <v>665.63333333333321</v>
      </c>
      <c r="J106" s="507">
        <v>677.4666666666667</v>
      </c>
      <c r="K106" s="506">
        <v>653.79999999999995</v>
      </c>
      <c r="L106" s="506">
        <v>626.25</v>
      </c>
      <c r="M106" s="506">
        <v>13.51859</v>
      </c>
    </row>
    <row r="107" spans="1:13">
      <c r="A107" s="254">
        <v>97</v>
      </c>
      <c r="B107" s="509" t="s">
        <v>330</v>
      </c>
      <c r="C107" s="506">
        <v>300.05</v>
      </c>
      <c r="D107" s="507">
        <v>300.08333333333331</v>
      </c>
      <c r="E107" s="507">
        <v>295.16666666666663</v>
      </c>
      <c r="F107" s="507">
        <v>290.2833333333333</v>
      </c>
      <c r="G107" s="507">
        <v>285.36666666666662</v>
      </c>
      <c r="H107" s="507">
        <v>304.96666666666664</v>
      </c>
      <c r="I107" s="507">
        <v>309.88333333333327</v>
      </c>
      <c r="J107" s="507">
        <v>314.76666666666665</v>
      </c>
      <c r="K107" s="506">
        <v>305</v>
      </c>
      <c r="L107" s="506">
        <v>295.2</v>
      </c>
      <c r="M107" s="506">
        <v>1.65448</v>
      </c>
    </row>
    <row r="108" spans="1:13">
      <c r="A108" s="254">
        <v>98</v>
      </c>
      <c r="B108" s="509" t="s">
        <v>79</v>
      </c>
      <c r="C108" s="506">
        <v>484.65</v>
      </c>
      <c r="D108" s="507">
        <v>485.73333333333335</v>
      </c>
      <c r="E108" s="507">
        <v>479.2166666666667</v>
      </c>
      <c r="F108" s="507">
        <v>473.78333333333336</v>
      </c>
      <c r="G108" s="507">
        <v>467.26666666666671</v>
      </c>
      <c r="H108" s="507">
        <v>491.16666666666669</v>
      </c>
      <c r="I108" s="507">
        <v>497.68333333333334</v>
      </c>
      <c r="J108" s="507">
        <v>503.11666666666667</v>
      </c>
      <c r="K108" s="506">
        <v>492.25</v>
      </c>
      <c r="L108" s="506">
        <v>480.3</v>
      </c>
      <c r="M108" s="506">
        <v>2.8388900000000001</v>
      </c>
    </row>
    <row r="109" spans="1:13">
      <c r="A109" s="254">
        <v>99</v>
      </c>
      <c r="B109" s="509" t="s">
        <v>331</v>
      </c>
      <c r="C109" s="506">
        <v>3661.9</v>
      </c>
      <c r="D109" s="507">
        <v>3701.5</v>
      </c>
      <c r="E109" s="507">
        <v>3610.4</v>
      </c>
      <c r="F109" s="507">
        <v>3558.9</v>
      </c>
      <c r="G109" s="507">
        <v>3467.8</v>
      </c>
      <c r="H109" s="507">
        <v>3753</v>
      </c>
      <c r="I109" s="507">
        <v>3844.1000000000004</v>
      </c>
      <c r="J109" s="507">
        <v>3895.6</v>
      </c>
      <c r="K109" s="506">
        <v>3792.6</v>
      </c>
      <c r="L109" s="506">
        <v>3650</v>
      </c>
      <c r="M109" s="506">
        <v>8.5239999999999996E-2</v>
      </c>
    </row>
    <row r="110" spans="1:13">
      <c r="A110" s="254">
        <v>100</v>
      </c>
      <c r="B110" s="509" t="s">
        <v>332</v>
      </c>
      <c r="C110" s="506">
        <v>160.1</v>
      </c>
      <c r="D110" s="507">
        <v>159.21666666666667</v>
      </c>
      <c r="E110" s="507">
        <v>157.53333333333333</v>
      </c>
      <c r="F110" s="507">
        <v>154.96666666666667</v>
      </c>
      <c r="G110" s="507">
        <v>153.28333333333333</v>
      </c>
      <c r="H110" s="507">
        <v>161.78333333333333</v>
      </c>
      <c r="I110" s="507">
        <v>163.46666666666667</v>
      </c>
      <c r="J110" s="507">
        <v>166.03333333333333</v>
      </c>
      <c r="K110" s="506">
        <v>160.9</v>
      </c>
      <c r="L110" s="506">
        <v>156.65</v>
      </c>
      <c r="M110" s="506">
        <v>1.60385</v>
      </c>
    </row>
    <row r="111" spans="1:13">
      <c r="A111" s="254">
        <v>101</v>
      </c>
      <c r="B111" s="509" t="s">
        <v>333</v>
      </c>
      <c r="C111" s="506">
        <v>225.3</v>
      </c>
      <c r="D111" s="507">
        <v>225.7833333333333</v>
      </c>
      <c r="E111" s="507">
        <v>222.96666666666661</v>
      </c>
      <c r="F111" s="507">
        <v>220.6333333333333</v>
      </c>
      <c r="G111" s="507">
        <v>217.81666666666661</v>
      </c>
      <c r="H111" s="507">
        <v>228.11666666666662</v>
      </c>
      <c r="I111" s="507">
        <v>230.93333333333334</v>
      </c>
      <c r="J111" s="507">
        <v>233.26666666666662</v>
      </c>
      <c r="K111" s="506">
        <v>228.6</v>
      </c>
      <c r="L111" s="506">
        <v>223.45</v>
      </c>
      <c r="M111" s="506">
        <v>3.9478900000000001</v>
      </c>
    </row>
    <row r="112" spans="1:13">
      <c r="A112" s="254">
        <v>102</v>
      </c>
      <c r="B112" s="509" t="s">
        <v>334</v>
      </c>
      <c r="C112" s="506">
        <v>99.45</v>
      </c>
      <c r="D112" s="507">
        <v>101.08333333333333</v>
      </c>
      <c r="E112" s="507">
        <v>97.166666666666657</v>
      </c>
      <c r="F112" s="507">
        <v>94.883333333333326</v>
      </c>
      <c r="G112" s="507">
        <v>90.966666666666654</v>
      </c>
      <c r="H112" s="507">
        <v>103.36666666666666</v>
      </c>
      <c r="I112" s="507">
        <v>107.28333333333332</v>
      </c>
      <c r="J112" s="507">
        <v>109.56666666666666</v>
      </c>
      <c r="K112" s="506">
        <v>105</v>
      </c>
      <c r="L112" s="506">
        <v>98.8</v>
      </c>
      <c r="M112" s="506">
        <v>4.8490500000000001</v>
      </c>
    </row>
    <row r="113" spans="1:13">
      <c r="A113" s="254">
        <v>103</v>
      </c>
      <c r="B113" s="509" t="s">
        <v>335</v>
      </c>
      <c r="C113" s="506">
        <v>593.45000000000005</v>
      </c>
      <c r="D113" s="507">
        <v>592.66666666666663</v>
      </c>
      <c r="E113" s="507">
        <v>587.88333333333321</v>
      </c>
      <c r="F113" s="507">
        <v>582.31666666666661</v>
      </c>
      <c r="G113" s="507">
        <v>577.53333333333319</v>
      </c>
      <c r="H113" s="507">
        <v>598.23333333333323</v>
      </c>
      <c r="I113" s="507">
        <v>603.01666666666677</v>
      </c>
      <c r="J113" s="507">
        <v>608.58333333333326</v>
      </c>
      <c r="K113" s="506">
        <v>597.45000000000005</v>
      </c>
      <c r="L113" s="506">
        <v>587.1</v>
      </c>
      <c r="M113" s="506">
        <v>0.76334000000000002</v>
      </c>
    </row>
    <row r="114" spans="1:13">
      <c r="A114" s="254">
        <v>104</v>
      </c>
      <c r="B114" s="509" t="s">
        <v>81</v>
      </c>
      <c r="C114" s="506">
        <v>548.5</v>
      </c>
      <c r="D114" s="507">
        <v>554.44999999999993</v>
      </c>
      <c r="E114" s="507">
        <v>539.44999999999982</v>
      </c>
      <c r="F114" s="507">
        <v>530.39999999999986</v>
      </c>
      <c r="G114" s="507">
        <v>515.39999999999975</v>
      </c>
      <c r="H114" s="507">
        <v>563.49999999999989</v>
      </c>
      <c r="I114" s="507">
        <v>578.50000000000011</v>
      </c>
      <c r="J114" s="507">
        <v>587.54999999999995</v>
      </c>
      <c r="K114" s="506">
        <v>569.45000000000005</v>
      </c>
      <c r="L114" s="506">
        <v>545.4</v>
      </c>
      <c r="M114" s="506">
        <v>35.176900000000003</v>
      </c>
    </row>
    <row r="115" spans="1:13">
      <c r="A115" s="254">
        <v>105</v>
      </c>
      <c r="B115" s="509" t="s">
        <v>82</v>
      </c>
      <c r="C115" s="506">
        <v>792.95</v>
      </c>
      <c r="D115" s="507">
        <v>788.1</v>
      </c>
      <c r="E115" s="507">
        <v>777.5</v>
      </c>
      <c r="F115" s="507">
        <v>762.05</v>
      </c>
      <c r="G115" s="507">
        <v>751.44999999999993</v>
      </c>
      <c r="H115" s="507">
        <v>803.55000000000007</v>
      </c>
      <c r="I115" s="507">
        <v>814.1500000000002</v>
      </c>
      <c r="J115" s="507">
        <v>829.60000000000014</v>
      </c>
      <c r="K115" s="506">
        <v>798.7</v>
      </c>
      <c r="L115" s="506">
        <v>772.65</v>
      </c>
      <c r="M115" s="506">
        <v>69.041730000000001</v>
      </c>
    </row>
    <row r="116" spans="1:13">
      <c r="A116" s="254">
        <v>106</v>
      </c>
      <c r="B116" s="509" t="s">
        <v>231</v>
      </c>
      <c r="C116" s="506">
        <v>163.85</v>
      </c>
      <c r="D116" s="507">
        <v>165.23333333333335</v>
      </c>
      <c r="E116" s="507">
        <v>161.4666666666667</v>
      </c>
      <c r="F116" s="507">
        <v>159.08333333333334</v>
      </c>
      <c r="G116" s="507">
        <v>155.31666666666669</v>
      </c>
      <c r="H116" s="507">
        <v>167.6166666666667</v>
      </c>
      <c r="I116" s="507">
        <v>171.38333333333335</v>
      </c>
      <c r="J116" s="507">
        <v>173.76666666666671</v>
      </c>
      <c r="K116" s="506">
        <v>169</v>
      </c>
      <c r="L116" s="506">
        <v>162.85</v>
      </c>
      <c r="M116" s="506">
        <v>27.854340000000001</v>
      </c>
    </row>
    <row r="117" spans="1:13">
      <c r="A117" s="254">
        <v>107</v>
      </c>
      <c r="B117" s="509" t="s">
        <v>83</v>
      </c>
      <c r="C117" s="506">
        <v>132.30000000000001</v>
      </c>
      <c r="D117" s="507">
        <v>133.16666666666669</v>
      </c>
      <c r="E117" s="507">
        <v>131.18333333333337</v>
      </c>
      <c r="F117" s="507">
        <v>130.06666666666669</v>
      </c>
      <c r="G117" s="507">
        <v>128.08333333333337</v>
      </c>
      <c r="H117" s="507">
        <v>134.28333333333336</v>
      </c>
      <c r="I117" s="507">
        <v>136.26666666666671</v>
      </c>
      <c r="J117" s="507">
        <v>137.38333333333335</v>
      </c>
      <c r="K117" s="506">
        <v>135.15</v>
      </c>
      <c r="L117" s="506">
        <v>132.05000000000001</v>
      </c>
      <c r="M117" s="506">
        <v>108.65477</v>
      </c>
    </row>
    <row r="118" spans="1:13">
      <c r="A118" s="254">
        <v>108</v>
      </c>
      <c r="B118" s="509" t="s">
        <v>336</v>
      </c>
      <c r="C118" s="506">
        <v>356.2</v>
      </c>
      <c r="D118" s="507">
        <v>359.08333333333331</v>
      </c>
      <c r="E118" s="507">
        <v>352.06666666666661</v>
      </c>
      <c r="F118" s="507">
        <v>347.93333333333328</v>
      </c>
      <c r="G118" s="507">
        <v>340.91666666666657</v>
      </c>
      <c r="H118" s="507">
        <v>363.21666666666664</v>
      </c>
      <c r="I118" s="507">
        <v>370.23333333333341</v>
      </c>
      <c r="J118" s="507">
        <v>374.36666666666667</v>
      </c>
      <c r="K118" s="506">
        <v>366.1</v>
      </c>
      <c r="L118" s="506">
        <v>354.95</v>
      </c>
      <c r="M118" s="506">
        <v>1.7482500000000001</v>
      </c>
    </row>
    <row r="119" spans="1:13">
      <c r="A119" s="254">
        <v>109</v>
      </c>
      <c r="B119" s="509" t="s">
        <v>823</v>
      </c>
      <c r="C119" s="506">
        <v>2825.65</v>
      </c>
      <c r="D119" s="507">
        <v>2844.7666666666664</v>
      </c>
      <c r="E119" s="507">
        <v>2794.9333333333329</v>
      </c>
      <c r="F119" s="507">
        <v>2764.2166666666667</v>
      </c>
      <c r="G119" s="507">
        <v>2714.3833333333332</v>
      </c>
      <c r="H119" s="507">
        <v>2875.4833333333327</v>
      </c>
      <c r="I119" s="507">
        <v>2925.3166666666666</v>
      </c>
      <c r="J119" s="507">
        <v>2956.0333333333324</v>
      </c>
      <c r="K119" s="506">
        <v>2894.6</v>
      </c>
      <c r="L119" s="506">
        <v>2814.05</v>
      </c>
      <c r="M119" s="506">
        <v>2.88497</v>
      </c>
    </row>
    <row r="120" spans="1:13">
      <c r="A120" s="254">
        <v>110</v>
      </c>
      <c r="B120" s="509" t="s">
        <v>84</v>
      </c>
      <c r="C120" s="506">
        <v>1553.85</v>
      </c>
      <c r="D120" s="507">
        <v>1560.2833333333335</v>
      </c>
      <c r="E120" s="507">
        <v>1543.5666666666671</v>
      </c>
      <c r="F120" s="507">
        <v>1533.2833333333335</v>
      </c>
      <c r="G120" s="507">
        <v>1516.5666666666671</v>
      </c>
      <c r="H120" s="507">
        <v>1570.5666666666671</v>
      </c>
      <c r="I120" s="507">
        <v>1587.2833333333338</v>
      </c>
      <c r="J120" s="507">
        <v>1597.5666666666671</v>
      </c>
      <c r="K120" s="506">
        <v>1577</v>
      </c>
      <c r="L120" s="506">
        <v>1550</v>
      </c>
      <c r="M120" s="506">
        <v>4.8551299999999999</v>
      </c>
    </row>
    <row r="121" spans="1:13">
      <c r="A121" s="254">
        <v>111</v>
      </c>
      <c r="B121" s="509" t="s">
        <v>85</v>
      </c>
      <c r="C121" s="506">
        <v>558.75</v>
      </c>
      <c r="D121" s="507">
        <v>563.75</v>
      </c>
      <c r="E121" s="507">
        <v>550.25</v>
      </c>
      <c r="F121" s="507">
        <v>541.75</v>
      </c>
      <c r="G121" s="507">
        <v>528.25</v>
      </c>
      <c r="H121" s="507">
        <v>572.25</v>
      </c>
      <c r="I121" s="507">
        <v>585.75</v>
      </c>
      <c r="J121" s="507">
        <v>594.25</v>
      </c>
      <c r="K121" s="506">
        <v>577.25</v>
      </c>
      <c r="L121" s="506">
        <v>555.25</v>
      </c>
      <c r="M121" s="506">
        <v>19.296620000000001</v>
      </c>
    </row>
    <row r="122" spans="1:13">
      <c r="A122" s="254">
        <v>112</v>
      </c>
      <c r="B122" s="509" t="s">
        <v>232</v>
      </c>
      <c r="C122" s="506">
        <v>752.5</v>
      </c>
      <c r="D122" s="507">
        <v>750.16666666666663</v>
      </c>
      <c r="E122" s="507">
        <v>745.33333333333326</v>
      </c>
      <c r="F122" s="507">
        <v>738.16666666666663</v>
      </c>
      <c r="G122" s="507">
        <v>733.33333333333326</v>
      </c>
      <c r="H122" s="507">
        <v>757.33333333333326</v>
      </c>
      <c r="I122" s="507">
        <v>762.16666666666652</v>
      </c>
      <c r="J122" s="507">
        <v>769.33333333333326</v>
      </c>
      <c r="K122" s="506">
        <v>755</v>
      </c>
      <c r="L122" s="506">
        <v>743</v>
      </c>
      <c r="M122" s="506">
        <v>3.3645200000000002</v>
      </c>
    </row>
    <row r="123" spans="1:13">
      <c r="A123" s="254">
        <v>113</v>
      </c>
      <c r="B123" s="509" t="s">
        <v>337</v>
      </c>
      <c r="C123" s="506">
        <v>682.75</v>
      </c>
      <c r="D123" s="507">
        <v>684.2833333333333</v>
      </c>
      <c r="E123" s="507">
        <v>673.56666666666661</v>
      </c>
      <c r="F123" s="507">
        <v>664.38333333333333</v>
      </c>
      <c r="G123" s="507">
        <v>653.66666666666663</v>
      </c>
      <c r="H123" s="507">
        <v>693.46666666666658</v>
      </c>
      <c r="I123" s="507">
        <v>704.18333333333328</v>
      </c>
      <c r="J123" s="507">
        <v>713.36666666666656</v>
      </c>
      <c r="K123" s="506">
        <v>695</v>
      </c>
      <c r="L123" s="506">
        <v>675.1</v>
      </c>
      <c r="M123" s="506">
        <v>0.51305999999999996</v>
      </c>
    </row>
    <row r="124" spans="1:13">
      <c r="A124" s="254">
        <v>114</v>
      </c>
      <c r="B124" s="509" t="s">
        <v>233</v>
      </c>
      <c r="C124" s="506">
        <v>370.95</v>
      </c>
      <c r="D124" s="507">
        <v>372.93333333333339</v>
      </c>
      <c r="E124" s="507">
        <v>363.86666666666679</v>
      </c>
      <c r="F124" s="507">
        <v>356.78333333333342</v>
      </c>
      <c r="G124" s="507">
        <v>347.71666666666681</v>
      </c>
      <c r="H124" s="507">
        <v>380.01666666666677</v>
      </c>
      <c r="I124" s="507">
        <v>389.08333333333337</v>
      </c>
      <c r="J124" s="507">
        <v>396.16666666666674</v>
      </c>
      <c r="K124" s="506">
        <v>382</v>
      </c>
      <c r="L124" s="506">
        <v>365.85</v>
      </c>
      <c r="M124" s="506">
        <v>30.013310000000001</v>
      </c>
    </row>
    <row r="125" spans="1:13">
      <c r="A125" s="254">
        <v>115</v>
      </c>
      <c r="B125" s="509" t="s">
        <v>86</v>
      </c>
      <c r="C125" s="506">
        <v>865.5</v>
      </c>
      <c r="D125" s="507">
        <v>872.2833333333333</v>
      </c>
      <c r="E125" s="507">
        <v>855.56666666666661</v>
      </c>
      <c r="F125" s="507">
        <v>845.63333333333333</v>
      </c>
      <c r="G125" s="507">
        <v>828.91666666666663</v>
      </c>
      <c r="H125" s="507">
        <v>882.21666666666658</v>
      </c>
      <c r="I125" s="507">
        <v>898.93333333333328</v>
      </c>
      <c r="J125" s="507">
        <v>908.86666666666656</v>
      </c>
      <c r="K125" s="506">
        <v>889</v>
      </c>
      <c r="L125" s="506">
        <v>862.35</v>
      </c>
      <c r="M125" s="506">
        <v>8.6702600000000007</v>
      </c>
    </row>
    <row r="126" spans="1:13">
      <c r="A126" s="254">
        <v>116</v>
      </c>
      <c r="B126" s="509" t="s">
        <v>338</v>
      </c>
      <c r="C126" s="506">
        <v>665.15</v>
      </c>
      <c r="D126" s="507">
        <v>663.98333333333335</v>
      </c>
      <c r="E126" s="507">
        <v>652.9666666666667</v>
      </c>
      <c r="F126" s="507">
        <v>640.7833333333333</v>
      </c>
      <c r="G126" s="507">
        <v>629.76666666666665</v>
      </c>
      <c r="H126" s="507">
        <v>676.16666666666674</v>
      </c>
      <c r="I126" s="507">
        <v>687.18333333333339</v>
      </c>
      <c r="J126" s="507">
        <v>699.36666666666679</v>
      </c>
      <c r="K126" s="506">
        <v>675</v>
      </c>
      <c r="L126" s="506">
        <v>651.79999999999995</v>
      </c>
      <c r="M126" s="506">
        <v>2.3131900000000001</v>
      </c>
    </row>
    <row r="127" spans="1:13">
      <c r="A127" s="254">
        <v>117</v>
      </c>
      <c r="B127" s="509" t="s">
        <v>339</v>
      </c>
      <c r="C127" s="506">
        <v>91.9</v>
      </c>
      <c r="D127" s="507">
        <v>92.3</v>
      </c>
      <c r="E127" s="507">
        <v>91.1</v>
      </c>
      <c r="F127" s="507">
        <v>90.3</v>
      </c>
      <c r="G127" s="507">
        <v>89.1</v>
      </c>
      <c r="H127" s="507">
        <v>93.1</v>
      </c>
      <c r="I127" s="507">
        <v>94.300000000000011</v>
      </c>
      <c r="J127" s="507">
        <v>95.1</v>
      </c>
      <c r="K127" s="506">
        <v>93.5</v>
      </c>
      <c r="L127" s="506">
        <v>91.5</v>
      </c>
      <c r="M127" s="506">
        <v>0.87868999999999997</v>
      </c>
    </row>
    <row r="128" spans="1:13">
      <c r="A128" s="254">
        <v>118</v>
      </c>
      <c r="B128" s="509" t="s">
        <v>340</v>
      </c>
      <c r="C128" s="506">
        <v>102</v>
      </c>
      <c r="D128" s="507">
        <v>103.21666666666665</v>
      </c>
      <c r="E128" s="507">
        <v>100.2833333333333</v>
      </c>
      <c r="F128" s="507">
        <v>98.566666666666649</v>
      </c>
      <c r="G128" s="507">
        <v>95.633333333333297</v>
      </c>
      <c r="H128" s="507">
        <v>104.93333333333331</v>
      </c>
      <c r="I128" s="507">
        <v>107.86666666666667</v>
      </c>
      <c r="J128" s="507">
        <v>109.58333333333331</v>
      </c>
      <c r="K128" s="506">
        <v>106.15</v>
      </c>
      <c r="L128" s="506">
        <v>101.5</v>
      </c>
      <c r="M128" s="506">
        <v>18.199719999999999</v>
      </c>
    </row>
    <row r="129" spans="1:13">
      <c r="A129" s="254">
        <v>119</v>
      </c>
      <c r="B129" s="509" t="s">
        <v>341</v>
      </c>
      <c r="C129" s="506">
        <v>504.4</v>
      </c>
      <c r="D129" s="507">
        <v>510.68333333333334</v>
      </c>
      <c r="E129" s="507">
        <v>493.7166666666667</v>
      </c>
      <c r="F129" s="507">
        <v>483.03333333333336</v>
      </c>
      <c r="G129" s="507">
        <v>466.06666666666672</v>
      </c>
      <c r="H129" s="507">
        <v>521.36666666666667</v>
      </c>
      <c r="I129" s="507">
        <v>538.33333333333326</v>
      </c>
      <c r="J129" s="507">
        <v>549.01666666666665</v>
      </c>
      <c r="K129" s="506">
        <v>527.65</v>
      </c>
      <c r="L129" s="506">
        <v>500</v>
      </c>
      <c r="M129" s="506">
        <v>0.39039000000000001</v>
      </c>
    </row>
    <row r="130" spans="1:13">
      <c r="A130" s="254">
        <v>120</v>
      </c>
      <c r="B130" s="509" t="s">
        <v>92</v>
      </c>
      <c r="C130" s="506">
        <v>284.14999999999998</v>
      </c>
      <c r="D130" s="507">
        <v>288.14999999999998</v>
      </c>
      <c r="E130" s="507">
        <v>278.89999999999998</v>
      </c>
      <c r="F130" s="507">
        <v>273.64999999999998</v>
      </c>
      <c r="G130" s="507">
        <v>264.39999999999998</v>
      </c>
      <c r="H130" s="507">
        <v>293.39999999999998</v>
      </c>
      <c r="I130" s="507">
        <v>302.64999999999998</v>
      </c>
      <c r="J130" s="507">
        <v>307.89999999999998</v>
      </c>
      <c r="K130" s="506">
        <v>297.39999999999998</v>
      </c>
      <c r="L130" s="506">
        <v>282.89999999999998</v>
      </c>
      <c r="M130" s="506">
        <v>73.929630000000003</v>
      </c>
    </row>
    <row r="131" spans="1:13">
      <c r="A131" s="254">
        <v>121</v>
      </c>
      <c r="B131" s="509" t="s">
        <v>87</v>
      </c>
      <c r="C131" s="506">
        <v>529.04999999999995</v>
      </c>
      <c r="D131" s="507">
        <v>530.86666666666667</v>
      </c>
      <c r="E131" s="507">
        <v>525.93333333333339</v>
      </c>
      <c r="F131" s="507">
        <v>522.81666666666672</v>
      </c>
      <c r="G131" s="507">
        <v>517.88333333333344</v>
      </c>
      <c r="H131" s="507">
        <v>533.98333333333335</v>
      </c>
      <c r="I131" s="507">
        <v>538.91666666666652</v>
      </c>
      <c r="J131" s="507">
        <v>542.0333333333333</v>
      </c>
      <c r="K131" s="506">
        <v>535.79999999999995</v>
      </c>
      <c r="L131" s="506">
        <v>527.75</v>
      </c>
      <c r="M131" s="506">
        <v>14.31667</v>
      </c>
    </row>
    <row r="132" spans="1:13">
      <c r="A132" s="254">
        <v>122</v>
      </c>
      <c r="B132" s="509" t="s">
        <v>234</v>
      </c>
      <c r="C132" s="506">
        <v>1560.4</v>
      </c>
      <c r="D132" s="507">
        <v>1587.6000000000001</v>
      </c>
      <c r="E132" s="507">
        <v>1522.2000000000003</v>
      </c>
      <c r="F132" s="507">
        <v>1484.0000000000002</v>
      </c>
      <c r="G132" s="507">
        <v>1418.6000000000004</v>
      </c>
      <c r="H132" s="507">
        <v>1625.8000000000002</v>
      </c>
      <c r="I132" s="507">
        <v>1691.2000000000003</v>
      </c>
      <c r="J132" s="507">
        <v>1729.4</v>
      </c>
      <c r="K132" s="506">
        <v>1653</v>
      </c>
      <c r="L132" s="506">
        <v>1549.4</v>
      </c>
      <c r="M132" s="506">
        <v>1.8684499999999999</v>
      </c>
    </row>
    <row r="133" spans="1:13">
      <c r="A133" s="254">
        <v>123</v>
      </c>
      <c r="B133" s="509" t="s">
        <v>342</v>
      </c>
      <c r="C133" s="506">
        <v>1538.5</v>
      </c>
      <c r="D133" s="507">
        <v>1561.9166666666667</v>
      </c>
      <c r="E133" s="507">
        <v>1505.4333333333334</v>
      </c>
      <c r="F133" s="507">
        <v>1472.3666666666666</v>
      </c>
      <c r="G133" s="507">
        <v>1415.8833333333332</v>
      </c>
      <c r="H133" s="507">
        <v>1594.9833333333336</v>
      </c>
      <c r="I133" s="507">
        <v>1651.4666666666667</v>
      </c>
      <c r="J133" s="507">
        <v>1684.5333333333338</v>
      </c>
      <c r="K133" s="506">
        <v>1618.4</v>
      </c>
      <c r="L133" s="506">
        <v>1528.85</v>
      </c>
      <c r="M133" s="506">
        <v>16.364519999999999</v>
      </c>
    </row>
    <row r="134" spans="1:13">
      <c r="A134" s="254">
        <v>124</v>
      </c>
      <c r="B134" s="509" t="s">
        <v>343</v>
      </c>
      <c r="C134" s="506">
        <v>165.4</v>
      </c>
      <c r="D134" s="507">
        <v>167.11666666666665</v>
      </c>
      <c r="E134" s="507">
        <v>162.48333333333329</v>
      </c>
      <c r="F134" s="507">
        <v>159.56666666666663</v>
      </c>
      <c r="G134" s="507">
        <v>154.93333333333328</v>
      </c>
      <c r="H134" s="507">
        <v>170.0333333333333</v>
      </c>
      <c r="I134" s="507">
        <v>174.66666666666669</v>
      </c>
      <c r="J134" s="507">
        <v>177.58333333333331</v>
      </c>
      <c r="K134" s="506">
        <v>171.75</v>
      </c>
      <c r="L134" s="506">
        <v>164.2</v>
      </c>
      <c r="M134" s="506">
        <v>20.390440000000002</v>
      </c>
    </row>
    <row r="135" spans="1:13">
      <c r="A135" s="254">
        <v>125</v>
      </c>
      <c r="B135" s="509" t="s">
        <v>834</v>
      </c>
      <c r="C135" s="506">
        <v>241.15</v>
      </c>
      <c r="D135" s="507">
        <v>247.6</v>
      </c>
      <c r="E135" s="507">
        <v>231.55</v>
      </c>
      <c r="F135" s="507">
        <v>221.95000000000002</v>
      </c>
      <c r="G135" s="507">
        <v>205.90000000000003</v>
      </c>
      <c r="H135" s="507">
        <v>257.2</v>
      </c>
      <c r="I135" s="507">
        <v>273.25</v>
      </c>
      <c r="J135" s="507">
        <v>282.84999999999997</v>
      </c>
      <c r="K135" s="506">
        <v>263.64999999999998</v>
      </c>
      <c r="L135" s="506">
        <v>238</v>
      </c>
      <c r="M135" s="506">
        <v>15.447319999999999</v>
      </c>
    </row>
    <row r="136" spans="1:13">
      <c r="A136" s="254">
        <v>126</v>
      </c>
      <c r="B136" s="509" t="s">
        <v>740</v>
      </c>
      <c r="C136" s="506">
        <v>700.6</v>
      </c>
      <c r="D136" s="507">
        <v>699.86666666666667</v>
      </c>
      <c r="E136" s="507">
        <v>690.73333333333335</v>
      </c>
      <c r="F136" s="507">
        <v>680.86666666666667</v>
      </c>
      <c r="G136" s="507">
        <v>671.73333333333335</v>
      </c>
      <c r="H136" s="507">
        <v>709.73333333333335</v>
      </c>
      <c r="I136" s="507">
        <v>718.86666666666679</v>
      </c>
      <c r="J136" s="507">
        <v>728.73333333333335</v>
      </c>
      <c r="K136" s="506">
        <v>709</v>
      </c>
      <c r="L136" s="506">
        <v>690</v>
      </c>
      <c r="M136" s="506">
        <v>0.38806000000000002</v>
      </c>
    </row>
    <row r="137" spans="1:13">
      <c r="A137" s="254">
        <v>127</v>
      </c>
      <c r="B137" s="509" t="s">
        <v>345</v>
      </c>
      <c r="C137" s="506">
        <v>577.04999999999995</v>
      </c>
      <c r="D137" s="507">
        <v>581.23333333333323</v>
      </c>
      <c r="E137" s="507">
        <v>565.81666666666649</v>
      </c>
      <c r="F137" s="507">
        <v>554.58333333333326</v>
      </c>
      <c r="G137" s="507">
        <v>539.16666666666652</v>
      </c>
      <c r="H137" s="507">
        <v>592.46666666666647</v>
      </c>
      <c r="I137" s="507">
        <v>607.88333333333321</v>
      </c>
      <c r="J137" s="507">
        <v>619.11666666666645</v>
      </c>
      <c r="K137" s="506">
        <v>596.65</v>
      </c>
      <c r="L137" s="506">
        <v>570</v>
      </c>
      <c r="M137" s="506">
        <v>3.9537499999999999</v>
      </c>
    </row>
    <row r="138" spans="1:13">
      <c r="A138" s="254">
        <v>128</v>
      </c>
      <c r="B138" s="509" t="s">
        <v>89</v>
      </c>
      <c r="C138" s="506">
        <v>9.75</v>
      </c>
      <c r="D138" s="507">
        <v>9.7833333333333332</v>
      </c>
      <c r="E138" s="507">
        <v>9.6666666666666661</v>
      </c>
      <c r="F138" s="507">
        <v>9.5833333333333321</v>
      </c>
      <c r="G138" s="507">
        <v>9.466666666666665</v>
      </c>
      <c r="H138" s="507">
        <v>9.8666666666666671</v>
      </c>
      <c r="I138" s="507">
        <v>9.9833333333333343</v>
      </c>
      <c r="J138" s="507">
        <v>10.066666666666668</v>
      </c>
      <c r="K138" s="506">
        <v>9.9</v>
      </c>
      <c r="L138" s="506">
        <v>9.6999999999999993</v>
      </c>
      <c r="M138" s="506">
        <v>33.794440000000002</v>
      </c>
    </row>
    <row r="139" spans="1:13">
      <c r="A139" s="254">
        <v>129</v>
      </c>
      <c r="B139" s="509" t="s">
        <v>346</v>
      </c>
      <c r="C139" s="506">
        <v>109.65</v>
      </c>
      <c r="D139" s="507">
        <v>110.60000000000001</v>
      </c>
      <c r="E139" s="507">
        <v>107.30000000000001</v>
      </c>
      <c r="F139" s="507">
        <v>104.95</v>
      </c>
      <c r="G139" s="507">
        <v>101.65</v>
      </c>
      <c r="H139" s="507">
        <v>112.95000000000002</v>
      </c>
      <c r="I139" s="507">
        <v>116.25</v>
      </c>
      <c r="J139" s="507">
        <v>118.60000000000002</v>
      </c>
      <c r="K139" s="506">
        <v>113.9</v>
      </c>
      <c r="L139" s="506">
        <v>108.25</v>
      </c>
      <c r="M139" s="506">
        <v>4.8360300000000001</v>
      </c>
    </row>
    <row r="140" spans="1:13">
      <c r="A140" s="254">
        <v>130</v>
      </c>
      <c r="B140" s="509" t="s">
        <v>90</v>
      </c>
      <c r="C140" s="506">
        <v>3481.15</v>
      </c>
      <c r="D140" s="507">
        <v>3494.4</v>
      </c>
      <c r="E140" s="507">
        <v>3443.8</v>
      </c>
      <c r="F140" s="507">
        <v>3406.4500000000003</v>
      </c>
      <c r="G140" s="507">
        <v>3355.8500000000004</v>
      </c>
      <c r="H140" s="507">
        <v>3531.75</v>
      </c>
      <c r="I140" s="507">
        <v>3582.3499999999995</v>
      </c>
      <c r="J140" s="507">
        <v>3619.7</v>
      </c>
      <c r="K140" s="506">
        <v>3545</v>
      </c>
      <c r="L140" s="506">
        <v>3457.05</v>
      </c>
      <c r="M140" s="506">
        <v>7.6259899999999998</v>
      </c>
    </row>
    <row r="141" spans="1:13">
      <c r="A141" s="254">
        <v>131</v>
      </c>
      <c r="B141" s="509" t="s">
        <v>347</v>
      </c>
      <c r="C141" s="506">
        <v>3676.4</v>
      </c>
      <c r="D141" s="507">
        <v>3719.2833333333333</v>
      </c>
      <c r="E141" s="507">
        <v>3569.2166666666667</v>
      </c>
      <c r="F141" s="507">
        <v>3462.0333333333333</v>
      </c>
      <c r="G141" s="507">
        <v>3311.9666666666667</v>
      </c>
      <c r="H141" s="507">
        <v>3826.4666666666667</v>
      </c>
      <c r="I141" s="507">
        <v>3976.5333333333333</v>
      </c>
      <c r="J141" s="507">
        <v>4083.7166666666667</v>
      </c>
      <c r="K141" s="506">
        <v>3869.35</v>
      </c>
      <c r="L141" s="506">
        <v>3612.1</v>
      </c>
      <c r="M141" s="506">
        <v>7.1724699999999997</v>
      </c>
    </row>
    <row r="142" spans="1:13">
      <c r="A142" s="254">
        <v>132</v>
      </c>
      <c r="B142" s="509" t="s">
        <v>348</v>
      </c>
      <c r="C142" s="506">
        <v>2477.1999999999998</v>
      </c>
      <c r="D142" s="507">
        <v>2508.2333333333331</v>
      </c>
      <c r="E142" s="507">
        <v>2430.7666666666664</v>
      </c>
      <c r="F142" s="507">
        <v>2384.3333333333335</v>
      </c>
      <c r="G142" s="507">
        <v>2306.8666666666668</v>
      </c>
      <c r="H142" s="507">
        <v>2554.6666666666661</v>
      </c>
      <c r="I142" s="507">
        <v>2632.1333333333323</v>
      </c>
      <c r="J142" s="507">
        <v>2678.5666666666657</v>
      </c>
      <c r="K142" s="506">
        <v>2585.6999999999998</v>
      </c>
      <c r="L142" s="506">
        <v>2461.8000000000002</v>
      </c>
      <c r="M142" s="506">
        <v>1.4790099999999999</v>
      </c>
    </row>
    <row r="143" spans="1:13">
      <c r="A143" s="254">
        <v>133</v>
      </c>
      <c r="B143" s="509" t="s">
        <v>93</v>
      </c>
      <c r="C143" s="506">
        <v>4350.5</v>
      </c>
      <c r="D143" s="507">
        <v>4366.95</v>
      </c>
      <c r="E143" s="507">
        <v>4314.8999999999996</v>
      </c>
      <c r="F143" s="507">
        <v>4279.3</v>
      </c>
      <c r="G143" s="507">
        <v>4227.25</v>
      </c>
      <c r="H143" s="507">
        <v>4402.5499999999993</v>
      </c>
      <c r="I143" s="507">
        <v>4454.6000000000004</v>
      </c>
      <c r="J143" s="507">
        <v>4490.1999999999989</v>
      </c>
      <c r="K143" s="506">
        <v>4419</v>
      </c>
      <c r="L143" s="506">
        <v>4331.3500000000004</v>
      </c>
      <c r="M143" s="506">
        <v>7.8240400000000001</v>
      </c>
    </row>
    <row r="144" spans="1:13">
      <c r="A144" s="254">
        <v>134</v>
      </c>
      <c r="B144" s="509" t="s">
        <v>349</v>
      </c>
      <c r="C144" s="506">
        <v>335.8</v>
      </c>
      <c r="D144" s="507">
        <v>337.26666666666671</v>
      </c>
      <c r="E144" s="507">
        <v>330.13333333333344</v>
      </c>
      <c r="F144" s="507">
        <v>324.46666666666675</v>
      </c>
      <c r="G144" s="507">
        <v>317.33333333333348</v>
      </c>
      <c r="H144" s="507">
        <v>342.93333333333339</v>
      </c>
      <c r="I144" s="507">
        <v>350.06666666666672</v>
      </c>
      <c r="J144" s="507">
        <v>355.73333333333335</v>
      </c>
      <c r="K144" s="506">
        <v>344.4</v>
      </c>
      <c r="L144" s="506">
        <v>331.6</v>
      </c>
      <c r="M144" s="506">
        <v>1.87205</v>
      </c>
    </row>
    <row r="145" spans="1:13">
      <c r="A145" s="254">
        <v>135</v>
      </c>
      <c r="B145" s="509" t="s">
        <v>350</v>
      </c>
      <c r="C145" s="506">
        <v>98.85</v>
      </c>
      <c r="D145" s="507">
        <v>98.933333333333323</v>
      </c>
      <c r="E145" s="507">
        <v>98.016666666666652</v>
      </c>
      <c r="F145" s="507">
        <v>97.183333333333323</v>
      </c>
      <c r="G145" s="507">
        <v>96.266666666666652</v>
      </c>
      <c r="H145" s="507">
        <v>99.766666666666652</v>
      </c>
      <c r="I145" s="507">
        <v>100.68333333333331</v>
      </c>
      <c r="J145" s="507">
        <v>101.51666666666665</v>
      </c>
      <c r="K145" s="506">
        <v>99.85</v>
      </c>
      <c r="L145" s="506">
        <v>98.1</v>
      </c>
      <c r="M145" s="506">
        <v>3.9171100000000001</v>
      </c>
    </row>
    <row r="146" spans="1:13">
      <c r="A146" s="254">
        <v>136</v>
      </c>
      <c r="B146" s="509" t="s">
        <v>835</v>
      </c>
      <c r="C146" s="506">
        <v>219.25</v>
      </c>
      <c r="D146" s="507">
        <v>218.7833333333333</v>
      </c>
      <c r="E146" s="507">
        <v>215.6666666666666</v>
      </c>
      <c r="F146" s="507">
        <v>212.08333333333329</v>
      </c>
      <c r="G146" s="507">
        <v>208.96666666666658</v>
      </c>
      <c r="H146" s="507">
        <v>222.36666666666662</v>
      </c>
      <c r="I146" s="507">
        <v>225.48333333333329</v>
      </c>
      <c r="J146" s="507">
        <v>229.06666666666663</v>
      </c>
      <c r="K146" s="506">
        <v>221.9</v>
      </c>
      <c r="L146" s="506">
        <v>215.2</v>
      </c>
      <c r="M146" s="506">
        <v>5.2416700000000001</v>
      </c>
    </row>
    <row r="147" spans="1:13">
      <c r="A147" s="254">
        <v>137</v>
      </c>
      <c r="B147" s="509" t="s">
        <v>742</v>
      </c>
      <c r="C147" s="506">
        <v>1838.55</v>
      </c>
      <c r="D147" s="507">
        <v>1848.5333333333335</v>
      </c>
      <c r="E147" s="507">
        <v>1820.0166666666671</v>
      </c>
      <c r="F147" s="507">
        <v>1801.4833333333336</v>
      </c>
      <c r="G147" s="507">
        <v>1772.9666666666672</v>
      </c>
      <c r="H147" s="507">
        <v>1867.0666666666671</v>
      </c>
      <c r="I147" s="507">
        <v>1895.5833333333335</v>
      </c>
      <c r="J147" s="507">
        <v>1914.116666666667</v>
      </c>
      <c r="K147" s="506">
        <v>1877.05</v>
      </c>
      <c r="L147" s="506">
        <v>1830</v>
      </c>
      <c r="M147" s="506">
        <v>3.7069999999999999E-2</v>
      </c>
    </row>
    <row r="148" spans="1:13">
      <c r="A148" s="254">
        <v>138</v>
      </c>
      <c r="B148" s="509" t="s">
        <v>235</v>
      </c>
      <c r="C148" s="506">
        <v>77.599999999999994</v>
      </c>
      <c r="D148" s="507">
        <v>78.933333333333323</v>
      </c>
      <c r="E148" s="507">
        <v>76.266666666666652</v>
      </c>
      <c r="F148" s="507">
        <v>74.933333333333323</v>
      </c>
      <c r="G148" s="507">
        <v>72.266666666666652</v>
      </c>
      <c r="H148" s="507">
        <v>80.266666666666652</v>
      </c>
      <c r="I148" s="507">
        <v>82.933333333333309</v>
      </c>
      <c r="J148" s="507">
        <v>84.266666666666652</v>
      </c>
      <c r="K148" s="506">
        <v>81.599999999999994</v>
      </c>
      <c r="L148" s="506">
        <v>77.599999999999994</v>
      </c>
      <c r="M148" s="506">
        <v>19.499469999999999</v>
      </c>
    </row>
    <row r="149" spans="1:13">
      <c r="A149" s="254">
        <v>139</v>
      </c>
      <c r="B149" s="509" t="s">
        <v>94</v>
      </c>
      <c r="C149" s="506">
        <v>2660.65</v>
      </c>
      <c r="D149" s="507">
        <v>2665.4</v>
      </c>
      <c r="E149" s="507">
        <v>2624.3</v>
      </c>
      <c r="F149" s="507">
        <v>2587.9500000000003</v>
      </c>
      <c r="G149" s="507">
        <v>2546.8500000000004</v>
      </c>
      <c r="H149" s="507">
        <v>2701.75</v>
      </c>
      <c r="I149" s="507">
        <v>2742.8499999999995</v>
      </c>
      <c r="J149" s="507">
        <v>2779.2</v>
      </c>
      <c r="K149" s="506">
        <v>2706.5</v>
      </c>
      <c r="L149" s="506">
        <v>2629.05</v>
      </c>
      <c r="M149" s="506">
        <v>11.495889999999999</v>
      </c>
    </row>
    <row r="150" spans="1:13">
      <c r="A150" s="254">
        <v>140</v>
      </c>
      <c r="B150" s="509" t="s">
        <v>351</v>
      </c>
      <c r="C150" s="506">
        <v>186.5</v>
      </c>
      <c r="D150" s="507">
        <v>186.86666666666667</v>
      </c>
      <c r="E150" s="507">
        <v>183.63333333333335</v>
      </c>
      <c r="F150" s="507">
        <v>180.76666666666668</v>
      </c>
      <c r="G150" s="507">
        <v>177.53333333333336</v>
      </c>
      <c r="H150" s="507">
        <v>189.73333333333335</v>
      </c>
      <c r="I150" s="507">
        <v>192.9666666666667</v>
      </c>
      <c r="J150" s="507">
        <v>195.83333333333334</v>
      </c>
      <c r="K150" s="506">
        <v>190.1</v>
      </c>
      <c r="L150" s="506">
        <v>184</v>
      </c>
      <c r="M150" s="506">
        <v>0.45712999999999998</v>
      </c>
    </row>
    <row r="151" spans="1:13">
      <c r="A151" s="254">
        <v>141</v>
      </c>
      <c r="B151" s="509" t="s">
        <v>236</v>
      </c>
      <c r="C151" s="506">
        <v>473.75</v>
      </c>
      <c r="D151" s="507">
        <v>474.66666666666669</v>
      </c>
      <c r="E151" s="507">
        <v>469.18333333333339</v>
      </c>
      <c r="F151" s="507">
        <v>464.61666666666673</v>
      </c>
      <c r="G151" s="507">
        <v>459.13333333333344</v>
      </c>
      <c r="H151" s="507">
        <v>479.23333333333335</v>
      </c>
      <c r="I151" s="507">
        <v>484.71666666666658</v>
      </c>
      <c r="J151" s="507">
        <v>489.2833333333333</v>
      </c>
      <c r="K151" s="506">
        <v>480.15</v>
      </c>
      <c r="L151" s="506">
        <v>470.1</v>
      </c>
      <c r="M151" s="506">
        <v>3.3563299999999998</v>
      </c>
    </row>
    <row r="152" spans="1:13">
      <c r="A152" s="254">
        <v>142</v>
      </c>
      <c r="B152" s="509" t="s">
        <v>237</v>
      </c>
      <c r="C152" s="506">
        <v>1445.4</v>
      </c>
      <c r="D152" s="507">
        <v>1449.8833333333332</v>
      </c>
      <c r="E152" s="507">
        <v>1410.7666666666664</v>
      </c>
      <c r="F152" s="507">
        <v>1376.1333333333332</v>
      </c>
      <c r="G152" s="507">
        <v>1337.0166666666664</v>
      </c>
      <c r="H152" s="507">
        <v>1484.5166666666664</v>
      </c>
      <c r="I152" s="507">
        <v>1523.6333333333332</v>
      </c>
      <c r="J152" s="507">
        <v>1558.2666666666664</v>
      </c>
      <c r="K152" s="506">
        <v>1489</v>
      </c>
      <c r="L152" s="506">
        <v>1415.25</v>
      </c>
      <c r="M152" s="506">
        <v>1.1208899999999999</v>
      </c>
    </row>
    <row r="153" spans="1:13">
      <c r="A153" s="254">
        <v>143</v>
      </c>
      <c r="B153" s="509" t="s">
        <v>238</v>
      </c>
      <c r="C153" s="506">
        <v>75.849999999999994</v>
      </c>
      <c r="D153" s="507">
        <v>75.900000000000006</v>
      </c>
      <c r="E153" s="507">
        <v>74.850000000000009</v>
      </c>
      <c r="F153" s="507">
        <v>73.850000000000009</v>
      </c>
      <c r="G153" s="507">
        <v>72.800000000000011</v>
      </c>
      <c r="H153" s="507">
        <v>76.900000000000006</v>
      </c>
      <c r="I153" s="507">
        <v>77.950000000000017</v>
      </c>
      <c r="J153" s="507">
        <v>78.95</v>
      </c>
      <c r="K153" s="506">
        <v>76.95</v>
      </c>
      <c r="L153" s="506">
        <v>74.900000000000006</v>
      </c>
      <c r="M153" s="506">
        <v>27.6599</v>
      </c>
    </row>
    <row r="154" spans="1:13">
      <c r="A154" s="254">
        <v>144</v>
      </c>
      <c r="B154" s="509" t="s">
        <v>95</v>
      </c>
      <c r="C154" s="506">
        <v>88.55</v>
      </c>
      <c r="D154" s="507">
        <v>88.883333333333326</v>
      </c>
      <c r="E154" s="507">
        <v>87.116666666666646</v>
      </c>
      <c r="F154" s="507">
        <v>85.683333333333323</v>
      </c>
      <c r="G154" s="507">
        <v>83.916666666666643</v>
      </c>
      <c r="H154" s="507">
        <v>90.316666666666649</v>
      </c>
      <c r="I154" s="507">
        <v>92.083333333333329</v>
      </c>
      <c r="J154" s="507">
        <v>93.516666666666652</v>
      </c>
      <c r="K154" s="506">
        <v>90.65</v>
      </c>
      <c r="L154" s="506">
        <v>87.45</v>
      </c>
      <c r="M154" s="506">
        <v>15.868449999999999</v>
      </c>
    </row>
    <row r="155" spans="1:13">
      <c r="A155" s="254">
        <v>145</v>
      </c>
      <c r="B155" s="509" t="s">
        <v>352</v>
      </c>
      <c r="C155" s="506">
        <v>581.29999999999995</v>
      </c>
      <c r="D155" s="507">
        <v>580.54999999999995</v>
      </c>
      <c r="E155" s="507">
        <v>572.79999999999995</v>
      </c>
      <c r="F155" s="507">
        <v>564.29999999999995</v>
      </c>
      <c r="G155" s="507">
        <v>556.54999999999995</v>
      </c>
      <c r="H155" s="507">
        <v>589.04999999999995</v>
      </c>
      <c r="I155" s="507">
        <v>596.79999999999995</v>
      </c>
      <c r="J155" s="507">
        <v>605.29999999999995</v>
      </c>
      <c r="K155" s="506">
        <v>588.29999999999995</v>
      </c>
      <c r="L155" s="506">
        <v>572.04999999999995</v>
      </c>
      <c r="M155" s="506">
        <v>4.8836399999999998</v>
      </c>
    </row>
    <row r="156" spans="1:13">
      <c r="A156" s="254">
        <v>146</v>
      </c>
      <c r="B156" s="509" t="s">
        <v>96</v>
      </c>
      <c r="C156" s="506">
        <v>1321.05</v>
      </c>
      <c r="D156" s="507">
        <v>1337.4166666666667</v>
      </c>
      <c r="E156" s="507">
        <v>1299.8833333333334</v>
      </c>
      <c r="F156" s="507">
        <v>1278.7166666666667</v>
      </c>
      <c r="G156" s="507">
        <v>1241.1833333333334</v>
      </c>
      <c r="H156" s="507">
        <v>1358.5833333333335</v>
      </c>
      <c r="I156" s="507">
        <v>1396.1166666666668</v>
      </c>
      <c r="J156" s="507">
        <v>1417.2833333333335</v>
      </c>
      <c r="K156" s="506">
        <v>1374.95</v>
      </c>
      <c r="L156" s="506">
        <v>1316.25</v>
      </c>
      <c r="M156" s="506">
        <v>7.6035399999999997</v>
      </c>
    </row>
    <row r="157" spans="1:13">
      <c r="A157" s="254">
        <v>147</v>
      </c>
      <c r="B157" s="509" t="s">
        <v>97</v>
      </c>
      <c r="C157" s="506">
        <v>183.55</v>
      </c>
      <c r="D157" s="507">
        <v>185.13333333333333</v>
      </c>
      <c r="E157" s="507">
        <v>181.41666666666666</v>
      </c>
      <c r="F157" s="507">
        <v>179.28333333333333</v>
      </c>
      <c r="G157" s="507">
        <v>175.56666666666666</v>
      </c>
      <c r="H157" s="507">
        <v>187.26666666666665</v>
      </c>
      <c r="I157" s="507">
        <v>190.98333333333335</v>
      </c>
      <c r="J157" s="507">
        <v>193.11666666666665</v>
      </c>
      <c r="K157" s="506">
        <v>188.85</v>
      </c>
      <c r="L157" s="506">
        <v>183</v>
      </c>
      <c r="M157" s="506">
        <v>30.62904</v>
      </c>
    </row>
    <row r="158" spans="1:13">
      <c r="A158" s="254">
        <v>148</v>
      </c>
      <c r="B158" s="509" t="s">
        <v>354</v>
      </c>
      <c r="C158" s="506">
        <v>282.3</v>
      </c>
      <c r="D158" s="507">
        <v>281.43333333333334</v>
      </c>
      <c r="E158" s="507">
        <v>273.86666666666667</v>
      </c>
      <c r="F158" s="507">
        <v>265.43333333333334</v>
      </c>
      <c r="G158" s="507">
        <v>257.86666666666667</v>
      </c>
      <c r="H158" s="507">
        <v>289.86666666666667</v>
      </c>
      <c r="I158" s="507">
        <v>297.43333333333339</v>
      </c>
      <c r="J158" s="507">
        <v>305.86666666666667</v>
      </c>
      <c r="K158" s="506">
        <v>289</v>
      </c>
      <c r="L158" s="506">
        <v>273</v>
      </c>
      <c r="M158" s="506">
        <v>2.6533099999999998</v>
      </c>
    </row>
    <row r="159" spans="1:13">
      <c r="A159" s="254">
        <v>149</v>
      </c>
      <c r="B159" s="509" t="s">
        <v>98</v>
      </c>
      <c r="C159" s="506">
        <v>75.650000000000006</v>
      </c>
      <c r="D159" s="507">
        <v>76.349999999999994</v>
      </c>
      <c r="E159" s="507">
        <v>74.399999999999991</v>
      </c>
      <c r="F159" s="507">
        <v>73.149999999999991</v>
      </c>
      <c r="G159" s="507">
        <v>71.199999999999989</v>
      </c>
      <c r="H159" s="507">
        <v>77.599999999999994</v>
      </c>
      <c r="I159" s="507">
        <v>79.549999999999983</v>
      </c>
      <c r="J159" s="507">
        <v>80.8</v>
      </c>
      <c r="K159" s="506">
        <v>78.3</v>
      </c>
      <c r="L159" s="506">
        <v>75.099999999999994</v>
      </c>
      <c r="M159" s="506">
        <v>151.65464</v>
      </c>
    </row>
    <row r="160" spans="1:13">
      <c r="A160" s="254">
        <v>150</v>
      </c>
      <c r="B160" s="509" t="s">
        <v>355</v>
      </c>
      <c r="C160" s="506">
        <v>2232.35</v>
      </c>
      <c r="D160" s="507">
        <v>2251.7833333333333</v>
      </c>
      <c r="E160" s="507">
        <v>2190.5666666666666</v>
      </c>
      <c r="F160" s="507">
        <v>2148.7833333333333</v>
      </c>
      <c r="G160" s="507">
        <v>2087.5666666666666</v>
      </c>
      <c r="H160" s="507">
        <v>2293.5666666666666</v>
      </c>
      <c r="I160" s="507">
        <v>2354.7833333333328</v>
      </c>
      <c r="J160" s="507">
        <v>2396.5666666666666</v>
      </c>
      <c r="K160" s="506">
        <v>2313</v>
      </c>
      <c r="L160" s="506">
        <v>2210</v>
      </c>
      <c r="M160" s="506">
        <v>0.49517</v>
      </c>
    </row>
    <row r="161" spans="1:13">
      <c r="A161" s="254">
        <v>151</v>
      </c>
      <c r="B161" s="509" t="s">
        <v>356</v>
      </c>
      <c r="C161" s="506">
        <v>374.1</v>
      </c>
      <c r="D161" s="507">
        <v>374.61666666666662</v>
      </c>
      <c r="E161" s="507">
        <v>369.53333333333325</v>
      </c>
      <c r="F161" s="507">
        <v>364.96666666666664</v>
      </c>
      <c r="G161" s="507">
        <v>359.88333333333327</v>
      </c>
      <c r="H161" s="507">
        <v>379.18333333333322</v>
      </c>
      <c r="I161" s="507">
        <v>384.26666666666659</v>
      </c>
      <c r="J161" s="507">
        <v>388.8333333333332</v>
      </c>
      <c r="K161" s="506">
        <v>379.7</v>
      </c>
      <c r="L161" s="506">
        <v>370.05</v>
      </c>
      <c r="M161" s="506">
        <v>1.3466800000000001</v>
      </c>
    </row>
    <row r="162" spans="1:13">
      <c r="A162" s="254">
        <v>152</v>
      </c>
      <c r="B162" s="509" t="s">
        <v>357</v>
      </c>
      <c r="C162" s="506">
        <v>606.79999999999995</v>
      </c>
      <c r="D162" s="507">
        <v>608.94999999999993</v>
      </c>
      <c r="E162" s="507">
        <v>601.84999999999991</v>
      </c>
      <c r="F162" s="507">
        <v>596.9</v>
      </c>
      <c r="G162" s="507">
        <v>589.79999999999995</v>
      </c>
      <c r="H162" s="507">
        <v>613.89999999999986</v>
      </c>
      <c r="I162" s="507">
        <v>621</v>
      </c>
      <c r="J162" s="507">
        <v>625.94999999999982</v>
      </c>
      <c r="K162" s="506">
        <v>616.04999999999995</v>
      </c>
      <c r="L162" s="506">
        <v>604</v>
      </c>
      <c r="M162" s="506">
        <v>0.44994000000000001</v>
      </c>
    </row>
    <row r="163" spans="1:13">
      <c r="A163" s="254">
        <v>153</v>
      </c>
      <c r="B163" s="509" t="s">
        <v>358</v>
      </c>
      <c r="C163" s="506">
        <v>113.55</v>
      </c>
      <c r="D163" s="507">
        <v>114.48333333333335</v>
      </c>
      <c r="E163" s="507">
        <v>111.4666666666667</v>
      </c>
      <c r="F163" s="507">
        <v>109.38333333333335</v>
      </c>
      <c r="G163" s="507">
        <v>106.3666666666667</v>
      </c>
      <c r="H163" s="507">
        <v>116.56666666666669</v>
      </c>
      <c r="I163" s="507">
        <v>119.58333333333334</v>
      </c>
      <c r="J163" s="507">
        <v>121.66666666666669</v>
      </c>
      <c r="K163" s="506">
        <v>117.5</v>
      </c>
      <c r="L163" s="506">
        <v>112.4</v>
      </c>
      <c r="M163" s="506">
        <v>53.080570000000002</v>
      </c>
    </row>
    <row r="164" spans="1:13">
      <c r="A164" s="254">
        <v>154</v>
      </c>
      <c r="B164" s="509" t="s">
        <v>359</v>
      </c>
      <c r="C164" s="506">
        <v>207.85</v>
      </c>
      <c r="D164" s="507">
        <v>210.18333333333331</v>
      </c>
      <c r="E164" s="507">
        <v>203.66666666666663</v>
      </c>
      <c r="F164" s="507">
        <v>199.48333333333332</v>
      </c>
      <c r="G164" s="507">
        <v>192.96666666666664</v>
      </c>
      <c r="H164" s="507">
        <v>214.36666666666662</v>
      </c>
      <c r="I164" s="507">
        <v>220.88333333333333</v>
      </c>
      <c r="J164" s="507">
        <v>225.06666666666661</v>
      </c>
      <c r="K164" s="506">
        <v>216.7</v>
      </c>
      <c r="L164" s="506">
        <v>206</v>
      </c>
      <c r="M164" s="506">
        <v>96.888779999999997</v>
      </c>
    </row>
    <row r="165" spans="1:13">
      <c r="A165" s="254">
        <v>155</v>
      </c>
      <c r="B165" s="509" t="s">
        <v>239</v>
      </c>
      <c r="C165" s="506">
        <v>6.95</v>
      </c>
      <c r="D165" s="507">
        <v>7.05</v>
      </c>
      <c r="E165" s="507">
        <v>6.8</v>
      </c>
      <c r="F165" s="507">
        <v>6.65</v>
      </c>
      <c r="G165" s="507">
        <v>6.4</v>
      </c>
      <c r="H165" s="507">
        <v>7.1999999999999993</v>
      </c>
      <c r="I165" s="507">
        <v>7.4499999999999993</v>
      </c>
      <c r="J165" s="507">
        <v>7.5999999999999988</v>
      </c>
      <c r="K165" s="506">
        <v>7.3</v>
      </c>
      <c r="L165" s="506">
        <v>6.9</v>
      </c>
      <c r="M165" s="506">
        <v>28.60369</v>
      </c>
    </row>
    <row r="166" spans="1:13">
      <c r="A166" s="254">
        <v>156</v>
      </c>
      <c r="B166" s="509" t="s">
        <v>240</v>
      </c>
      <c r="C166" s="506">
        <v>54.65</v>
      </c>
      <c r="D166" s="507">
        <v>55.583333333333336</v>
      </c>
      <c r="E166" s="507">
        <v>53.56666666666667</v>
      </c>
      <c r="F166" s="507">
        <v>52.483333333333334</v>
      </c>
      <c r="G166" s="507">
        <v>50.466666666666669</v>
      </c>
      <c r="H166" s="507">
        <v>56.666666666666671</v>
      </c>
      <c r="I166" s="507">
        <v>58.683333333333337</v>
      </c>
      <c r="J166" s="507">
        <v>59.766666666666673</v>
      </c>
      <c r="K166" s="506">
        <v>57.6</v>
      </c>
      <c r="L166" s="506">
        <v>54.5</v>
      </c>
      <c r="M166" s="506">
        <v>36.178550000000001</v>
      </c>
    </row>
    <row r="167" spans="1:13">
      <c r="A167" s="254">
        <v>157</v>
      </c>
      <c r="B167" s="509" t="s">
        <v>99</v>
      </c>
      <c r="C167" s="506">
        <v>131</v>
      </c>
      <c r="D167" s="507">
        <v>131.66666666666666</v>
      </c>
      <c r="E167" s="507">
        <v>129.38333333333333</v>
      </c>
      <c r="F167" s="507">
        <v>127.76666666666668</v>
      </c>
      <c r="G167" s="507">
        <v>125.48333333333335</v>
      </c>
      <c r="H167" s="507">
        <v>133.2833333333333</v>
      </c>
      <c r="I167" s="507">
        <v>135.56666666666666</v>
      </c>
      <c r="J167" s="507">
        <v>137.18333333333328</v>
      </c>
      <c r="K167" s="506">
        <v>133.94999999999999</v>
      </c>
      <c r="L167" s="506">
        <v>130.05000000000001</v>
      </c>
      <c r="M167" s="506">
        <v>144.58905999999999</v>
      </c>
    </row>
    <row r="168" spans="1:13">
      <c r="A168" s="254">
        <v>158</v>
      </c>
      <c r="B168" s="509" t="s">
        <v>360</v>
      </c>
      <c r="C168" s="506">
        <v>270.39999999999998</v>
      </c>
      <c r="D168" s="507">
        <v>271.90000000000003</v>
      </c>
      <c r="E168" s="507">
        <v>265.80000000000007</v>
      </c>
      <c r="F168" s="507">
        <v>261.20000000000005</v>
      </c>
      <c r="G168" s="507">
        <v>255.10000000000008</v>
      </c>
      <c r="H168" s="507">
        <v>276.50000000000006</v>
      </c>
      <c r="I168" s="507">
        <v>282.60000000000008</v>
      </c>
      <c r="J168" s="507">
        <v>287.20000000000005</v>
      </c>
      <c r="K168" s="506">
        <v>278</v>
      </c>
      <c r="L168" s="506">
        <v>267.3</v>
      </c>
      <c r="M168" s="506">
        <v>0.45540999999999998</v>
      </c>
    </row>
    <row r="169" spans="1:13">
      <c r="A169" s="254">
        <v>159</v>
      </c>
      <c r="B169" s="509" t="s">
        <v>361</v>
      </c>
      <c r="C169" s="506">
        <v>224.35</v>
      </c>
      <c r="D169" s="507">
        <v>225.15</v>
      </c>
      <c r="E169" s="507">
        <v>221.5</v>
      </c>
      <c r="F169" s="507">
        <v>218.65</v>
      </c>
      <c r="G169" s="507">
        <v>215</v>
      </c>
      <c r="H169" s="507">
        <v>228</v>
      </c>
      <c r="I169" s="507">
        <v>231.65000000000003</v>
      </c>
      <c r="J169" s="507">
        <v>234.5</v>
      </c>
      <c r="K169" s="506">
        <v>228.8</v>
      </c>
      <c r="L169" s="506">
        <v>222.3</v>
      </c>
      <c r="M169" s="506">
        <v>0.75253999999999999</v>
      </c>
    </row>
    <row r="170" spans="1:13">
      <c r="A170" s="254">
        <v>160</v>
      </c>
      <c r="B170" s="509" t="s">
        <v>744</v>
      </c>
      <c r="C170" s="506">
        <v>4208.8999999999996</v>
      </c>
      <c r="D170" s="507">
        <v>4251.9000000000005</v>
      </c>
      <c r="E170" s="507">
        <v>4145.2500000000009</v>
      </c>
      <c r="F170" s="507">
        <v>4081.6000000000004</v>
      </c>
      <c r="G170" s="507">
        <v>3974.9500000000007</v>
      </c>
      <c r="H170" s="507">
        <v>4315.5500000000011</v>
      </c>
      <c r="I170" s="507">
        <v>4422.2000000000007</v>
      </c>
      <c r="J170" s="507">
        <v>4485.8500000000013</v>
      </c>
      <c r="K170" s="506">
        <v>4358.55</v>
      </c>
      <c r="L170" s="506">
        <v>4188.25</v>
      </c>
      <c r="M170" s="506">
        <v>0.34734999999999999</v>
      </c>
    </row>
    <row r="171" spans="1:13">
      <c r="A171" s="254">
        <v>161</v>
      </c>
      <c r="B171" s="509" t="s">
        <v>102</v>
      </c>
      <c r="C171" s="506">
        <v>24.75</v>
      </c>
      <c r="D171" s="507">
        <v>24.900000000000002</v>
      </c>
      <c r="E171" s="507">
        <v>24.400000000000006</v>
      </c>
      <c r="F171" s="507">
        <v>24.050000000000004</v>
      </c>
      <c r="G171" s="507">
        <v>23.550000000000008</v>
      </c>
      <c r="H171" s="507">
        <v>25.250000000000004</v>
      </c>
      <c r="I171" s="507">
        <v>25.749999999999996</v>
      </c>
      <c r="J171" s="507">
        <v>26.1</v>
      </c>
      <c r="K171" s="506">
        <v>25.4</v>
      </c>
      <c r="L171" s="506">
        <v>24.55</v>
      </c>
      <c r="M171" s="506">
        <v>409.12783999999999</v>
      </c>
    </row>
    <row r="172" spans="1:13">
      <c r="A172" s="254">
        <v>162</v>
      </c>
      <c r="B172" s="509" t="s">
        <v>362</v>
      </c>
      <c r="C172" s="506">
        <v>2374.4499999999998</v>
      </c>
      <c r="D172" s="507">
        <v>2405.2000000000003</v>
      </c>
      <c r="E172" s="507">
        <v>2322.4000000000005</v>
      </c>
      <c r="F172" s="507">
        <v>2270.3500000000004</v>
      </c>
      <c r="G172" s="507">
        <v>2187.5500000000006</v>
      </c>
      <c r="H172" s="507">
        <v>2457.2500000000005</v>
      </c>
      <c r="I172" s="507">
        <v>2540.0500000000006</v>
      </c>
      <c r="J172" s="507">
        <v>2592.1000000000004</v>
      </c>
      <c r="K172" s="506">
        <v>2488</v>
      </c>
      <c r="L172" s="506">
        <v>2353.15</v>
      </c>
      <c r="M172" s="506">
        <v>0.32413999999999998</v>
      </c>
    </row>
    <row r="173" spans="1:13">
      <c r="A173" s="254">
        <v>163</v>
      </c>
      <c r="B173" s="509" t="s">
        <v>745</v>
      </c>
      <c r="C173" s="506">
        <v>192.45</v>
      </c>
      <c r="D173" s="507">
        <v>194.1</v>
      </c>
      <c r="E173" s="507">
        <v>190.39999999999998</v>
      </c>
      <c r="F173" s="507">
        <v>188.35</v>
      </c>
      <c r="G173" s="507">
        <v>184.64999999999998</v>
      </c>
      <c r="H173" s="507">
        <v>196.14999999999998</v>
      </c>
      <c r="I173" s="507">
        <v>199.84999999999997</v>
      </c>
      <c r="J173" s="507">
        <v>201.89999999999998</v>
      </c>
      <c r="K173" s="506">
        <v>197.8</v>
      </c>
      <c r="L173" s="506">
        <v>192.05</v>
      </c>
      <c r="M173" s="506">
        <v>0.97884000000000004</v>
      </c>
    </row>
    <row r="174" spans="1:13">
      <c r="A174" s="254">
        <v>164</v>
      </c>
      <c r="B174" s="509" t="s">
        <v>363</v>
      </c>
      <c r="C174" s="506">
        <v>2427.6</v>
      </c>
      <c r="D174" s="507">
        <v>2428.25</v>
      </c>
      <c r="E174" s="507">
        <v>2386.1999999999998</v>
      </c>
      <c r="F174" s="507">
        <v>2344.7999999999997</v>
      </c>
      <c r="G174" s="507">
        <v>2302.7499999999995</v>
      </c>
      <c r="H174" s="507">
        <v>2469.65</v>
      </c>
      <c r="I174" s="507">
        <v>2511.7000000000003</v>
      </c>
      <c r="J174" s="507">
        <v>2553.1000000000004</v>
      </c>
      <c r="K174" s="506">
        <v>2470.3000000000002</v>
      </c>
      <c r="L174" s="506">
        <v>2386.85</v>
      </c>
      <c r="M174" s="506">
        <v>0.12790000000000001</v>
      </c>
    </row>
    <row r="175" spans="1:13">
      <c r="A175" s="254">
        <v>165</v>
      </c>
      <c r="B175" s="509" t="s">
        <v>241</v>
      </c>
      <c r="C175" s="506">
        <v>211.7</v>
      </c>
      <c r="D175" s="507">
        <v>213.63333333333333</v>
      </c>
      <c r="E175" s="507">
        <v>205.96666666666664</v>
      </c>
      <c r="F175" s="507">
        <v>200.23333333333332</v>
      </c>
      <c r="G175" s="507">
        <v>192.56666666666663</v>
      </c>
      <c r="H175" s="507">
        <v>219.36666666666665</v>
      </c>
      <c r="I175" s="507">
        <v>227.03333333333333</v>
      </c>
      <c r="J175" s="507">
        <v>232.76666666666665</v>
      </c>
      <c r="K175" s="506">
        <v>221.3</v>
      </c>
      <c r="L175" s="506">
        <v>207.9</v>
      </c>
      <c r="M175" s="506">
        <v>13.40249</v>
      </c>
    </row>
    <row r="176" spans="1:13">
      <c r="A176" s="254">
        <v>166</v>
      </c>
      <c r="B176" s="509" t="s">
        <v>364</v>
      </c>
      <c r="C176" s="506">
        <v>5565.8</v>
      </c>
      <c r="D176" s="507">
        <v>5551.9333333333334</v>
      </c>
      <c r="E176" s="507">
        <v>5463.8666666666668</v>
      </c>
      <c r="F176" s="507">
        <v>5361.9333333333334</v>
      </c>
      <c r="G176" s="507">
        <v>5273.8666666666668</v>
      </c>
      <c r="H176" s="507">
        <v>5653.8666666666668</v>
      </c>
      <c r="I176" s="507">
        <v>5741.9333333333343</v>
      </c>
      <c r="J176" s="507">
        <v>5843.8666666666668</v>
      </c>
      <c r="K176" s="506">
        <v>5640</v>
      </c>
      <c r="L176" s="506">
        <v>5450</v>
      </c>
      <c r="M176" s="506">
        <v>8.6760000000000004E-2</v>
      </c>
    </row>
    <row r="177" spans="1:13">
      <c r="A177" s="254">
        <v>167</v>
      </c>
      <c r="B177" s="509" t="s">
        <v>365</v>
      </c>
      <c r="C177" s="506">
        <v>1401.55</v>
      </c>
      <c r="D177" s="507">
        <v>1408.7</v>
      </c>
      <c r="E177" s="507">
        <v>1391.7</v>
      </c>
      <c r="F177" s="507">
        <v>1381.85</v>
      </c>
      <c r="G177" s="507">
        <v>1364.85</v>
      </c>
      <c r="H177" s="507">
        <v>1418.5500000000002</v>
      </c>
      <c r="I177" s="507">
        <v>1435.5500000000002</v>
      </c>
      <c r="J177" s="507">
        <v>1445.4000000000003</v>
      </c>
      <c r="K177" s="506">
        <v>1425.7</v>
      </c>
      <c r="L177" s="506">
        <v>1398.85</v>
      </c>
      <c r="M177" s="506">
        <v>0.23216999999999999</v>
      </c>
    </row>
    <row r="178" spans="1:13">
      <c r="A178" s="254">
        <v>168</v>
      </c>
      <c r="B178" s="509" t="s">
        <v>100</v>
      </c>
      <c r="C178" s="506">
        <v>459.3</v>
      </c>
      <c r="D178" s="507">
        <v>462.76666666666665</v>
      </c>
      <c r="E178" s="507">
        <v>454.5333333333333</v>
      </c>
      <c r="F178" s="507">
        <v>449.76666666666665</v>
      </c>
      <c r="G178" s="507">
        <v>441.5333333333333</v>
      </c>
      <c r="H178" s="507">
        <v>467.5333333333333</v>
      </c>
      <c r="I178" s="507">
        <v>475.76666666666665</v>
      </c>
      <c r="J178" s="507">
        <v>480.5333333333333</v>
      </c>
      <c r="K178" s="506">
        <v>471</v>
      </c>
      <c r="L178" s="506">
        <v>458</v>
      </c>
      <c r="M178" s="506">
        <v>13.98461</v>
      </c>
    </row>
    <row r="179" spans="1:13">
      <c r="A179" s="254">
        <v>169</v>
      </c>
      <c r="B179" s="509" t="s">
        <v>366</v>
      </c>
      <c r="C179" s="506">
        <v>897.6</v>
      </c>
      <c r="D179" s="507">
        <v>900.5333333333333</v>
      </c>
      <c r="E179" s="507">
        <v>892.06666666666661</v>
      </c>
      <c r="F179" s="507">
        <v>886.5333333333333</v>
      </c>
      <c r="G179" s="507">
        <v>878.06666666666661</v>
      </c>
      <c r="H179" s="507">
        <v>906.06666666666661</v>
      </c>
      <c r="I179" s="507">
        <v>914.5333333333333</v>
      </c>
      <c r="J179" s="507">
        <v>920.06666666666661</v>
      </c>
      <c r="K179" s="506">
        <v>909</v>
      </c>
      <c r="L179" s="506">
        <v>895</v>
      </c>
      <c r="M179" s="506">
        <v>0.31747999999999998</v>
      </c>
    </row>
    <row r="180" spans="1:13">
      <c r="A180" s="254">
        <v>170</v>
      </c>
      <c r="B180" s="509" t="s">
        <v>242</v>
      </c>
      <c r="C180" s="506">
        <v>490.8</v>
      </c>
      <c r="D180" s="507">
        <v>490.63333333333338</v>
      </c>
      <c r="E180" s="507">
        <v>486.26666666666677</v>
      </c>
      <c r="F180" s="507">
        <v>481.73333333333341</v>
      </c>
      <c r="G180" s="507">
        <v>477.36666666666679</v>
      </c>
      <c r="H180" s="507">
        <v>495.16666666666674</v>
      </c>
      <c r="I180" s="507">
        <v>499.53333333333342</v>
      </c>
      <c r="J180" s="507">
        <v>504.06666666666672</v>
      </c>
      <c r="K180" s="506">
        <v>495</v>
      </c>
      <c r="L180" s="506">
        <v>486.1</v>
      </c>
      <c r="M180" s="506">
        <v>0.94308999999999998</v>
      </c>
    </row>
    <row r="181" spans="1:13">
      <c r="A181" s="254">
        <v>171</v>
      </c>
      <c r="B181" s="509" t="s">
        <v>103</v>
      </c>
      <c r="C181" s="506">
        <v>683.4</v>
      </c>
      <c r="D181" s="507">
        <v>685.46666666666658</v>
      </c>
      <c r="E181" s="507">
        <v>679.13333333333321</v>
      </c>
      <c r="F181" s="507">
        <v>674.86666666666667</v>
      </c>
      <c r="G181" s="507">
        <v>668.5333333333333</v>
      </c>
      <c r="H181" s="507">
        <v>689.73333333333312</v>
      </c>
      <c r="I181" s="507">
        <v>696.06666666666638</v>
      </c>
      <c r="J181" s="507">
        <v>700.33333333333303</v>
      </c>
      <c r="K181" s="506">
        <v>691.8</v>
      </c>
      <c r="L181" s="506">
        <v>681.2</v>
      </c>
      <c r="M181" s="506">
        <v>14.941039999999999</v>
      </c>
    </row>
    <row r="182" spans="1:13">
      <c r="A182" s="254">
        <v>172</v>
      </c>
      <c r="B182" s="509" t="s">
        <v>243</v>
      </c>
      <c r="C182" s="506">
        <v>525</v>
      </c>
      <c r="D182" s="507">
        <v>525.9</v>
      </c>
      <c r="E182" s="507">
        <v>516.09999999999991</v>
      </c>
      <c r="F182" s="507">
        <v>507.19999999999993</v>
      </c>
      <c r="G182" s="507">
        <v>497.39999999999986</v>
      </c>
      <c r="H182" s="507">
        <v>534.79999999999995</v>
      </c>
      <c r="I182" s="507">
        <v>544.59999999999991</v>
      </c>
      <c r="J182" s="507">
        <v>553.5</v>
      </c>
      <c r="K182" s="506">
        <v>535.70000000000005</v>
      </c>
      <c r="L182" s="506">
        <v>517</v>
      </c>
      <c r="M182" s="506">
        <v>4.60304</v>
      </c>
    </row>
    <row r="183" spans="1:13">
      <c r="A183" s="254">
        <v>173</v>
      </c>
      <c r="B183" s="509" t="s">
        <v>244</v>
      </c>
      <c r="C183" s="506">
        <v>1393.9</v>
      </c>
      <c r="D183" s="507">
        <v>1402.3833333333332</v>
      </c>
      <c r="E183" s="507">
        <v>1374.6666666666665</v>
      </c>
      <c r="F183" s="507">
        <v>1355.4333333333334</v>
      </c>
      <c r="G183" s="507">
        <v>1327.7166666666667</v>
      </c>
      <c r="H183" s="507">
        <v>1421.6166666666663</v>
      </c>
      <c r="I183" s="507">
        <v>1449.333333333333</v>
      </c>
      <c r="J183" s="507">
        <v>1468.5666666666662</v>
      </c>
      <c r="K183" s="506">
        <v>1430.1</v>
      </c>
      <c r="L183" s="506">
        <v>1383.15</v>
      </c>
      <c r="M183" s="506">
        <v>9.7882800000000003</v>
      </c>
    </row>
    <row r="184" spans="1:13">
      <c r="A184" s="254">
        <v>174</v>
      </c>
      <c r="B184" s="509" t="s">
        <v>367</v>
      </c>
      <c r="C184" s="506">
        <v>318.39999999999998</v>
      </c>
      <c r="D184" s="507">
        <v>321.74999999999994</v>
      </c>
      <c r="E184" s="507">
        <v>313.7999999999999</v>
      </c>
      <c r="F184" s="507">
        <v>309.19999999999993</v>
      </c>
      <c r="G184" s="507">
        <v>301.24999999999989</v>
      </c>
      <c r="H184" s="507">
        <v>326.34999999999991</v>
      </c>
      <c r="I184" s="507">
        <v>334.29999999999995</v>
      </c>
      <c r="J184" s="507">
        <v>338.89999999999992</v>
      </c>
      <c r="K184" s="506">
        <v>329.7</v>
      </c>
      <c r="L184" s="506">
        <v>317.14999999999998</v>
      </c>
      <c r="M184" s="506">
        <v>65.515709999999999</v>
      </c>
    </row>
    <row r="185" spans="1:13">
      <c r="A185" s="254">
        <v>175</v>
      </c>
      <c r="B185" s="509" t="s">
        <v>245</v>
      </c>
      <c r="C185" s="506">
        <v>490.9</v>
      </c>
      <c r="D185" s="507">
        <v>495.76666666666671</v>
      </c>
      <c r="E185" s="507">
        <v>484.23333333333341</v>
      </c>
      <c r="F185" s="507">
        <v>477.56666666666672</v>
      </c>
      <c r="G185" s="507">
        <v>466.03333333333342</v>
      </c>
      <c r="H185" s="507">
        <v>502.43333333333339</v>
      </c>
      <c r="I185" s="507">
        <v>513.9666666666667</v>
      </c>
      <c r="J185" s="507">
        <v>520.63333333333344</v>
      </c>
      <c r="K185" s="506">
        <v>507.3</v>
      </c>
      <c r="L185" s="506">
        <v>489.1</v>
      </c>
      <c r="M185" s="506">
        <v>6.3775399999999998</v>
      </c>
    </row>
    <row r="186" spans="1:13">
      <c r="A186" s="254">
        <v>176</v>
      </c>
      <c r="B186" s="509" t="s">
        <v>104</v>
      </c>
      <c r="C186" s="506">
        <v>1387.65</v>
      </c>
      <c r="D186" s="507">
        <v>1392.1000000000001</v>
      </c>
      <c r="E186" s="507">
        <v>1375.2000000000003</v>
      </c>
      <c r="F186" s="507">
        <v>1362.7500000000002</v>
      </c>
      <c r="G186" s="507">
        <v>1345.8500000000004</v>
      </c>
      <c r="H186" s="507">
        <v>1404.5500000000002</v>
      </c>
      <c r="I186" s="507">
        <v>1421.4500000000003</v>
      </c>
      <c r="J186" s="507">
        <v>1433.9</v>
      </c>
      <c r="K186" s="506">
        <v>1409</v>
      </c>
      <c r="L186" s="506">
        <v>1379.65</v>
      </c>
      <c r="M186" s="506">
        <v>14.903079999999999</v>
      </c>
    </row>
    <row r="187" spans="1:13">
      <c r="A187" s="254">
        <v>177</v>
      </c>
      <c r="B187" s="509" t="s">
        <v>368</v>
      </c>
      <c r="C187" s="506">
        <v>310.2</v>
      </c>
      <c r="D187" s="507">
        <v>312.2</v>
      </c>
      <c r="E187" s="507">
        <v>304.89999999999998</v>
      </c>
      <c r="F187" s="507">
        <v>299.59999999999997</v>
      </c>
      <c r="G187" s="507">
        <v>292.29999999999995</v>
      </c>
      <c r="H187" s="507">
        <v>317.5</v>
      </c>
      <c r="I187" s="507">
        <v>324.80000000000007</v>
      </c>
      <c r="J187" s="507">
        <v>330.1</v>
      </c>
      <c r="K187" s="506">
        <v>319.5</v>
      </c>
      <c r="L187" s="506">
        <v>306.89999999999998</v>
      </c>
      <c r="M187" s="506">
        <v>1.01831</v>
      </c>
    </row>
    <row r="188" spans="1:13">
      <c r="A188" s="254">
        <v>178</v>
      </c>
      <c r="B188" s="509" t="s">
        <v>369</v>
      </c>
      <c r="C188" s="506">
        <v>126.25</v>
      </c>
      <c r="D188" s="507">
        <v>128.46666666666667</v>
      </c>
      <c r="E188" s="507">
        <v>122.98333333333335</v>
      </c>
      <c r="F188" s="507">
        <v>119.71666666666668</v>
      </c>
      <c r="G188" s="507">
        <v>114.23333333333336</v>
      </c>
      <c r="H188" s="507">
        <v>131.73333333333335</v>
      </c>
      <c r="I188" s="507">
        <v>137.21666666666664</v>
      </c>
      <c r="J188" s="507">
        <v>140.48333333333332</v>
      </c>
      <c r="K188" s="506">
        <v>133.94999999999999</v>
      </c>
      <c r="L188" s="506">
        <v>125.2</v>
      </c>
      <c r="M188" s="506">
        <v>19.42013</v>
      </c>
    </row>
    <row r="189" spans="1:13">
      <c r="A189" s="254">
        <v>179</v>
      </c>
      <c r="B189" s="509" t="s">
        <v>370</v>
      </c>
      <c r="C189" s="506">
        <v>872.25</v>
      </c>
      <c r="D189" s="507">
        <v>882.19999999999993</v>
      </c>
      <c r="E189" s="507">
        <v>851.39999999999986</v>
      </c>
      <c r="F189" s="507">
        <v>830.55</v>
      </c>
      <c r="G189" s="507">
        <v>799.74999999999989</v>
      </c>
      <c r="H189" s="507">
        <v>903.04999999999984</v>
      </c>
      <c r="I189" s="507">
        <v>933.8499999999998</v>
      </c>
      <c r="J189" s="507">
        <v>954.69999999999982</v>
      </c>
      <c r="K189" s="506">
        <v>913</v>
      </c>
      <c r="L189" s="506">
        <v>861.35</v>
      </c>
      <c r="M189" s="506">
        <v>0.19392999999999999</v>
      </c>
    </row>
    <row r="190" spans="1:13">
      <c r="A190" s="254">
        <v>180</v>
      </c>
      <c r="B190" s="509" t="s">
        <v>371</v>
      </c>
      <c r="C190" s="506">
        <v>339.75</v>
      </c>
      <c r="D190" s="507">
        <v>343.76666666666665</v>
      </c>
      <c r="E190" s="507">
        <v>333.5333333333333</v>
      </c>
      <c r="F190" s="507">
        <v>327.31666666666666</v>
      </c>
      <c r="G190" s="507">
        <v>317.08333333333331</v>
      </c>
      <c r="H190" s="507">
        <v>349.98333333333329</v>
      </c>
      <c r="I190" s="507">
        <v>360.21666666666664</v>
      </c>
      <c r="J190" s="507">
        <v>366.43333333333328</v>
      </c>
      <c r="K190" s="506">
        <v>354</v>
      </c>
      <c r="L190" s="506">
        <v>337.55</v>
      </c>
      <c r="M190" s="506">
        <v>0.85994000000000004</v>
      </c>
    </row>
    <row r="191" spans="1:13">
      <c r="A191" s="254">
        <v>181</v>
      </c>
      <c r="B191" s="509" t="s">
        <v>743</v>
      </c>
      <c r="C191" s="506">
        <v>133.25</v>
      </c>
      <c r="D191" s="507">
        <v>134.23333333333332</v>
      </c>
      <c r="E191" s="507">
        <v>131.51666666666665</v>
      </c>
      <c r="F191" s="507">
        <v>129.78333333333333</v>
      </c>
      <c r="G191" s="507">
        <v>127.06666666666666</v>
      </c>
      <c r="H191" s="507">
        <v>135.96666666666664</v>
      </c>
      <c r="I191" s="507">
        <v>138.68333333333328</v>
      </c>
      <c r="J191" s="507">
        <v>140.41666666666663</v>
      </c>
      <c r="K191" s="506">
        <v>136.94999999999999</v>
      </c>
      <c r="L191" s="506">
        <v>132.5</v>
      </c>
      <c r="M191" s="506">
        <v>2.06636</v>
      </c>
    </row>
    <row r="192" spans="1:13">
      <c r="A192" s="254">
        <v>182</v>
      </c>
      <c r="B192" s="509" t="s">
        <v>773</v>
      </c>
      <c r="C192" s="506">
        <v>582.95000000000005</v>
      </c>
      <c r="D192" s="507">
        <v>584.98333333333335</v>
      </c>
      <c r="E192" s="507">
        <v>574.9666666666667</v>
      </c>
      <c r="F192" s="507">
        <v>566.98333333333335</v>
      </c>
      <c r="G192" s="507">
        <v>556.9666666666667</v>
      </c>
      <c r="H192" s="507">
        <v>592.9666666666667</v>
      </c>
      <c r="I192" s="507">
        <v>602.98333333333335</v>
      </c>
      <c r="J192" s="507">
        <v>610.9666666666667</v>
      </c>
      <c r="K192" s="506">
        <v>595</v>
      </c>
      <c r="L192" s="506">
        <v>577</v>
      </c>
      <c r="M192" s="506">
        <v>0.94798000000000004</v>
      </c>
    </row>
    <row r="193" spans="1:13">
      <c r="A193" s="254">
        <v>183</v>
      </c>
      <c r="B193" s="509" t="s">
        <v>372</v>
      </c>
      <c r="C193" s="506">
        <v>511.25</v>
      </c>
      <c r="D193" s="507">
        <v>509.41666666666669</v>
      </c>
      <c r="E193" s="507">
        <v>501.83333333333337</v>
      </c>
      <c r="F193" s="507">
        <v>492.41666666666669</v>
      </c>
      <c r="G193" s="507">
        <v>484.83333333333337</v>
      </c>
      <c r="H193" s="507">
        <v>518.83333333333337</v>
      </c>
      <c r="I193" s="507">
        <v>526.41666666666674</v>
      </c>
      <c r="J193" s="507">
        <v>535.83333333333337</v>
      </c>
      <c r="K193" s="506">
        <v>517</v>
      </c>
      <c r="L193" s="506">
        <v>500</v>
      </c>
      <c r="M193" s="506">
        <v>12.044919999999999</v>
      </c>
    </row>
    <row r="194" spans="1:13">
      <c r="A194" s="254">
        <v>184</v>
      </c>
      <c r="B194" s="509" t="s">
        <v>373</v>
      </c>
      <c r="C194" s="506">
        <v>55.9</v>
      </c>
      <c r="D194" s="507">
        <v>56.366666666666667</v>
      </c>
      <c r="E194" s="507">
        <v>54.883333333333333</v>
      </c>
      <c r="F194" s="507">
        <v>53.866666666666667</v>
      </c>
      <c r="G194" s="507">
        <v>52.383333333333333</v>
      </c>
      <c r="H194" s="507">
        <v>57.383333333333333</v>
      </c>
      <c r="I194" s="507">
        <v>58.866666666666667</v>
      </c>
      <c r="J194" s="507">
        <v>59.883333333333333</v>
      </c>
      <c r="K194" s="506">
        <v>57.85</v>
      </c>
      <c r="L194" s="506">
        <v>55.35</v>
      </c>
      <c r="M194" s="506">
        <v>6.6446300000000003</v>
      </c>
    </row>
    <row r="195" spans="1:13">
      <c r="A195" s="254">
        <v>185</v>
      </c>
      <c r="B195" s="509" t="s">
        <v>374</v>
      </c>
      <c r="C195" s="506">
        <v>292.10000000000002</v>
      </c>
      <c r="D195" s="507">
        <v>294.83333333333337</v>
      </c>
      <c r="E195" s="507">
        <v>287.86666666666673</v>
      </c>
      <c r="F195" s="507">
        <v>283.63333333333338</v>
      </c>
      <c r="G195" s="507">
        <v>276.66666666666674</v>
      </c>
      <c r="H195" s="507">
        <v>299.06666666666672</v>
      </c>
      <c r="I195" s="507">
        <v>306.03333333333342</v>
      </c>
      <c r="J195" s="507">
        <v>310.26666666666671</v>
      </c>
      <c r="K195" s="506">
        <v>301.8</v>
      </c>
      <c r="L195" s="506">
        <v>290.60000000000002</v>
      </c>
      <c r="M195" s="506">
        <v>7.5823700000000001</v>
      </c>
    </row>
    <row r="196" spans="1:13">
      <c r="A196" s="254">
        <v>186</v>
      </c>
      <c r="B196" s="509" t="s">
        <v>375</v>
      </c>
      <c r="C196" s="506">
        <v>97.15</v>
      </c>
      <c r="D196" s="507">
        <v>98.183333333333337</v>
      </c>
      <c r="E196" s="507">
        <v>95.466666666666669</v>
      </c>
      <c r="F196" s="507">
        <v>93.783333333333331</v>
      </c>
      <c r="G196" s="507">
        <v>91.066666666666663</v>
      </c>
      <c r="H196" s="507">
        <v>99.866666666666674</v>
      </c>
      <c r="I196" s="507">
        <v>102.58333333333334</v>
      </c>
      <c r="J196" s="507">
        <v>104.26666666666668</v>
      </c>
      <c r="K196" s="506">
        <v>100.9</v>
      </c>
      <c r="L196" s="506">
        <v>96.5</v>
      </c>
      <c r="M196" s="506">
        <v>2.6150000000000002</v>
      </c>
    </row>
    <row r="197" spans="1:13">
      <c r="A197" s="254">
        <v>187</v>
      </c>
      <c r="B197" s="509" t="s">
        <v>376</v>
      </c>
      <c r="C197" s="506">
        <v>83.8</v>
      </c>
      <c r="D197" s="507">
        <v>84.883333333333326</v>
      </c>
      <c r="E197" s="507">
        <v>82.216666666666654</v>
      </c>
      <c r="F197" s="507">
        <v>80.633333333333326</v>
      </c>
      <c r="G197" s="507">
        <v>77.966666666666654</v>
      </c>
      <c r="H197" s="507">
        <v>86.466666666666654</v>
      </c>
      <c r="I197" s="507">
        <v>89.13333333333334</v>
      </c>
      <c r="J197" s="507">
        <v>90.716666666666654</v>
      </c>
      <c r="K197" s="506">
        <v>87.55</v>
      </c>
      <c r="L197" s="506">
        <v>83.3</v>
      </c>
      <c r="M197" s="506">
        <v>6.7503299999999999</v>
      </c>
    </row>
    <row r="198" spans="1:13">
      <c r="A198" s="254">
        <v>188</v>
      </c>
      <c r="B198" s="509" t="s">
        <v>246</v>
      </c>
      <c r="C198" s="506">
        <v>271.3</v>
      </c>
      <c r="D198" s="507">
        <v>269.83333333333331</v>
      </c>
      <c r="E198" s="507">
        <v>261.76666666666665</v>
      </c>
      <c r="F198" s="507">
        <v>252.23333333333335</v>
      </c>
      <c r="G198" s="507">
        <v>244.16666666666669</v>
      </c>
      <c r="H198" s="507">
        <v>279.36666666666662</v>
      </c>
      <c r="I198" s="507">
        <v>287.43333333333334</v>
      </c>
      <c r="J198" s="507">
        <v>296.96666666666658</v>
      </c>
      <c r="K198" s="506">
        <v>277.89999999999998</v>
      </c>
      <c r="L198" s="506">
        <v>260.3</v>
      </c>
      <c r="M198" s="506">
        <v>19.205729999999999</v>
      </c>
    </row>
    <row r="199" spans="1:13">
      <c r="A199" s="254">
        <v>189</v>
      </c>
      <c r="B199" s="509" t="s">
        <v>377</v>
      </c>
      <c r="C199" s="506">
        <v>743.1</v>
      </c>
      <c r="D199" s="507">
        <v>748.83333333333337</v>
      </c>
      <c r="E199" s="507">
        <v>734.26666666666677</v>
      </c>
      <c r="F199" s="507">
        <v>725.43333333333339</v>
      </c>
      <c r="G199" s="507">
        <v>710.86666666666679</v>
      </c>
      <c r="H199" s="507">
        <v>757.66666666666674</v>
      </c>
      <c r="I199" s="507">
        <v>772.23333333333335</v>
      </c>
      <c r="J199" s="507">
        <v>781.06666666666672</v>
      </c>
      <c r="K199" s="506">
        <v>763.4</v>
      </c>
      <c r="L199" s="506">
        <v>740</v>
      </c>
      <c r="M199" s="506">
        <v>0.12046</v>
      </c>
    </row>
    <row r="200" spans="1:13">
      <c r="A200" s="254">
        <v>190</v>
      </c>
      <c r="B200" s="509" t="s">
        <v>247</v>
      </c>
      <c r="C200" s="506">
        <v>1545.8</v>
      </c>
      <c r="D200" s="507">
        <v>1561.8999999999999</v>
      </c>
      <c r="E200" s="507">
        <v>1523.8999999999996</v>
      </c>
      <c r="F200" s="507">
        <v>1501.9999999999998</v>
      </c>
      <c r="G200" s="507">
        <v>1463.9999999999995</v>
      </c>
      <c r="H200" s="507">
        <v>1583.7999999999997</v>
      </c>
      <c r="I200" s="507">
        <v>1621.8000000000002</v>
      </c>
      <c r="J200" s="507">
        <v>1643.6999999999998</v>
      </c>
      <c r="K200" s="506">
        <v>1599.9</v>
      </c>
      <c r="L200" s="506">
        <v>1540</v>
      </c>
      <c r="M200" s="506">
        <v>2.5570400000000002</v>
      </c>
    </row>
    <row r="201" spans="1:13">
      <c r="A201" s="254">
        <v>191</v>
      </c>
      <c r="B201" s="509" t="s">
        <v>107</v>
      </c>
      <c r="C201" s="506">
        <v>975.65</v>
      </c>
      <c r="D201" s="507">
        <v>975.4</v>
      </c>
      <c r="E201" s="507">
        <v>966.05</v>
      </c>
      <c r="F201" s="507">
        <v>956.44999999999993</v>
      </c>
      <c r="G201" s="507">
        <v>947.09999999999991</v>
      </c>
      <c r="H201" s="507">
        <v>985</v>
      </c>
      <c r="I201" s="507">
        <v>994.35000000000014</v>
      </c>
      <c r="J201" s="507">
        <v>1003.95</v>
      </c>
      <c r="K201" s="506">
        <v>984.75</v>
      </c>
      <c r="L201" s="506">
        <v>965.8</v>
      </c>
      <c r="M201" s="506">
        <v>38.743310000000001</v>
      </c>
    </row>
    <row r="202" spans="1:13">
      <c r="A202" s="254">
        <v>192</v>
      </c>
      <c r="B202" s="509" t="s">
        <v>248</v>
      </c>
      <c r="C202" s="506">
        <v>2848.8</v>
      </c>
      <c r="D202" s="507">
        <v>2868.0666666666671</v>
      </c>
      <c r="E202" s="507">
        <v>2817.733333333334</v>
      </c>
      <c r="F202" s="507">
        <v>2786.666666666667</v>
      </c>
      <c r="G202" s="507">
        <v>2736.3333333333339</v>
      </c>
      <c r="H202" s="507">
        <v>2899.1333333333341</v>
      </c>
      <c r="I202" s="507">
        <v>2949.4666666666672</v>
      </c>
      <c r="J202" s="507">
        <v>2980.5333333333342</v>
      </c>
      <c r="K202" s="506">
        <v>2918.4</v>
      </c>
      <c r="L202" s="506">
        <v>2837</v>
      </c>
      <c r="M202" s="506">
        <v>2.0909599999999999</v>
      </c>
    </row>
    <row r="203" spans="1:13">
      <c r="A203" s="254">
        <v>193</v>
      </c>
      <c r="B203" s="509" t="s">
        <v>109</v>
      </c>
      <c r="C203" s="506">
        <v>1478.8</v>
      </c>
      <c r="D203" s="507">
        <v>1485.4166666666667</v>
      </c>
      <c r="E203" s="507">
        <v>1464.3833333333334</v>
      </c>
      <c r="F203" s="507">
        <v>1449.9666666666667</v>
      </c>
      <c r="G203" s="507">
        <v>1428.9333333333334</v>
      </c>
      <c r="H203" s="507">
        <v>1499.8333333333335</v>
      </c>
      <c r="I203" s="507">
        <v>1520.8666666666668</v>
      </c>
      <c r="J203" s="507">
        <v>1535.2833333333335</v>
      </c>
      <c r="K203" s="506">
        <v>1506.45</v>
      </c>
      <c r="L203" s="506">
        <v>1471</v>
      </c>
      <c r="M203" s="506">
        <v>81.844499999999996</v>
      </c>
    </row>
    <row r="204" spans="1:13">
      <c r="A204" s="254">
        <v>194</v>
      </c>
      <c r="B204" s="509" t="s">
        <v>249</v>
      </c>
      <c r="C204" s="506">
        <v>676.5</v>
      </c>
      <c r="D204" s="507">
        <v>679.46666666666658</v>
      </c>
      <c r="E204" s="507">
        <v>672.08333333333314</v>
      </c>
      <c r="F204" s="507">
        <v>667.66666666666652</v>
      </c>
      <c r="G204" s="507">
        <v>660.28333333333308</v>
      </c>
      <c r="H204" s="507">
        <v>683.88333333333321</v>
      </c>
      <c r="I204" s="507">
        <v>691.26666666666665</v>
      </c>
      <c r="J204" s="507">
        <v>695.68333333333328</v>
      </c>
      <c r="K204" s="506">
        <v>686.85</v>
      </c>
      <c r="L204" s="506">
        <v>675.05</v>
      </c>
      <c r="M204" s="506">
        <v>17.3537</v>
      </c>
    </row>
    <row r="205" spans="1:13">
      <c r="A205" s="254">
        <v>195</v>
      </c>
      <c r="B205" s="509" t="s">
        <v>382</v>
      </c>
      <c r="C205" s="506">
        <v>26.55</v>
      </c>
      <c r="D205" s="507">
        <v>26.816666666666666</v>
      </c>
      <c r="E205" s="507">
        <v>26.033333333333331</v>
      </c>
      <c r="F205" s="507">
        <v>25.516666666666666</v>
      </c>
      <c r="G205" s="507">
        <v>24.733333333333331</v>
      </c>
      <c r="H205" s="507">
        <v>27.333333333333332</v>
      </c>
      <c r="I205" s="507">
        <v>28.116666666666671</v>
      </c>
      <c r="J205" s="507">
        <v>28.633333333333333</v>
      </c>
      <c r="K205" s="506">
        <v>27.6</v>
      </c>
      <c r="L205" s="506">
        <v>26.3</v>
      </c>
      <c r="M205" s="506">
        <v>30.606729999999999</v>
      </c>
    </row>
    <row r="206" spans="1:13">
      <c r="A206" s="254">
        <v>196</v>
      </c>
      <c r="B206" s="509" t="s">
        <v>378</v>
      </c>
      <c r="C206" s="506">
        <v>29.5</v>
      </c>
      <c r="D206" s="507">
        <v>29.666666666666668</v>
      </c>
      <c r="E206" s="507">
        <v>29.033333333333335</v>
      </c>
      <c r="F206" s="507">
        <v>28.566666666666666</v>
      </c>
      <c r="G206" s="507">
        <v>27.933333333333334</v>
      </c>
      <c r="H206" s="507">
        <v>30.133333333333336</v>
      </c>
      <c r="I206" s="507">
        <v>30.766666666666669</v>
      </c>
      <c r="J206" s="507">
        <v>31.233333333333338</v>
      </c>
      <c r="K206" s="506">
        <v>30.3</v>
      </c>
      <c r="L206" s="506">
        <v>29.2</v>
      </c>
      <c r="M206" s="506">
        <v>3.0583499999999999</v>
      </c>
    </row>
    <row r="207" spans="1:13">
      <c r="A207" s="254">
        <v>197</v>
      </c>
      <c r="B207" s="509" t="s">
        <v>379</v>
      </c>
      <c r="C207" s="506">
        <v>729.95</v>
      </c>
      <c r="D207" s="507">
        <v>735.58333333333337</v>
      </c>
      <c r="E207" s="507">
        <v>721.56666666666672</v>
      </c>
      <c r="F207" s="507">
        <v>713.18333333333339</v>
      </c>
      <c r="G207" s="507">
        <v>699.16666666666674</v>
      </c>
      <c r="H207" s="507">
        <v>743.9666666666667</v>
      </c>
      <c r="I207" s="507">
        <v>757.98333333333335</v>
      </c>
      <c r="J207" s="507">
        <v>766.36666666666667</v>
      </c>
      <c r="K207" s="506">
        <v>749.6</v>
      </c>
      <c r="L207" s="506">
        <v>727.2</v>
      </c>
      <c r="M207" s="506">
        <v>0.13225999999999999</v>
      </c>
    </row>
    <row r="208" spans="1:13">
      <c r="A208" s="254">
        <v>198</v>
      </c>
      <c r="B208" s="509" t="s">
        <v>105</v>
      </c>
      <c r="C208" s="506">
        <v>1028.95</v>
      </c>
      <c r="D208" s="507">
        <v>1033.5833333333335</v>
      </c>
      <c r="E208" s="507">
        <v>1020.2666666666669</v>
      </c>
      <c r="F208" s="507">
        <v>1011.5833333333335</v>
      </c>
      <c r="G208" s="507">
        <v>998.26666666666688</v>
      </c>
      <c r="H208" s="507">
        <v>1042.2666666666669</v>
      </c>
      <c r="I208" s="507">
        <v>1055.5833333333335</v>
      </c>
      <c r="J208" s="507">
        <v>1064.2666666666669</v>
      </c>
      <c r="K208" s="506">
        <v>1046.9000000000001</v>
      </c>
      <c r="L208" s="506">
        <v>1024.9000000000001</v>
      </c>
      <c r="M208" s="506">
        <v>11.98133</v>
      </c>
    </row>
    <row r="209" spans="1:13">
      <c r="A209" s="254">
        <v>199</v>
      </c>
      <c r="B209" s="509" t="s">
        <v>380</v>
      </c>
      <c r="C209" s="506">
        <v>234.05</v>
      </c>
      <c r="D209" s="507">
        <v>232.53333333333333</v>
      </c>
      <c r="E209" s="507">
        <v>229.11666666666667</v>
      </c>
      <c r="F209" s="507">
        <v>224.18333333333334</v>
      </c>
      <c r="G209" s="507">
        <v>220.76666666666668</v>
      </c>
      <c r="H209" s="507">
        <v>237.46666666666667</v>
      </c>
      <c r="I209" s="507">
        <v>240.88333333333335</v>
      </c>
      <c r="J209" s="507">
        <v>245.81666666666666</v>
      </c>
      <c r="K209" s="506">
        <v>235.95</v>
      </c>
      <c r="L209" s="506">
        <v>227.6</v>
      </c>
      <c r="M209" s="506">
        <v>4.6252399999999998</v>
      </c>
    </row>
    <row r="210" spans="1:13">
      <c r="A210" s="254">
        <v>200</v>
      </c>
      <c r="B210" s="509" t="s">
        <v>381</v>
      </c>
      <c r="C210" s="506">
        <v>301.05</v>
      </c>
      <c r="D210" s="507">
        <v>304.90000000000003</v>
      </c>
      <c r="E210" s="507">
        <v>296.25000000000006</v>
      </c>
      <c r="F210" s="507">
        <v>291.45000000000005</v>
      </c>
      <c r="G210" s="507">
        <v>282.80000000000007</v>
      </c>
      <c r="H210" s="507">
        <v>309.70000000000005</v>
      </c>
      <c r="I210" s="507">
        <v>318.35000000000002</v>
      </c>
      <c r="J210" s="507">
        <v>323.15000000000003</v>
      </c>
      <c r="K210" s="506">
        <v>313.55</v>
      </c>
      <c r="L210" s="506">
        <v>300.10000000000002</v>
      </c>
      <c r="M210" s="506">
        <v>1.27915</v>
      </c>
    </row>
    <row r="211" spans="1:13">
      <c r="A211" s="254">
        <v>201</v>
      </c>
      <c r="B211" s="509" t="s">
        <v>110</v>
      </c>
      <c r="C211" s="506">
        <v>3033.85</v>
      </c>
      <c r="D211" s="507">
        <v>3047.6</v>
      </c>
      <c r="E211" s="507">
        <v>3009.25</v>
      </c>
      <c r="F211" s="507">
        <v>2984.65</v>
      </c>
      <c r="G211" s="507">
        <v>2946.3</v>
      </c>
      <c r="H211" s="507">
        <v>3072.2</v>
      </c>
      <c r="I211" s="507">
        <v>3110.5499999999993</v>
      </c>
      <c r="J211" s="507">
        <v>3135.1499999999996</v>
      </c>
      <c r="K211" s="506">
        <v>3085.95</v>
      </c>
      <c r="L211" s="506">
        <v>3023</v>
      </c>
      <c r="M211" s="506">
        <v>9.7553300000000007</v>
      </c>
    </row>
    <row r="212" spans="1:13">
      <c r="A212" s="254">
        <v>202</v>
      </c>
      <c r="B212" s="509" t="s">
        <v>383</v>
      </c>
      <c r="C212" s="506">
        <v>42.3</v>
      </c>
      <c r="D212" s="507">
        <v>42.766666666666673</v>
      </c>
      <c r="E212" s="507">
        <v>41.583333333333343</v>
      </c>
      <c r="F212" s="507">
        <v>40.866666666666667</v>
      </c>
      <c r="G212" s="507">
        <v>39.683333333333337</v>
      </c>
      <c r="H212" s="507">
        <v>43.483333333333348</v>
      </c>
      <c r="I212" s="507">
        <v>44.666666666666671</v>
      </c>
      <c r="J212" s="507">
        <v>45.383333333333354</v>
      </c>
      <c r="K212" s="506">
        <v>43.95</v>
      </c>
      <c r="L212" s="506">
        <v>42.05</v>
      </c>
      <c r="M212" s="506">
        <v>43.649909999999998</v>
      </c>
    </row>
    <row r="213" spans="1:13">
      <c r="A213" s="254">
        <v>203</v>
      </c>
      <c r="B213" s="509" t="s">
        <v>112</v>
      </c>
      <c r="C213" s="506">
        <v>317.75</v>
      </c>
      <c r="D213" s="507">
        <v>320.95</v>
      </c>
      <c r="E213" s="507">
        <v>313.59999999999997</v>
      </c>
      <c r="F213" s="507">
        <v>309.45</v>
      </c>
      <c r="G213" s="507">
        <v>302.09999999999997</v>
      </c>
      <c r="H213" s="507">
        <v>325.09999999999997</v>
      </c>
      <c r="I213" s="507">
        <v>332.45</v>
      </c>
      <c r="J213" s="507">
        <v>336.59999999999997</v>
      </c>
      <c r="K213" s="506">
        <v>328.3</v>
      </c>
      <c r="L213" s="506">
        <v>316.8</v>
      </c>
      <c r="M213" s="506">
        <v>203.88677999999999</v>
      </c>
    </row>
    <row r="214" spans="1:13">
      <c r="A214" s="254">
        <v>204</v>
      </c>
      <c r="B214" s="509" t="s">
        <v>384</v>
      </c>
      <c r="C214" s="506">
        <v>1002.65</v>
      </c>
      <c r="D214" s="507">
        <v>1009.8333333333334</v>
      </c>
      <c r="E214" s="507">
        <v>991.81666666666683</v>
      </c>
      <c r="F214" s="507">
        <v>980.98333333333346</v>
      </c>
      <c r="G214" s="507">
        <v>962.96666666666692</v>
      </c>
      <c r="H214" s="507">
        <v>1020.6666666666667</v>
      </c>
      <c r="I214" s="507">
        <v>1038.6833333333334</v>
      </c>
      <c r="J214" s="507">
        <v>1049.5166666666667</v>
      </c>
      <c r="K214" s="506">
        <v>1027.8499999999999</v>
      </c>
      <c r="L214" s="506">
        <v>999</v>
      </c>
      <c r="M214" s="506">
        <v>1.73465</v>
      </c>
    </row>
    <row r="215" spans="1:13">
      <c r="A215" s="254">
        <v>205</v>
      </c>
      <c r="B215" s="509" t="s">
        <v>385</v>
      </c>
      <c r="C215" s="506">
        <v>123.75</v>
      </c>
      <c r="D215" s="507">
        <v>125.95</v>
      </c>
      <c r="E215" s="507">
        <v>121.30000000000001</v>
      </c>
      <c r="F215" s="507">
        <v>118.85000000000001</v>
      </c>
      <c r="G215" s="507">
        <v>114.20000000000002</v>
      </c>
      <c r="H215" s="507">
        <v>128.4</v>
      </c>
      <c r="I215" s="507">
        <v>133.05000000000001</v>
      </c>
      <c r="J215" s="507">
        <v>135.5</v>
      </c>
      <c r="K215" s="506">
        <v>130.6</v>
      </c>
      <c r="L215" s="506">
        <v>123.5</v>
      </c>
      <c r="M215" s="506">
        <v>28.434449999999998</v>
      </c>
    </row>
    <row r="216" spans="1:13">
      <c r="A216" s="254">
        <v>206</v>
      </c>
      <c r="B216" s="509" t="s">
        <v>113</v>
      </c>
      <c r="C216" s="506">
        <v>232.5</v>
      </c>
      <c r="D216" s="507">
        <v>234.56666666666669</v>
      </c>
      <c r="E216" s="507">
        <v>229.38333333333338</v>
      </c>
      <c r="F216" s="507">
        <v>226.26666666666668</v>
      </c>
      <c r="G216" s="507">
        <v>221.08333333333337</v>
      </c>
      <c r="H216" s="507">
        <v>237.68333333333339</v>
      </c>
      <c r="I216" s="507">
        <v>242.86666666666673</v>
      </c>
      <c r="J216" s="507">
        <v>245.98333333333341</v>
      </c>
      <c r="K216" s="506">
        <v>239.75</v>
      </c>
      <c r="L216" s="506">
        <v>231.45</v>
      </c>
      <c r="M216" s="506">
        <v>35.14996</v>
      </c>
    </row>
    <row r="217" spans="1:13">
      <c r="A217" s="254">
        <v>207</v>
      </c>
      <c r="B217" s="509" t="s">
        <v>114</v>
      </c>
      <c r="C217" s="506">
        <v>2318.6</v>
      </c>
      <c r="D217" s="507">
        <v>2328.35</v>
      </c>
      <c r="E217" s="507">
        <v>2305.7999999999997</v>
      </c>
      <c r="F217" s="507">
        <v>2293</v>
      </c>
      <c r="G217" s="507">
        <v>2270.4499999999998</v>
      </c>
      <c r="H217" s="507">
        <v>2341.1499999999996</v>
      </c>
      <c r="I217" s="507">
        <v>2363.6999999999998</v>
      </c>
      <c r="J217" s="507">
        <v>2376.4999999999995</v>
      </c>
      <c r="K217" s="506">
        <v>2350.9</v>
      </c>
      <c r="L217" s="506">
        <v>2315.5500000000002</v>
      </c>
      <c r="M217" s="506">
        <v>17.62743</v>
      </c>
    </row>
    <row r="218" spans="1:13">
      <c r="A218" s="254">
        <v>208</v>
      </c>
      <c r="B218" s="509" t="s">
        <v>250</v>
      </c>
      <c r="C218" s="506">
        <v>265.05</v>
      </c>
      <c r="D218" s="507">
        <v>268.28333333333336</v>
      </c>
      <c r="E218" s="507">
        <v>260.76666666666671</v>
      </c>
      <c r="F218" s="507">
        <v>256.48333333333335</v>
      </c>
      <c r="G218" s="507">
        <v>248.9666666666667</v>
      </c>
      <c r="H218" s="507">
        <v>272.56666666666672</v>
      </c>
      <c r="I218" s="507">
        <v>280.08333333333337</v>
      </c>
      <c r="J218" s="507">
        <v>284.36666666666673</v>
      </c>
      <c r="K218" s="506">
        <v>275.8</v>
      </c>
      <c r="L218" s="506">
        <v>264</v>
      </c>
      <c r="M218" s="506">
        <v>12.865769999999999</v>
      </c>
    </row>
    <row r="219" spans="1:13">
      <c r="A219" s="254">
        <v>209</v>
      </c>
      <c r="B219" s="509" t="s">
        <v>386</v>
      </c>
      <c r="C219" s="506">
        <v>44692.6</v>
      </c>
      <c r="D219" s="507">
        <v>44377.533333333333</v>
      </c>
      <c r="E219" s="507">
        <v>43855.066666666666</v>
      </c>
      <c r="F219" s="507">
        <v>43017.533333333333</v>
      </c>
      <c r="G219" s="507">
        <v>42495.066666666666</v>
      </c>
      <c r="H219" s="507">
        <v>45215.066666666666</v>
      </c>
      <c r="I219" s="507">
        <v>45737.533333333326</v>
      </c>
      <c r="J219" s="507">
        <v>46575.066666666666</v>
      </c>
      <c r="K219" s="506">
        <v>44900</v>
      </c>
      <c r="L219" s="506">
        <v>43540</v>
      </c>
      <c r="M219" s="506">
        <v>6.3930000000000001E-2</v>
      </c>
    </row>
    <row r="220" spans="1:13">
      <c r="A220" s="254">
        <v>210</v>
      </c>
      <c r="B220" s="509" t="s">
        <v>251</v>
      </c>
      <c r="C220" s="506">
        <v>46.8</v>
      </c>
      <c r="D220" s="507">
        <v>47.283333333333331</v>
      </c>
      <c r="E220" s="507">
        <v>46.066666666666663</v>
      </c>
      <c r="F220" s="507">
        <v>45.333333333333329</v>
      </c>
      <c r="G220" s="507">
        <v>44.11666666666666</v>
      </c>
      <c r="H220" s="507">
        <v>48.016666666666666</v>
      </c>
      <c r="I220" s="507">
        <v>49.233333333333334</v>
      </c>
      <c r="J220" s="507">
        <v>49.966666666666669</v>
      </c>
      <c r="K220" s="506">
        <v>48.5</v>
      </c>
      <c r="L220" s="506">
        <v>46.55</v>
      </c>
      <c r="M220" s="506">
        <v>15.60136</v>
      </c>
    </row>
    <row r="221" spans="1:13">
      <c r="A221" s="254">
        <v>211</v>
      </c>
      <c r="B221" s="509" t="s">
        <v>108</v>
      </c>
      <c r="C221" s="506">
        <v>2465.75</v>
      </c>
      <c r="D221" s="507">
        <v>2471.9833333333331</v>
      </c>
      <c r="E221" s="507">
        <v>2440.4666666666662</v>
      </c>
      <c r="F221" s="507">
        <v>2415.1833333333329</v>
      </c>
      <c r="G221" s="507">
        <v>2383.6666666666661</v>
      </c>
      <c r="H221" s="507">
        <v>2497.2666666666664</v>
      </c>
      <c r="I221" s="507">
        <v>2528.7833333333338</v>
      </c>
      <c r="J221" s="507">
        <v>2554.0666666666666</v>
      </c>
      <c r="K221" s="506">
        <v>2503.5</v>
      </c>
      <c r="L221" s="506">
        <v>2446.6999999999998</v>
      </c>
      <c r="M221" s="506">
        <v>31.654199999999999</v>
      </c>
    </row>
    <row r="222" spans="1:13">
      <c r="A222" s="254">
        <v>212</v>
      </c>
      <c r="B222" s="509" t="s">
        <v>836</v>
      </c>
      <c r="C222" s="506">
        <v>280.64999999999998</v>
      </c>
      <c r="D222" s="507">
        <v>282.84999999999997</v>
      </c>
      <c r="E222" s="507">
        <v>274.04999999999995</v>
      </c>
      <c r="F222" s="507">
        <v>267.45</v>
      </c>
      <c r="G222" s="507">
        <v>258.64999999999998</v>
      </c>
      <c r="H222" s="507">
        <v>289.44999999999993</v>
      </c>
      <c r="I222" s="507">
        <v>298.25</v>
      </c>
      <c r="J222" s="507">
        <v>304.84999999999991</v>
      </c>
      <c r="K222" s="506">
        <v>291.64999999999998</v>
      </c>
      <c r="L222" s="506">
        <v>276.25</v>
      </c>
      <c r="M222" s="506">
        <v>0.44184000000000001</v>
      </c>
    </row>
    <row r="223" spans="1:13">
      <c r="A223" s="254">
        <v>213</v>
      </c>
      <c r="B223" s="509" t="s">
        <v>116</v>
      </c>
      <c r="C223" s="506">
        <v>567.5</v>
      </c>
      <c r="D223" s="507">
        <v>571.01666666666665</v>
      </c>
      <c r="E223" s="507">
        <v>561.48333333333335</v>
      </c>
      <c r="F223" s="507">
        <v>555.4666666666667</v>
      </c>
      <c r="G223" s="507">
        <v>545.93333333333339</v>
      </c>
      <c r="H223" s="507">
        <v>577.0333333333333</v>
      </c>
      <c r="I223" s="507">
        <v>586.56666666666661</v>
      </c>
      <c r="J223" s="507">
        <v>592.58333333333326</v>
      </c>
      <c r="K223" s="506">
        <v>580.54999999999995</v>
      </c>
      <c r="L223" s="506">
        <v>565</v>
      </c>
      <c r="M223" s="506">
        <v>244.34218999999999</v>
      </c>
    </row>
    <row r="224" spans="1:13">
      <c r="A224" s="254">
        <v>214</v>
      </c>
      <c r="B224" s="509" t="s">
        <v>252</v>
      </c>
      <c r="C224" s="506">
        <v>1402.85</v>
      </c>
      <c r="D224" s="507">
        <v>1415.3500000000001</v>
      </c>
      <c r="E224" s="507">
        <v>1387.5000000000002</v>
      </c>
      <c r="F224" s="507">
        <v>1372.15</v>
      </c>
      <c r="G224" s="507">
        <v>1344.3000000000002</v>
      </c>
      <c r="H224" s="507">
        <v>1430.7000000000003</v>
      </c>
      <c r="I224" s="507">
        <v>1458.5500000000002</v>
      </c>
      <c r="J224" s="507">
        <v>1473.9000000000003</v>
      </c>
      <c r="K224" s="506">
        <v>1443.2</v>
      </c>
      <c r="L224" s="506">
        <v>1400</v>
      </c>
      <c r="M224" s="506">
        <v>4.3005899999999997</v>
      </c>
    </row>
    <row r="225" spans="1:13">
      <c r="A225" s="254">
        <v>215</v>
      </c>
      <c r="B225" s="509" t="s">
        <v>117</v>
      </c>
      <c r="C225" s="506">
        <v>429.8</v>
      </c>
      <c r="D225" s="507">
        <v>431.86666666666662</v>
      </c>
      <c r="E225" s="507">
        <v>426.33333333333326</v>
      </c>
      <c r="F225" s="507">
        <v>422.86666666666662</v>
      </c>
      <c r="G225" s="507">
        <v>417.33333333333326</v>
      </c>
      <c r="H225" s="507">
        <v>435.33333333333326</v>
      </c>
      <c r="I225" s="507">
        <v>440.86666666666667</v>
      </c>
      <c r="J225" s="507">
        <v>444.33333333333326</v>
      </c>
      <c r="K225" s="506">
        <v>437.4</v>
      </c>
      <c r="L225" s="506">
        <v>428.4</v>
      </c>
      <c r="M225" s="506">
        <v>19.968240000000002</v>
      </c>
    </row>
    <row r="226" spans="1:13">
      <c r="A226" s="254">
        <v>216</v>
      </c>
      <c r="B226" s="509" t="s">
        <v>387</v>
      </c>
      <c r="C226" s="506">
        <v>400.35</v>
      </c>
      <c r="D226" s="507">
        <v>405.3</v>
      </c>
      <c r="E226" s="507">
        <v>393.55</v>
      </c>
      <c r="F226" s="507">
        <v>386.75</v>
      </c>
      <c r="G226" s="507">
        <v>375</v>
      </c>
      <c r="H226" s="507">
        <v>412.1</v>
      </c>
      <c r="I226" s="507">
        <v>423.85</v>
      </c>
      <c r="J226" s="507">
        <v>430.65000000000003</v>
      </c>
      <c r="K226" s="506">
        <v>417.05</v>
      </c>
      <c r="L226" s="506">
        <v>398.5</v>
      </c>
      <c r="M226" s="506">
        <v>7.9136600000000001</v>
      </c>
    </row>
    <row r="227" spans="1:13">
      <c r="A227" s="254">
        <v>217</v>
      </c>
      <c r="B227" s="509" t="s">
        <v>388</v>
      </c>
      <c r="C227" s="506">
        <v>3629.7</v>
      </c>
      <c r="D227" s="507">
        <v>3639.0166666666664</v>
      </c>
      <c r="E227" s="507">
        <v>3293.333333333333</v>
      </c>
      <c r="F227" s="507">
        <v>2956.9666666666667</v>
      </c>
      <c r="G227" s="507">
        <v>2611.2833333333333</v>
      </c>
      <c r="H227" s="507">
        <v>3975.3833333333328</v>
      </c>
      <c r="I227" s="507">
        <v>4321.0666666666657</v>
      </c>
      <c r="J227" s="507">
        <v>4657.4333333333325</v>
      </c>
      <c r="K227" s="506">
        <v>3984.7</v>
      </c>
      <c r="L227" s="506">
        <v>3302.65</v>
      </c>
      <c r="M227" s="506">
        <v>3.7405599999999999</v>
      </c>
    </row>
    <row r="228" spans="1:13">
      <c r="A228" s="254">
        <v>218</v>
      </c>
      <c r="B228" s="509" t="s">
        <v>253</v>
      </c>
      <c r="C228" s="506">
        <v>37.950000000000003</v>
      </c>
      <c r="D228" s="507">
        <v>38.799999999999997</v>
      </c>
      <c r="E228" s="507">
        <v>36.949999999999996</v>
      </c>
      <c r="F228" s="507">
        <v>35.949999999999996</v>
      </c>
      <c r="G228" s="507">
        <v>34.099999999999994</v>
      </c>
      <c r="H228" s="507">
        <v>39.799999999999997</v>
      </c>
      <c r="I228" s="507">
        <v>41.649999999999991</v>
      </c>
      <c r="J228" s="507">
        <v>42.65</v>
      </c>
      <c r="K228" s="506">
        <v>40.65</v>
      </c>
      <c r="L228" s="506">
        <v>37.799999999999997</v>
      </c>
      <c r="M228" s="506">
        <v>312.03519</v>
      </c>
    </row>
    <row r="229" spans="1:13">
      <c r="A229" s="254">
        <v>219</v>
      </c>
      <c r="B229" s="509" t="s">
        <v>119</v>
      </c>
      <c r="C229" s="506">
        <v>58.75</v>
      </c>
      <c r="D229" s="507">
        <v>59.5</v>
      </c>
      <c r="E229" s="507">
        <v>57.75</v>
      </c>
      <c r="F229" s="507">
        <v>56.75</v>
      </c>
      <c r="G229" s="507">
        <v>55</v>
      </c>
      <c r="H229" s="507">
        <v>60.5</v>
      </c>
      <c r="I229" s="507">
        <v>62.25</v>
      </c>
      <c r="J229" s="507">
        <v>63.25</v>
      </c>
      <c r="K229" s="506">
        <v>61.25</v>
      </c>
      <c r="L229" s="506">
        <v>58.5</v>
      </c>
      <c r="M229" s="506">
        <v>372.23856000000001</v>
      </c>
    </row>
    <row r="230" spans="1:13">
      <c r="A230" s="254">
        <v>220</v>
      </c>
      <c r="B230" s="509" t="s">
        <v>389</v>
      </c>
      <c r="C230" s="506">
        <v>49.75</v>
      </c>
      <c r="D230" s="507">
        <v>50.466666666666669</v>
      </c>
      <c r="E230" s="507">
        <v>48.283333333333339</v>
      </c>
      <c r="F230" s="507">
        <v>46.81666666666667</v>
      </c>
      <c r="G230" s="507">
        <v>44.63333333333334</v>
      </c>
      <c r="H230" s="507">
        <v>51.933333333333337</v>
      </c>
      <c r="I230" s="507">
        <v>54.116666666666674</v>
      </c>
      <c r="J230" s="507">
        <v>55.583333333333336</v>
      </c>
      <c r="K230" s="506">
        <v>52.65</v>
      </c>
      <c r="L230" s="506">
        <v>49</v>
      </c>
      <c r="M230" s="506">
        <v>53.087409999999998</v>
      </c>
    </row>
    <row r="231" spans="1:13">
      <c r="A231" s="254">
        <v>221</v>
      </c>
      <c r="B231" s="509" t="s">
        <v>390</v>
      </c>
      <c r="C231" s="506">
        <v>1007.35</v>
      </c>
      <c r="D231" s="507">
        <v>1018.7166666666667</v>
      </c>
      <c r="E231" s="507">
        <v>991.2833333333333</v>
      </c>
      <c r="F231" s="507">
        <v>975.21666666666658</v>
      </c>
      <c r="G231" s="507">
        <v>947.78333333333319</v>
      </c>
      <c r="H231" s="507">
        <v>1034.7833333333333</v>
      </c>
      <c r="I231" s="507">
        <v>1062.2166666666667</v>
      </c>
      <c r="J231" s="507">
        <v>1078.2833333333335</v>
      </c>
      <c r="K231" s="506">
        <v>1046.1500000000001</v>
      </c>
      <c r="L231" s="506">
        <v>1002.65</v>
      </c>
      <c r="M231" s="506">
        <v>0.53864999999999996</v>
      </c>
    </row>
    <row r="232" spans="1:13">
      <c r="A232" s="254">
        <v>222</v>
      </c>
      <c r="B232" s="509" t="s">
        <v>391</v>
      </c>
      <c r="C232" s="506">
        <v>297.14999999999998</v>
      </c>
      <c r="D232" s="507">
        <v>296.4666666666667</v>
      </c>
      <c r="E232" s="507">
        <v>290.88333333333338</v>
      </c>
      <c r="F232" s="507">
        <v>284.61666666666667</v>
      </c>
      <c r="G232" s="507">
        <v>279.03333333333336</v>
      </c>
      <c r="H232" s="507">
        <v>302.73333333333341</v>
      </c>
      <c r="I232" s="507">
        <v>308.31666666666666</v>
      </c>
      <c r="J232" s="507">
        <v>314.58333333333343</v>
      </c>
      <c r="K232" s="506">
        <v>302.05</v>
      </c>
      <c r="L232" s="506">
        <v>290.2</v>
      </c>
      <c r="M232" s="506">
        <v>3.2078600000000002</v>
      </c>
    </row>
    <row r="233" spans="1:13">
      <c r="A233" s="254">
        <v>223</v>
      </c>
      <c r="B233" s="509" t="s">
        <v>746</v>
      </c>
      <c r="C233" s="506">
        <v>1197.7</v>
      </c>
      <c r="D233" s="507">
        <v>1192.2166666666669</v>
      </c>
      <c r="E233" s="507">
        <v>1172.0333333333338</v>
      </c>
      <c r="F233" s="507">
        <v>1146.3666666666668</v>
      </c>
      <c r="G233" s="507">
        <v>1126.1833333333336</v>
      </c>
      <c r="H233" s="507">
        <v>1217.8833333333339</v>
      </c>
      <c r="I233" s="507">
        <v>1238.0666666666668</v>
      </c>
      <c r="J233" s="507">
        <v>1263.733333333334</v>
      </c>
      <c r="K233" s="506">
        <v>1212.4000000000001</v>
      </c>
      <c r="L233" s="506">
        <v>1166.55</v>
      </c>
      <c r="M233" s="506">
        <v>1.1640200000000001</v>
      </c>
    </row>
    <row r="234" spans="1:13">
      <c r="A234" s="254">
        <v>224</v>
      </c>
      <c r="B234" s="509" t="s">
        <v>750</v>
      </c>
      <c r="C234" s="506">
        <v>584.15</v>
      </c>
      <c r="D234" s="507">
        <v>588.0333333333333</v>
      </c>
      <c r="E234" s="507">
        <v>564.16666666666663</v>
      </c>
      <c r="F234" s="507">
        <v>544.18333333333328</v>
      </c>
      <c r="G234" s="507">
        <v>520.31666666666661</v>
      </c>
      <c r="H234" s="507">
        <v>608.01666666666665</v>
      </c>
      <c r="I234" s="507">
        <v>631.88333333333344</v>
      </c>
      <c r="J234" s="507">
        <v>651.86666666666667</v>
      </c>
      <c r="K234" s="506">
        <v>611.9</v>
      </c>
      <c r="L234" s="506">
        <v>568.04999999999995</v>
      </c>
      <c r="M234" s="506">
        <v>20.444970000000001</v>
      </c>
    </row>
    <row r="235" spans="1:13">
      <c r="A235" s="254">
        <v>225</v>
      </c>
      <c r="B235" s="509" t="s">
        <v>392</v>
      </c>
      <c r="C235" s="506">
        <v>106.95</v>
      </c>
      <c r="D235" s="507">
        <v>108.28333333333335</v>
      </c>
      <c r="E235" s="507">
        <v>104.7166666666667</v>
      </c>
      <c r="F235" s="507">
        <v>102.48333333333335</v>
      </c>
      <c r="G235" s="507">
        <v>98.9166666666667</v>
      </c>
      <c r="H235" s="507">
        <v>110.51666666666669</v>
      </c>
      <c r="I235" s="507">
        <v>114.08333333333333</v>
      </c>
      <c r="J235" s="507">
        <v>116.31666666666669</v>
      </c>
      <c r="K235" s="506">
        <v>111.85</v>
      </c>
      <c r="L235" s="506">
        <v>106.05</v>
      </c>
      <c r="M235" s="506">
        <v>12.57489</v>
      </c>
    </row>
    <row r="236" spans="1:13">
      <c r="A236" s="254">
        <v>226</v>
      </c>
      <c r="B236" s="509" t="s">
        <v>393</v>
      </c>
      <c r="C236" s="506">
        <v>84.05</v>
      </c>
      <c r="D236" s="507">
        <v>84.383333333333326</v>
      </c>
      <c r="E236" s="507">
        <v>82.916666666666657</v>
      </c>
      <c r="F236" s="507">
        <v>81.783333333333331</v>
      </c>
      <c r="G236" s="507">
        <v>80.316666666666663</v>
      </c>
      <c r="H236" s="507">
        <v>85.516666666666652</v>
      </c>
      <c r="I236" s="507">
        <v>86.98333333333332</v>
      </c>
      <c r="J236" s="507">
        <v>88.116666666666646</v>
      </c>
      <c r="K236" s="506">
        <v>85.85</v>
      </c>
      <c r="L236" s="506">
        <v>83.25</v>
      </c>
      <c r="M236" s="506">
        <v>31.147739999999999</v>
      </c>
    </row>
    <row r="237" spans="1:13">
      <c r="A237" s="254">
        <v>227</v>
      </c>
      <c r="B237" s="509" t="s">
        <v>126</v>
      </c>
      <c r="C237" s="506">
        <v>215.95</v>
      </c>
      <c r="D237" s="507">
        <v>218</v>
      </c>
      <c r="E237" s="507">
        <v>213.2</v>
      </c>
      <c r="F237" s="507">
        <v>210.45</v>
      </c>
      <c r="G237" s="507">
        <v>205.64999999999998</v>
      </c>
      <c r="H237" s="507">
        <v>220.75</v>
      </c>
      <c r="I237" s="507">
        <v>225.55</v>
      </c>
      <c r="J237" s="507">
        <v>228.3</v>
      </c>
      <c r="K237" s="506">
        <v>222.8</v>
      </c>
      <c r="L237" s="506">
        <v>215.25</v>
      </c>
      <c r="M237" s="506">
        <v>276.09242999999998</v>
      </c>
    </row>
    <row r="238" spans="1:13">
      <c r="A238" s="254">
        <v>228</v>
      </c>
      <c r="B238" s="509" t="s">
        <v>395</v>
      </c>
      <c r="C238" s="506">
        <v>116.75</v>
      </c>
      <c r="D238" s="507">
        <v>117.55</v>
      </c>
      <c r="E238" s="507">
        <v>115.25</v>
      </c>
      <c r="F238" s="507">
        <v>113.75</v>
      </c>
      <c r="G238" s="507">
        <v>111.45</v>
      </c>
      <c r="H238" s="507">
        <v>119.05</v>
      </c>
      <c r="I238" s="507">
        <v>121.34999999999998</v>
      </c>
      <c r="J238" s="507">
        <v>122.85</v>
      </c>
      <c r="K238" s="506">
        <v>119.85</v>
      </c>
      <c r="L238" s="506">
        <v>116.05</v>
      </c>
      <c r="M238" s="506">
        <v>3.2378</v>
      </c>
    </row>
    <row r="239" spans="1:13">
      <c r="A239" s="254">
        <v>229</v>
      </c>
      <c r="B239" s="509" t="s">
        <v>396</v>
      </c>
      <c r="C239" s="506">
        <v>165.8</v>
      </c>
      <c r="D239" s="507">
        <v>168.03333333333333</v>
      </c>
      <c r="E239" s="507">
        <v>162.26666666666665</v>
      </c>
      <c r="F239" s="507">
        <v>158.73333333333332</v>
      </c>
      <c r="G239" s="507">
        <v>152.96666666666664</v>
      </c>
      <c r="H239" s="507">
        <v>171.56666666666666</v>
      </c>
      <c r="I239" s="507">
        <v>177.33333333333337</v>
      </c>
      <c r="J239" s="507">
        <v>180.86666666666667</v>
      </c>
      <c r="K239" s="506">
        <v>173.8</v>
      </c>
      <c r="L239" s="506">
        <v>164.5</v>
      </c>
      <c r="M239" s="506">
        <v>27.17679</v>
      </c>
    </row>
    <row r="240" spans="1:13">
      <c r="A240" s="254">
        <v>230</v>
      </c>
      <c r="B240" s="509" t="s">
        <v>115</v>
      </c>
      <c r="C240" s="506">
        <v>203.2</v>
      </c>
      <c r="D240" s="507">
        <v>205.86666666666667</v>
      </c>
      <c r="E240" s="507">
        <v>199.33333333333334</v>
      </c>
      <c r="F240" s="507">
        <v>195.46666666666667</v>
      </c>
      <c r="G240" s="507">
        <v>188.93333333333334</v>
      </c>
      <c r="H240" s="507">
        <v>209.73333333333335</v>
      </c>
      <c r="I240" s="507">
        <v>216.26666666666665</v>
      </c>
      <c r="J240" s="507">
        <v>220.13333333333335</v>
      </c>
      <c r="K240" s="506">
        <v>212.4</v>
      </c>
      <c r="L240" s="506">
        <v>202</v>
      </c>
      <c r="M240" s="506">
        <v>169.96355</v>
      </c>
    </row>
    <row r="241" spans="1:13">
      <c r="A241" s="254">
        <v>231</v>
      </c>
      <c r="B241" s="509" t="s">
        <v>397</v>
      </c>
      <c r="C241" s="506">
        <v>84.45</v>
      </c>
      <c r="D241" s="507">
        <v>86.766666666666666</v>
      </c>
      <c r="E241" s="507">
        <v>81.683333333333337</v>
      </c>
      <c r="F241" s="507">
        <v>78.916666666666671</v>
      </c>
      <c r="G241" s="507">
        <v>73.833333333333343</v>
      </c>
      <c r="H241" s="507">
        <v>89.533333333333331</v>
      </c>
      <c r="I241" s="507">
        <v>94.616666666666674</v>
      </c>
      <c r="J241" s="507">
        <v>97.383333333333326</v>
      </c>
      <c r="K241" s="506">
        <v>91.85</v>
      </c>
      <c r="L241" s="506">
        <v>84</v>
      </c>
      <c r="M241" s="506">
        <v>134.41812999999999</v>
      </c>
    </row>
    <row r="242" spans="1:13">
      <c r="A242" s="254">
        <v>232</v>
      </c>
      <c r="B242" s="509" t="s">
        <v>747</v>
      </c>
      <c r="C242" s="506">
        <v>7812.7</v>
      </c>
      <c r="D242" s="507">
        <v>7896.25</v>
      </c>
      <c r="E242" s="507">
        <v>7697.5</v>
      </c>
      <c r="F242" s="507">
        <v>7582.3</v>
      </c>
      <c r="G242" s="507">
        <v>7383.55</v>
      </c>
      <c r="H242" s="507">
        <v>8011.45</v>
      </c>
      <c r="I242" s="507">
        <v>8210.2000000000007</v>
      </c>
      <c r="J242" s="507">
        <v>8325.4</v>
      </c>
      <c r="K242" s="506">
        <v>8095</v>
      </c>
      <c r="L242" s="506">
        <v>7781.05</v>
      </c>
      <c r="M242" s="506">
        <v>0.80498999999999998</v>
      </c>
    </row>
    <row r="243" spans="1:13">
      <c r="A243" s="254">
        <v>233</v>
      </c>
      <c r="B243" s="509" t="s">
        <v>254</v>
      </c>
      <c r="C243" s="506">
        <v>118.9</v>
      </c>
      <c r="D243" s="507">
        <v>120.43333333333334</v>
      </c>
      <c r="E243" s="507">
        <v>116.76666666666668</v>
      </c>
      <c r="F243" s="507">
        <v>114.63333333333334</v>
      </c>
      <c r="G243" s="507">
        <v>110.96666666666668</v>
      </c>
      <c r="H243" s="507">
        <v>122.56666666666668</v>
      </c>
      <c r="I243" s="507">
        <v>126.23333333333333</v>
      </c>
      <c r="J243" s="507">
        <v>128.36666666666667</v>
      </c>
      <c r="K243" s="506">
        <v>124.1</v>
      </c>
      <c r="L243" s="506">
        <v>118.3</v>
      </c>
      <c r="M243" s="506">
        <v>15.122439999999999</v>
      </c>
    </row>
    <row r="244" spans="1:13">
      <c r="A244" s="254">
        <v>234</v>
      </c>
      <c r="B244" s="509" t="s">
        <v>398</v>
      </c>
      <c r="C244" s="506">
        <v>349.85</v>
      </c>
      <c r="D244" s="507">
        <v>350.38333333333338</v>
      </c>
      <c r="E244" s="507">
        <v>342.71666666666675</v>
      </c>
      <c r="F244" s="507">
        <v>335.58333333333337</v>
      </c>
      <c r="G244" s="507">
        <v>327.91666666666674</v>
      </c>
      <c r="H244" s="507">
        <v>357.51666666666677</v>
      </c>
      <c r="I244" s="507">
        <v>365.18333333333339</v>
      </c>
      <c r="J244" s="507">
        <v>372.31666666666678</v>
      </c>
      <c r="K244" s="506">
        <v>358.05</v>
      </c>
      <c r="L244" s="506">
        <v>343.25</v>
      </c>
      <c r="M244" s="506">
        <v>29.566109999999998</v>
      </c>
    </row>
    <row r="245" spans="1:13">
      <c r="A245" s="254">
        <v>235</v>
      </c>
      <c r="B245" s="509" t="s">
        <v>255</v>
      </c>
      <c r="C245" s="506">
        <v>108.45</v>
      </c>
      <c r="D245" s="507">
        <v>109.60000000000001</v>
      </c>
      <c r="E245" s="507">
        <v>106.05000000000001</v>
      </c>
      <c r="F245" s="507">
        <v>103.65</v>
      </c>
      <c r="G245" s="507">
        <v>100.10000000000001</v>
      </c>
      <c r="H245" s="507">
        <v>112.00000000000001</v>
      </c>
      <c r="I245" s="507">
        <v>115.55</v>
      </c>
      <c r="J245" s="507">
        <v>117.95000000000002</v>
      </c>
      <c r="K245" s="506">
        <v>113.15</v>
      </c>
      <c r="L245" s="506">
        <v>107.2</v>
      </c>
      <c r="M245" s="506">
        <v>38.82094</v>
      </c>
    </row>
    <row r="246" spans="1:13">
      <c r="A246" s="254">
        <v>236</v>
      </c>
      <c r="B246" s="509" t="s">
        <v>125</v>
      </c>
      <c r="C246" s="506">
        <v>94.55</v>
      </c>
      <c r="D246" s="507">
        <v>95.183333333333337</v>
      </c>
      <c r="E246" s="507">
        <v>93.616666666666674</v>
      </c>
      <c r="F246" s="507">
        <v>92.683333333333337</v>
      </c>
      <c r="G246" s="507">
        <v>91.116666666666674</v>
      </c>
      <c r="H246" s="507">
        <v>96.116666666666674</v>
      </c>
      <c r="I246" s="507">
        <v>97.683333333333337</v>
      </c>
      <c r="J246" s="507">
        <v>98.616666666666674</v>
      </c>
      <c r="K246" s="506">
        <v>96.75</v>
      </c>
      <c r="L246" s="506">
        <v>94.25</v>
      </c>
      <c r="M246" s="506">
        <v>190.41668999999999</v>
      </c>
    </row>
    <row r="247" spans="1:13">
      <c r="A247" s="254">
        <v>237</v>
      </c>
      <c r="B247" s="509" t="s">
        <v>399</v>
      </c>
      <c r="C247" s="506">
        <v>16.649999999999999</v>
      </c>
      <c r="D247" s="507">
        <v>17.05</v>
      </c>
      <c r="E247" s="507">
        <v>16.100000000000001</v>
      </c>
      <c r="F247" s="507">
        <v>15.55</v>
      </c>
      <c r="G247" s="507">
        <v>14.600000000000001</v>
      </c>
      <c r="H247" s="507">
        <v>17.600000000000001</v>
      </c>
      <c r="I247" s="507">
        <v>18.549999999999997</v>
      </c>
      <c r="J247" s="507">
        <v>19.100000000000001</v>
      </c>
      <c r="K247" s="506">
        <v>18</v>
      </c>
      <c r="L247" s="506">
        <v>16.5</v>
      </c>
      <c r="M247" s="506">
        <v>312.17086</v>
      </c>
    </row>
    <row r="248" spans="1:13">
      <c r="A248" s="254">
        <v>238</v>
      </c>
      <c r="B248" s="509" t="s">
        <v>772</v>
      </c>
      <c r="C248" s="506">
        <v>1760.55</v>
      </c>
      <c r="D248" s="507">
        <v>1782.5833333333333</v>
      </c>
      <c r="E248" s="507">
        <v>1728.3666666666666</v>
      </c>
      <c r="F248" s="507">
        <v>1696.1833333333334</v>
      </c>
      <c r="G248" s="507">
        <v>1641.9666666666667</v>
      </c>
      <c r="H248" s="507">
        <v>1814.7666666666664</v>
      </c>
      <c r="I248" s="507">
        <v>1868.9833333333331</v>
      </c>
      <c r="J248" s="507">
        <v>1901.1666666666663</v>
      </c>
      <c r="K248" s="506">
        <v>1836.8</v>
      </c>
      <c r="L248" s="506">
        <v>1750.4</v>
      </c>
      <c r="M248" s="506">
        <v>20.891030000000001</v>
      </c>
    </row>
    <row r="249" spans="1:13">
      <c r="A249" s="254">
        <v>239</v>
      </c>
      <c r="B249" s="509" t="s">
        <v>748</v>
      </c>
      <c r="C249" s="506">
        <v>277.35000000000002</v>
      </c>
      <c r="D249" s="507">
        <v>282.18333333333334</v>
      </c>
      <c r="E249" s="507">
        <v>269.36666666666667</v>
      </c>
      <c r="F249" s="507">
        <v>261.38333333333333</v>
      </c>
      <c r="G249" s="507">
        <v>248.56666666666666</v>
      </c>
      <c r="H249" s="507">
        <v>290.16666666666669</v>
      </c>
      <c r="I249" s="507">
        <v>302.98333333333341</v>
      </c>
      <c r="J249" s="507">
        <v>310.9666666666667</v>
      </c>
      <c r="K249" s="506">
        <v>295</v>
      </c>
      <c r="L249" s="506">
        <v>274.2</v>
      </c>
      <c r="M249" s="506">
        <v>4.1233199999999997</v>
      </c>
    </row>
    <row r="250" spans="1:13">
      <c r="A250" s="254">
        <v>240</v>
      </c>
      <c r="B250" s="509" t="s">
        <v>120</v>
      </c>
      <c r="C250" s="506">
        <v>515</v>
      </c>
      <c r="D250" s="507">
        <v>519.18333333333328</v>
      </c>
      <c r="E250" s="507">
        <v>508.86666666666656</v>
      </c>
      <c r="F250" s="507">
        <v>502.73333333333323</v>
      </c>
      <c r="G250" s="507">
        <v>492.41666666666652</v>
      </c>
      <c r="H250" s="507">
        <v>525.31666666666661</v>
      </c>
      <c r="I250" s="507">
        <v>535.63333333333344</v>
      </c>
      <c r="J250" s="507">
        <v>541.76666666666665</v>
      </c>
      <c r="K250" s="506">
        <v>529.5</v>
      </c>
      <c r="L250" s="506">
        <v>513.04999999999995</v>
      </c>
      <c r="M250" s="506">
        <v>24.396190000000001</v>
      </c>
    </row>
    <row r="251" spans="1:13">
      <c r="A251" s="254">
        <v>241</v>
      </c>
      <c r="B251" s="509" t="s">
        <v>827</v>
      </c>
      <c r="C251" s="506">
        <v>248.1</v>
      </c>
      <c r="D251" s="507">
        <v>249.7166666666667</v>
      </c>
      <c r="E251" s="507">
        <v>244.93333333333339</v>
      </c>
      <c r="F251" s="507">
        <v>241.76666666666671</v>
      </c>
      <c r="G251" s="507">
        <v>236.98333333333341</v>
      </c>
      <c r="H251" s="507">
        <v>252.88333333333338</v>
      </c>
      <c r="I251" s="507">
        <v>257.66666666666669</v>
      </c>
      <c r="J251" s="507">
        <v>260.83333333333337</v>
      </c>
      <c r="K251" s="506">
        <v>254.5</v>
      </c>
      <c r="L251" s="506">
        <v>246.55</v>
      </c>
      <c r="M251" s="506">
        <v>16.962589999999999</v>
      </c>
    </row>
    <row r="252" spans="1:13">
      <c r="A252" s="254">
        <v>242</v>
      </c>
      <c r="B252" s="509" t="s">
        <v>122</v>
      </c>
      <c r="C252" s="506">
        <v>958.7</v>
      </c>
      <c r="D252" s="507">
        <v>966.23333333333323</v>
      </c>
      <c r="E252" s="507">
        <v>947.46666666666647</v>
      </c>
      <c r="F252" s="507">
        <v>936.23333333333323</v>
      </c>
      <c r="G252" s="507">
        <v>917.46666666666647</v>
      </c>
      <c r="H252" s="507">
        <v>977.46666666666647</v>
      </c>
      <c r="I252" s="507">
        <v>996.23333333333312</v>
      </c>
      <c r="J252" s="507">
        <v>1007.4666666666665</v>
      </c>
      <c r="K252" s="506">
        <v>985</v>
      </c>
      <c r="L252" s="506">
        <v>955</v>
      </c>
      <c r="M252" s="506">
        <v>50.280850000000001</v>
      </c>
    </row>
    <row r="253" spans="1:13">
      <c r="A253" s="254">
        <v>243</v>
      </c>
      <c r="B253" s="509" t="s">
        <v>256</v>
      </c>
      <c r="C253" s="506">
        <v>4682.6000000000004</v>
      </c>
      <c r="D253" s="507">
        <v>4702.05</v>
      </c>
      <c r="E253" s="507">
        <v>4632.6500000000005</v>
      </c>
      <c r="F253" s="507">
        <v>4582.7000000000007</v>
      </c>
      <c r="G253" s="507">
        <v>4513.3000000000011</v>
      </c>
      <c r="H253" s="507">
        <v>4752</v>
      </c>
      <c r="I253" s="507">
        <v>4821.3999999999996</v>
      </c>
      <c r="J253" s="507">
        <v>4871.3499999999995</v>
      </c>
      <c r="K253" s="506">
        <v>4771.45</v>
      </c>
      <c r="L253" s="506">
        <v>4652.1000000000004</v>
      </c>
      <c r="M253" s="506">
        <v>3.3142399999999999</v>
      </c>
    </row>
    <row r="254" spans="1:13">
      <c r="A254" s="254">
        <v>244</v>
      </c>
      <c r="B254" s="509" t="s">
        <v>124</v>
      </c>
      <c r="C254" s="506">
        <v>1353.75</v>
      </c>
      <c r="D254" s="507">
        <v>1356.8166666666666</v>
      </c>
      <c r="E254" s="507">
        <v>1343.1833333333332</v>
      </c>
      <c r="F254" s="507">
        <v>1332.6166666666666</v>
      </c>
      <c r="G254" s="507">
        <v>1318.9833333333331</v>
      </c>
      <c r="H254" s="507">
        <v>1367.3833333333332</v>
      </c>
      <c r="I254" s="507">
        <v>1381.0166666666664</v>
      </c>
      <c r="J254" s="507">
        <v>1391.5833333333333</v>
      </c>
      <c r="K254" s="506">
        <v>1370.45</v>
      </c>
      <c r="L254" s="506">
        <v>1346.25</v>
      </c>
      <c r="M254" s="506">
        <v>61.343029999999999</v>
      </c>
    </row>
    <row r="255" spans="1:13">
      <c r="A255" s="254">
        <v>245</v>
      </c>
      <c r="B255" s="509" t="s">
        <v>749</v>
      </c>
      <c r="C255" s="506">
        <v>684.6</v>
      </c>
      <c r="D255" s="507">
        <v>687.38333333333321</v>
      </c>
      <c r="E255" s="507">
        <v>679.26666666666642</v>
      </c>
      <c r="F255" s="507">
        <v>673.93333333333317</v>
      </c>
      <c r="G255" s="507">
        <v>665.81666666666638</v>
      </c>
      <c r="H255" s="507">
        <v>692.71666666666647</v>
      </c>
      <c r="I255" s="507">
        <v>700.83333333333326</v>
      </c>
      <c r="J255" s="507">
        <v>706.16666666666652</v>
      </c>
      <c r="K255" s="506">
        <v>695.5</v>
      </c>
      <c r="L255" s="506">
        <v>682.05</v>
      </c>
      <c r="M255" s="506">
        <v>0.11928</v>
      </c>
    </row>
    <row r="256" spans="1:13">
      <c r="A256" s="254">
        <v>246</v>
      </c>
      <c r="B256" s="509" t="s">
        <v>400</v>
      </c>
      <c r="C256" s="506">
        <v>303.35000000000002</v>
      </c>
      <c r="D256" s="507">
        <v>305.31666666666666</v>
      </c>
      <c r="E256" s="507">
        <v>299.23333333333335</v>
      </c>
      <c r="F256" s="507">
        <v>295.11666666666667</v>
      </c>
      <c r="G256" s="507">
        <v>289.03333333333336</v>
      </c>
      <c r="H256" s="507">
        <v>309.43333333333334</v>
      </c>
      <c r="I256" s="507">
        <v>315.51666666666671</v>
      </c>
      <c r="J256" s="507">
        <v>319.63333333333333</v>
      </c>
      <c r="K256" s="506">
        <v>311.39999999999998</v>
      </c>
      <c r="L256" s="506">
        <v>301.2</v>
      </c>
      <c r="M256" s="506">
        <v>3.8271099999999998</v>
      </c>
    </row>
    <row r="257" spans="1:13">
      <c r="A257" s="254">
        <v>247</v>
      </c>
      <c r="B257" s="509" t="s">
        <v>121</v>
      </c>
      <c r="C257" s="506">
        <v>1734.25</v>
      </c>
      <c r="D257" s="507">
        <v>1742.9833333333333</v>
      </c>
      <c r="E257" s="507">
        <v>1717.0666666666666</v>
      </c>
      <c r="F257" s="507">
        <v>1699.8833333333332</v>
      </c>
      <c r="G257" s="507">
        <v>1673.9666666666665</v>
      </c>
      <c r="H257" s="507">
        <v>1760.1666666666667</v>
      </c>
      <c r="I257" s="507">
        <v>1786.0833333333333</v>
      </c>
      <c r="J257" s="507">
        <v>1803.2666666666669</v>
      </c>
      <c r="K257" s="506">
        <v>1768.9</v>
      </c>
      <c r="L257" s="506">
        <v>1725.8</v>
      </c>
      <c r="M257" s="506">
        <v>12.88016</v>
      </c>
    </row>
    <row r="258" spans="1:13">
      <c r="A258" s="254">
        <v>248</v>
      </c>
      <c r="B258" s="509" t="s">
        <v>257</v>
      </c>
      <c r="C258" s="506">
        <v>1840.4</v>
      </c>
      <c r="D258" s="507">
        <v>1835.8500000000001</v>
      </c>
      <c r="E258" s="507">
        <v>1822.7000000000003</v>
      </c>
      <c r="F258" s="507">
        <v>1805.0000000000002</v>
      </c>
      <c r="G258" s="507">
        <v>1791.8500000000004</v>
      </c>
      <c r="H258" s="507">
        <v>1853.5500000000002</v>
      </c>
      <c r="I258" s="507">
        <v>1866.7000000000003</v>
      </c>
      <c r="J258" s="507">
        <v>1884.4</v>
      </c>
      <c r="K258" s="506">
        <v>1849</v>
      </c>
      <c r="L258" s="506">
        <v>1818.15</v>
      </c>
      <c r="M258" s="506">
        <v>1.38988</v>
      </c>
    </row>
    <row r="259" spans="1:13">
      <c r="A259" s="254">
        <v>249</v>
      </c>
      <c r="B259" s="509" t="s">
        <v>401</v>
      </c>
      <c r="C259" s="506">
        <v>1231.8499999999999</v>
      </c>
      <c r="D259" s="507">
        <v>1250.9333333333334</v>
      </c>
      <c r="E259" s="507">
        <v>1186.6666666666667</v>
      </c>
      <c r="F259" s="507">
        <v>1141.4833333333333</v>
      </c>
      <c r="G259" s="507">
        <v>1077.2166666666667</v>
      </c>
      <c r="H259" s="507">
        <v>1296.1166666666668</v>
      </c>
      <c r="I259" s="507">
        <v>1360.3833333333332</v>
      </c>
      <c r="J259" s="507">
        <v>1405.5666666666668</v>
      </c>
      <c r="K259" s="506">
        <v>1315.2</v>
      </c>
      <c r="L259" s="506">
        <v>1205.75</v>
      </c>
      <c r="M259" s="506">
        <v>4.5666200000000003</v>
      </c>
    </row>
    <row r="260" spans="1:13">
      <c r="A260" s="254">
        <v>250</v>
      </c>
      <c r="B260" s="509" t="s">
        <v>402</v>
      </c>
      <c r="C260" s="506">
        <v>2762.8</v>
      </c>
      <c r="D260" s="507">
        <v>2801.9333333333329</v>
      </c>
      <c r="E260" s="507">
        <v>2715.8666666666659</v>
      </c>
      <c r="F260" s="507">
        <v>2668.9333333333329</v>
      </c>
      <c r="G260" s="507">
        <v>2582.8666666666659</v>
      </c>
      <c r="H260" s="507">
        <v>2848.8666666666659</v>
      </c>
      <c r="I260" s="507">
        <v>2934.9333333333325</v>
      </c>
      <c r="J260" s="507">
        <v>2981.8666666666659</v>
      </c>
      <c r="K260" s="506">
        <v>2888</v>
      </c>
      <c r="L260" s="506">
        <v>2755</v>
      </c>
      <c r="M260" s="506">
        <v>0.18905</v>
      </c>
    </row>
    <row r="261" spans="1:13">
      <c r="A261" s="254">
        <v>251</v>
      </c>
      <c r="B261" s="509" t="s">
        <v>403</v>
      </c>
      <c r="C261" s="506">
        <v>400.7</v>
      </c>
      <c r="D261" s="507">
        <v>404.41666666666669</v>
      </c>
      <c r="E261" s="507">
        <v>395.33333333333337</v>
      </c>
      <c r="F261" s="507">
        <v>389.9666666666667</v>
      </c>
      <c r="G261" s="507">
        <v>380.88333333333338</v>
      </c>
      <c r="H261" s="507">
        <v>409.78333333333336</v>
      </c>
      <c r="I261" s="507">
        <v>418.86666666666673</v>
      </c>
      <c r="J261" s="507">
        <v>424.23333333333335</v>
      </c>
      <c r="K261" s="506">
        <v>413.5</v>
      </c>
      <c r="L261" s="506">
        <v>399.05</v>
      </c>
      <c r="M261" s="506">
        <v>2.0104899999999999</v>
      </c>
    </row>
    <row r="262" spans="1:13">
      <c r="A262" s="254">
        <v>252</v>
      </c>
      <c r="B262" s="509" t="s">
        <v>404</v>
      </c>
      <c r="C262" s="506">
        <v>151.5</v>
      </c>
      <c r="D262" s="507">
        <v>153.11666666666667</v>
      </c>
      <c r="E262" s="507">
        <v>148.38333333333335</v>
      </c>
      <c r="F262" s="507">
        <v>145.26666666666668</v>
      </c>
      <c r="G262" s="507">
        <v>140.53333333333336</v>
      </c>
      <c r="H262" s="507">
        <v>156.23333333333335</v>
      </c>
      <c r="I262" s="507">
        <v>160.9666666666667</v>
      </c>
      <c r="J262" s="507">
        <v>164.08333333333334</v>
      </c>
      <c r="K262" s="506">
        <v>157.85</v>
      </c>
      <c r="L262" s="506">
        <v>150</v>
      </c>
      <c r="M262" s="506">
        <v>11.813140000000001</v>
      </c>
    </row>
    <row r="263" spans="1:13">
      <c r="A263" s="254">
        <v>253</v>
      </c>
      <c r="B263" s="509" t="s">
        <v>405</v>
      </c>
      <c r="C263" s="506">
        <v>113.9</v>
      </c>
      <c r="D263" s="507">
        <v>114.8</v>
      </c>
      <c r="E263" s="507">
        <v>112.6</v>
      </c>
      <c r="F263" s="507">
        <v>111.3</v>
      </c>
      <c r="G263" s="507">
        <v>109.1</v>
      </c>
      <c r="H263" s="507">
        <v>116.1</v>
      </c>
      <c r="I263" s="507">
        <v>118.30000000000001</v>
      </c>
      <c r="J263" s="507">
        <v>119.6</v>
      </c>
      <c r="K263" s="506">
        <v>117</v>
      </c>
      <c r="L263" s="506">
        <v>113.5</v>
      </c>
      <c r="M263" s="506">
        <v>4.8598699999999999</v>
      </c>
    </row>
    <row r="264" spans="1:13">
      <c r="A264" s="254">
        <v>254</v>
      </c>
      <c r="B264" s="509" t="s">
        <v>406</v>
      </c>
      <c r="C264" s="506">
        <v>89.15</v>
      </c>
      <c r="D264" s="507">
        <v>89.8</v>
      </c>
      <c r="E264" s="507">
        <v>87.449999999999989</v>
      </c>
      <c r="F264" s="507">
        <v>85.749999999999986</v>
      </c>
      <c r="G264" s="507">
        <v>83.399999999999977</v>
      </c>
      <c r="H264" s="507">
        <v>91.5</v>
      </c>
      <c r="I264" s="507">
        <v>93.85</v>
      </c>
      <c r="J264" s="507">
        <v>95.550000000000011</v>
      </c>
      <c r="K264" s="506">
        <v>92.15</v>
      </c>
      <c r="L264" s="506">
        <v>88.1</v>
      </c>
      <c r="M264" s="506">
        <v>4.4192</v>
      </c>
    </row>
    <row r="265" spans="1:13">
      <c r="A265" s="254">
        <v>255</v>
      </c>
      <c r="B265" s="509" t="s">
        <v>258</v>
      </c>
      <c r="C265" s="506">
        <v>83.3</v>
      </c>
      <c r="D265" s="507">
        <v>83.850000000000009</v>
      </c>
      <c r="E265" s="507">
        <v>81.250000000000014</v>
      </c>
      <c r="F265" s="507">
        <v>79.2</v>
      </c>
      <c r="G265" s="507">
        <v>76.600000000000009</v>
      </c>
      <c r="H265" s="507">
        <v>85.90000000000002</v>
      </c>
      <c r="I265" s="507">
        <v>88.500000000000014</v>
      </c>
      <c r="J265" s="507">
        <v>90.550000000000026</v>
      </c>
      <c r="K265" s="506">
        <v>86.45</v>
      </c>
      <c r="L265" s="506">
        <v>81.8</v>
      </c>
      <c r="M265" s="506">
        <v>24.05782</v>
      </c>
    </row>
    <row r="266" spans="1:13">
      <c r="A266" s="254">
        <v>256</v>
      </c>
      <c r="B266" s="509" t="s">
        <v>128</v>
      </c>
      <c r="C266" s="506">
        <v>437.35</v>
      </c>
      <c r="D266" s="507">
        <v>437.36666666666662</v>
      </c>
      <c r="E266" s="507">
        <v>431.58333333333326</v>
      </c>
      <c r="F266" s="507">
        <v>425.81666666666666</v>
      </c>
      <c r="G266" s="507">
        <v>420.0333333333333</v>
      </c>
      <c r="H266" s="507">
        <v>443.13333333333321</v>
      </c>
      <c r="I266" s="507">
        <v>448.91666666666663</v>
      </c>
      <c r="J266" s="507">
        <v>454.68333333333317</v>
      </c>
      <c r="K266" s="506">
        <v>443.15</v>
      </c>
      <c r="L266" s="506">
        <v>431.6</v>
      </c>
      <c r="M266" s="506">
        <v>78.038920000000005</v>
      </c>
    </row>
    <row r="267" spans="1:13">
      <c r="A267" s="254">
        <v>257</v>
      </c>
      <c r="B267" s="509" t="s">
        <v>751</v>
      </c>
      <c r="C267" s="506">
        <v>86.15</v>
      </c>
      <c r="D267" s="507">
        <v>86.683333333333323</v>
      </c>
      <c r="E267" s="507">
        <v>85.066666666666649</v>
      </c>
      <c r="F267" s="507">
        <v>83.98333333333332</v>
      </c>
      <c r="G267" s="507">
        <v>82.366666666666646</v>
      </c>
      <c r="H267" s="507">
        <v>87.766666666666652</v>
      </c>
      <c r="I267" s="507">
        <v>89.383333333333326</v>
      </c>
      <c r="J267" s="507">
        <v>90.466666666666654</v>
      </c>
      <c r="K267" s="506">
        <v>88.3</v>
      </c>
      <c r="L267" s="506">
        <v>85.6</v>
      </c>
      <c r="M267" s="506">
        <v>1.3260099999999999</v>
      </c>
    </row>
    <row r="268" spans="1:13">
      <c r="A268" s="254">
        <v>258</v>
      </c>
      <c r="B268" s="509" t="s">
        <v>407</v>
      </c>
      <c r="C268" s="506">
        <v>60</v>
      </c>
      <c r="D268" s="507">
        <v>60.216666666666669</v>
      </c>
      <c r="E268" s="507">
        <v>59.63333333333334</v>
      </c>
      <c r="F268" s="507">
        <v>59.266666666666673</v>
      </c>
      <c r="G268" s="507">
        <v>58.683333333333344</v>
      </c>
      <c r="H268" s="507">
        <v>60.583333333333336</v>
      </c>
      <c r="I268" s="507">
        <v>61.166666666666664</v>
      </c>
      <c r="J268" s="507">
        <v>61.533333333333331</v>
      </c>
      <c r="K268" s="506">
        <v>60.8</v>
      </c>
      <c r="L268" s="506">
        <v>59.85</v>
      </c>
      <c r="M268" s="506">
        <v>5.1814600000000004</v>
      </c>
    </row>
    <row r="269" spans="1:13">
      <c r="A269" s="254">
        <v>259</v>
      </c>
      <c r="B269" s="509" t="s">
        <v>408</v>
      </c>
      <c r="C269" s="506">
        <v>86.35</v>
      </c>
      <c r="D269" s="507">
        <v>87.3</v>
      </c>
      <c r="E269" s="507">
        <v>84.75</v>
      </c>
      <c r="F269" s="507">
        <v>83.15</v>
      </c>
      <c r="G269" s="507">
        <v>80.600000000000009</v>
      </c>
      <c r="H269" s="507">
        <v>88.899999999999991</v>
      </c>
      <c r="I269" s="507">
        <v>91.449999999999974</v>
      </c>
      <c r="J269" s="507">
        <v>93.049999999999983</v>
      </c>
      <c r="K269" s="506">
        <v>89.85</v>
      </c>
      <c r="L269" s="506">
        <v>85.7</v>
      </c>
      <c r="M269" s="506">
        <v>7.9124600000000003</v>
      </c>
    </row>
    <row r="270" spans="1:13">
      <c r="A270" s="254">
        <v>260</v>
      </c>
      <c r="B270" s="509" t="s">
        <v>409</v>
      </c>
      <c r="C270" s="506">
        <v>26.6</v>
      </c>
      <c r="D270" s="507">
        <v>26.566666666666666</v>
      </c>
      <c r="E270" s="507">
        <v>26.033333333333331</v>
      </c>
      <c r="F270" s="507">
        <v>25.466666666666665</v>
      </c>
      <c r="G270" s="507">
        <v>24.93333333333333</v>
      </c>
      <c r="H270" s="507">
        <v>27.133333333333333</v>
      </c>
      <c r="I270" s="507">
        <v>27.666666666666671</v>
      </c>
      <c r="J270" s="507">
        <v>28.233333333333334</v>
      </c>
      <c r="K270" s="506">
        <v>27.1</v>
      </c>
      <c r="L270" s="506">
        <v>26</v>
      </c>
      <c r="M270" s="506">
        <v>26.81832</v>
      </c>
    </row>
    <row r="271" spans="1:13">
      <c r="A271" s="254">
        <v>261</v>
      </c>
      <c r="B271" s="509" t="s">
        <v>410</v>
      </c>
      <c r="C271" s="506">
        <v>70.45</v>
      </c>
      <c r="D271" s="507">
        <v>70.416666666666671</v>
      </c>
      <c r="E271" s="507">
        <v>68.833333333333343</v>
      </c>
      <c r="F271" s="507">
        <v>67.216666666666669</v>
      </c>
      <c r="G271" s="507">
        <v>65.63333333333334</v>
      </c>
      <c r="H271" s="507">
        <v>72.033333333333346</v>
      </c>
      <c r="I271" s="507">
        <v>73.616666666666688</v>
      </c>
      <c r="J271" s="507">
        <v>75.233333333333348</v>
      </c>
      <c r="K271" s="506">
        <v>72</v>
      </c>
      <c r="L271" s="506">
        <v>68.8</v>
      </c>
      <c r="M271" s="506">
        <v>8.6767199999999995</v>
      </c>
    </row>
    <row r="272" spans="1:13">
      <c r="A272" s="254">
        <v>262</v>
      </c>
      <c r="B272" s="509" t="s">
        <v>411</v>
      </c>
      <c r="C272" s="506">
        <v>72.05</v>
      </c>
      <c r="D272" s="507">
        <v>72.933333333333323</v>
      </c>
      <c r="E272" s="507">
        <v>71.016666666666652</v>
      </c>
      <c r="F272" s="507">
        <v>69.983333333333334</v>
      </c>
      <c r="G272" s="507">
        <v>68.066666666666663</v>
      </c>
      <c r="H272" s="507">
        <v>73.96666666666664</v>
      </c>
      <c r="I272" s="507">
        <v>75.883333333333297</v>
      </c>
      <c r="J272" s="507">
        <v>76.916666666666629</v>
      </c>
      <c r="K272" s="506">
        <v>74.849999999999994</v>
      </c>
      <c r="L272" s="506">
        <v>71.900000000000006</v>
      </c>
      <c r="M272" s="506">
        <v>9.9323599999999992</v>
      </c>
    </row>
    <row r="273" spans="1:13">
      <c r="A273" s="254">
        <v>263</v>
      </c>
      <c r="B273" s="509" t="s">
        <v>412</v>
      </c>
      <c r="C273" s="506">
        <v>117.25</v>
      </c>
      <c r="D273" s="507">
        <v>117.33333333333333</v>
      </c>
      <c r="E273" s="507">
        <v>115.66666666666666</v>
      </c>
      <c r="F273" s="507">
        <v>114.08333333333333</v>
      </c>
      <c r="G273" s="507">
        <v>112.41666666666666</v>
      </c>
      <c r="H273" s="507">
        <v>118.91666666666666</v>
      </c>
      <c r="I273" s="507">
        <v>120.58333333333331</v>
      </c>
      <c r="J273" s="507">
        <v>122.16666666666666</v>
      </c>
      <c r="K273" s="506">
        <v>119</v>
      </c>
      <c r="L273" s="506">
        <v>115.75</v>
      </c>
      <c r="M273" s="506">
        <v>2.3777699999999999</v>
      </c>
    </row>
    <row r="274" spans="1:13">
      <c r="A274" s="254">
        <v>264</v>
      </c>
      <c r="B274" s="509" t="s">
        <v>413</v>
      </c>
      <c r="C274" s="506">
        <v>67.099999999999994</v>
      </c>
      <c r="D274" s="507">
        <v>66.083333333333329</v>
      </c>
      <c r="E274" s="507">
        <v>64.666666666666657</v>
      </c>
      <c r="F274" s="507">
        <v>62.233333333333327</v>
      </c>
      <c r="G274" s="507">
        <v>60.816666666666656</v>
      </c>
      <c r="H274" s="507">
        <v>68.516666666666652</v>
      </c>
      <c r="I274" s="507">
        <v>69.933333333333309</v>
      </c>
      <c r="J274" s="507">
        <v>72.36666666666666</v>
      </c>
      <c r="K274" s="506">
        <v>67.5</v>
      </c>
      <c r="L274" s="506">
        <v>63.65</v>
      </c>
      <c r="M274" s="506">
        <v>12.289960000000001</v>
      </c>
    </row>
    <row r="275" spans="1:13">
      <c r="A275" s="254">
        <v>265</v>
      </c>
      <c r="B275" s="509" t="s">
        <v>127</v>
      </c>
      <c r="C275" s="506">
        <v>306.89999999999998</v>
      </c>
      <c r="D275" s="507">
        <v>309.26666666666665</v>
      </c>
      <c r="E275" s="507">
        <v>302.63333333333333</v>
      </c>
      <c r="F275" s="507">
        <v>298.36666666666667</v>
      </c>
      <c r="G275" s="507">
        <v>291.73333333333335</v>
      </c>
      <c r="H275" s="507">
        <v>313.5333333333333</v>
      </c>
      <c r="I275" s="507">
        <v>320.16666666666663</v>
      </c>
      <c r="J275" s="507">
        <v>324.43333333333328</v>
      </c>
      <c r="K275" s="506">
        <v>315.89999999999998</v>
      </c>
      <c r="L275" s="506">
        <v>305</v>
      </c>
      <c r="M275" s="506">
        <v>79.780450000000002</v>
      </c>
    </row>
    <row r="276" spans="1:13">
      <c r="A276" s="254">
        <v>266</v>
      </c>
      <c r="B276" s="509" t="s">
        <v>414</v>
      </c>
      <c r="C276" s="506">
        <v>2609.3000000000002</v>
      </c>
      <c r="D276" s="507">
        <v>2643.9666666666667</v>
      </c>
      <c r="E276" s="507">
        <v>2565.1333333333332</v>
      </c>
      <c r="F276" s="507">
        <v>2520.9666666666667</v>
      </c>
      <c r="G276" s="507">
        <v>2442.1333333333332</v>
      </c>
      <c r="H276" s="507">
        <v>2688.1333333333332</v>
      </c>
      <c r="I276" s="507">
        <v>2766.9666666666662</v>
      </c>
      <c r="J276" s="507">
        <v>2811.1333333333332</v>
      </c>
      <c r="K276" s="506">
        <v>2722.8</v>
      </c>
      <c r="L276" s="506">
        <v>2599.8000000000002</v>
      </c>
      <c r="M276" s="506">
        <v>0.17474999999999999</v>
      </c>
    </row>
    <row r="277" spans="1:13">
      <c r="A277" s="254">
        <v>267</v>
      </c>
      <c r="B277" s="509" t="s">
        <v>129</v>
      </c>
      <c r="C277" s="506">
        <v>2868.05</v>
      </c>
      <c r="D277" s="507">
        <v>2892.85</v>
      </c>
      <c r="E277" s="507">
        <v>2833.2</v>
      </c>
      <c r="F277" s="507">
        <v>2798.35</v>
      </c>
      <c r="G277" s="507">
        <v>2738.7</v>
      </c>
      <c r="H277" s="507">
        <v>2927.7</v>
      </c>
      <c r="I277" s="507">
        <v>2987.3500000000004</v>
      </c>
      <c r="J277" s="507">
        <v>3022.2</v>
      </c>
      <c r="K277" s="506">
        <v>2952.5</v>
      </c>
      <c r="L277" s="506">
        <v>2858</v>
      </c>
      <c r="M277" s="506">
        <v>5.1566099999999997</v>
      </c>
    </row>
    <row r="278" spans="1:13">
      <c r="A278" s="254">
        <v>268</v>
      </c>
      <c r="B278" s="509" t="s">
        <v>130</v>
      </c>
      <c r="C278" s="506">
        <v>896.6</v>
      </c>
      <c r="D278" s="507">
        <v>906.36666666666667</v>
      </c>
      <c r="E278" s="507">
        <v>870.23333333333335</v>
      </c>
      <c r="F278" s="507">
        <v>843.86666666666667</v>
      </c>
      <c r="G278" s="507">
        <v>807.73333333333335</v>
      </c>
      <c r="H278" s="507">
        <v>932.73333333333335</v>
      </c>
      <c r="I278" s="507">
        <v>968.86666666666679</v>
      </c>
      <c r="J278" s="507">
        <v>995.23333333333335</v>
      </c>
      <c r="K278" s="506">
        <v>942.5</v>
      </c>
      <c r="L278" s="506">
        <v>880</v>
      </c>
      <c r="M278" s="506">
        <v>25.904610000000002</v>
      </c>
    </row>
    <row r="279" spans="1:13">
      <c r="A279" s="254">
        <v>269</v>
      </c>
      <c r="B279" s="509" t="s">
        <v>415</v>
      </c>
      <c r="C279" s="506">
        <v>140.15</v>
      </c>
      <c r="D279" s="507">
        <v>140.93333333333331</v>
      </c>
      <c r="E279" s="507">
        <v>138.86666666666662</v>
      </c>
      <c r="F279" s="507">
        <v>137.58333333333331</v>
      </c>
      <c r="G279" s="507">
        <v>135.51666666666662</v>
      </c>
      <c r="H279" s="507">
        <v>142.21666666666661</v>
      </c>
      <c r="I279" s="507">
        <v>144.28333333333327</v>
      </c>
      <c r="J279" s="507">
        <v>145.56666666666661</v>
      </c>
      <c r="K279" s="506">
        <v>143</v>
      </c>
      <c r="L279" s="506">
        <v>139.65</v>
      </c>
      <c r="M279" s="506">
        <v>2.1210100000000001</v>
      </c>
    </row>
    <row r="280" spans="1:13">
      <c r="A280" s="254">
        <v>270</v>
      </c>
      <c r="B280" s="509" t="s">
        <v>417</v>
      </c>
      <c r="C280" s="506">
        <v>527.4</v>
      </c>
      <c r="D280" s="507">
        <v>529.08333333333337</v>
      </c>
      <c r="E280" s="507">
        <v>518.31666666666672</v>
      </c>
      <c r="F280" s="507">
        <v>509.23333333333335</v>
      </c>
      <c r="G280" s="507">
        <v>498.4666666666667</v>
      </c>
      <c r="H280" s="507">
        <v>538.16666666666674</v>
      </c>
      <c r="I280" s="507">
        <v>548.93333333333339</v>
      </c>
      <c r="J280" s="507">
        <v>558.01666666666677</v>
      </c>
      <c r="K280" s="506">
        <v>539.85</v>
      </c>
      <c r="L280" s="506">
        <v>520</v>
      </c>
      <c r="M280" s="506">
        <v>3.8558400000000002</v>
      </c>
    </row>
    <row r="281" spans="1:13">
      <c r="A281" s="254">
        <v>271</v>
      </c>
      <c r="B281" s="509" t="s">
        <v>418</v>
      </c>
      <c r="C281" s="506">
        <v>206.4</v>
      </c>
      <c r="D281" s="507">
        <v>207.11666666666667</v>
      </c>
      <c r="E281" s="507">
        <v>204.28333333333336</v>
      </c>
      <c r="F281" s="507">
        <v>202.16666666666669</v>
      </c>
      <c r="G281" s="507">
        <v>199.33333333333337</v>
      </c>
      <c r="H281" s="507">
        <v>209.23333333333335</v>
      </c>
      <c r="I281" s="507">
        <v>212.06666666666666</v>
      </c>
      <c r="J281" s="507">
        <v>214.18333333333334</v>
      </c>
      <c r="K281" s="506">
        <v>209.95</v>
      </c>
      <c r="L281" s="506">
        <v>205</v>
      </c>
      <c r="M281" s="506">
        <v>3.7425299999999999</v>
      </c>
    </row>
    <row r="282" spans="1:13">
      <c r="A282" s="254">
        <v>272</v>
      </c>
      <c r="B282" s="509" t="s">
        <v>419</v>
      </c>
      <c r="C282" s="506">
        <v>192.85</v>
      </c>
      <c r="D282" s="507">
        <v>192.54999999999998</v>
      </c>
      <c r="E282" s="507">
        <v>190.29999999999995</v>
      </c>
      <c r="F282" s="507">
        <v>187.74999999999997</v>
      </c>
      <c r="G282" s="507">
        <v>185.49999999999994</v>
      </c>
      <c r="H282" s="507">
        <v>195.09999999999997</v>
      </c>
      <c r="I282" s="507">
        <v>197.35000000000002</v>
      </c>
      <c r="J282" s="507">
        <v>199.89999999999998</v>
      </c>
      <c r="K282" s="506">
        <v>194.8</v>
      </c>
      <c r="L282" s="506">
        <v>190</v>
      </c>
      <c r="M282" s="506">
        <v>3.3892799999999998</v>
      </c>
    </row>
    <row r="283" spans="1:13">
      <c r="A283" s="254">
        <v>273</v>
      </c>
      <c r="B283" s="509" t="s">
        <v>752</v>
      </c>
      <c r="C283" s="506">
        <v>855.05</v>
      </c>
      <c r="D283" s="507">
        <v>858.09999999999991</v>
      </c>
      <c r="E283" s="507">
        <v>837.29999999999984</v>
      </c>
      <c r="F283" s="507">
        <v>819.55</v>
      </c>
      <c r="G283" s="507">
        <v>798.74999999999989</v>
      </c>
      <c r="H283" s="507">
        <v>875.8499999999998</v>
      </c>
      <c r="I283" s="507">
        <v>896.65</v>
      </c>
      <c r="J283" s="507">
        <v>914.39999999999975</v>
      </c>
      <c r="K283" s="506">
        <v>878.9</v>
      </c>
      <c r="L283" s="506">
        <v>840.35</v>
      </c>
      <c r="M283" s="506">
        <v>0.80618999999999996</v>
      </c>
    </row>
    <row r="284" spans="1:13">
      <c r="A284" s="254">
        <v>274</v>
      </c>
      <c r="B284" s="509" t="s">
        <v>420</v>
      </c>
      <c r="C284" s="506">
        <v>872.3</v>
      </c>
      <c r="D284" s="507">
        <v>883.0333333333333</v>
      </c>
      <c r="E284" s="507">
        <v>850.36666666666656</v>
      </c>
      <c r="F284" s="507">
        <v>828.43333333333328</v>
      </c>
      <c r="G284" s="507">
        <v>795.76666666666654</v>
      </c>
      <c r="H284" s="507">
        <v>904.96666666666658</v>
      </c>
      <c r="I284" s="507">
        <v>937.63333333333333</v>
      </c>
      <c r="J284" s="507">
        <v>959.56666666666661</v>
      </c>
      <c r="K284" s="506">
        <v>915.7</v>
      </c>
      <c r="L284" s="506">
        <v>861.1</v>
      </c>
      <c r="M284" s="506">
        <v>5.7594900000000004</v>
      </c>
    </row>
    <row r="285" spans="1:13">
      <c r="A285" s="254">
        <v>275</v>
      </c>
      <c r="B285" s="509" t="s">
        <v>421</v>
      </c>
      <c r="C285" s="506">
        <v>380.8</v>
      </c>
      <c r="D285" s="507">
        <v>382.55</v>
      </c>
      <c r="E285" s="507">
        <v>377.25</v>
      </c>
      <c r="F285" s="507">
        <v>373.7</v>
      </c>
      <c r="G285" s="507">
        <v>368.4</v>
      </c>
      <c r="H285" s="507">
        <v>386.1</v>
      </c>
      <c r="I285" s="507">
        <v>391.40000000000009</v>
      </c>
      <c r="J285" s="507">
        <v>394.95000000000005</v>
      </c>
      <c r="K285" s="506">
        <v>387.85</v>
      </c>
      <c r="L285" s="506">
        <v>379</v>
      </c>
      <c r="M285" s="506">
        <v>0.59923999999999999</v>
      </c>
    </row>
    <row r="286" spans="1:13">
      <c r="A286" s="254">
        <v>276</v>
      </c>
      <c r="B286" s="509" t="s">
        <v>422</v>
      </c>
      <c r="C286" s="506">
        <v>555.20000000000005</v>
      </c>
      <c r="D286" s="507">
        <v>552.06666666666672</v>
      </c>
      <c r="E286" s="507">
        <v>544.13333333333344</v>
      </c>
      <c r="F286" s="507">
        <v>533.06666666666672</v>
      </c>
      <c r="G286" s="507">
        <v>525.13333333333344</v>
      </c>
      <c r="H286" s="507">
        <v>563.13333333333344</v>
      </c>
      <c r="I286" s="507">
        <v>571.06666666666661</v>
      </c>
      <c r="J286" s="507">
        <v>582.13333333333344</v>
      </c>
      <c r="K286" s="506">
        <v>560</v>
      </c>
      <c r="L286" s="506">
        <v>541</v>
      </c>
      <c r="M286" s="506">
        <v>1.2308300000000001</v>
      </c>
    </row>
    <row r="287" spans="1:13">
      <c r="A287" s="254">
        <v>277</v>
      </c>
      <c r="B287" s="509" t="s">
        <v>423</v>
      </c>
      <c r="C287" s="506">
        <v>62.15</v>
      </c>
      <c r="D287" s="507">
        <v>62.766666666666659</v>
      </c>
      <c r="E287" s="507">
        <v>61.23333333333332</v>
      </c>
      <c r="F287" s="507">
        <v>60.316666666666663</v>
      </c>
      <c r="G287" s="507">
        <v>58.783333333333324</v>
      </c>
      <c r="H287" s="507">
        <v>63.683333333333316</v>
      </c>
      <c r="I287" s="507">
        <v>65.216666666666669</v>
      </c>
      <c r="J287" s="507">
        <v>66.133333333333312</v>
      </c>
      <c r="K287" s="506">
        <v>64.3</v>
      </c>
      <c r="L287" s="506">
        <v>61.85</v>
      </c>
      <c r="M287" s="506">
        <v>23.588750000000001</v>
      </c>
    </row>
    <row r="288" spans="1:13">
      <c r="A288" s="254">
        <v>278</v>
      </c>
      <c r="B288" s="509" t="s">
        <v>424</v>
      </c>
      <c r="C288" s="506">
        <v>56.75</v>
      </c>
      <c r="D288" s="507">
        <v>57.016666666666673</v>
      </c>
      <c r="E288" s="507">
        <v>56.033333333333346</v>
      </c>
      <c r="F288" s="507">
        <v>55.31666666666667</v>
      </c>
      <c r="G288" s="507">
        <v>54.333333333333343</v>
      </c>
      <c r="H288" s="507">
        <v>57.733333333333348</v>
      </c>
      <c r="I288" s="507">
        <v>58.716666666666683</v>
      </c>
      <c r="J288" s="507">
        <v>59.433333333333351</v>
      </c>
      <c r="K288" s="506">
        <v>58</v>
      </c>
      <c r="L288" s="506">
        <v>56.3</v>
      </c>
      <c r="M288" s="506">
        <v>8.9035799999999998</v>
      </c>
    </row>
    <row r="289" spans="1:13">
      <c r="A289" s="254">
        <v>279</v>
      </c>
      <c r="B289" s="509" t="s">
        <v>425</v>
      </c>
      <c r="C289" s="506">
        <v>493.95</v>
      </c>
      <c r="D289" s="507">
        <v>493.5333333333333</v>
      </c>
      <c r="E289" s="507">
        <v>488.06666666666661</v>
      </c>
      <c r="F289" s="507">
        <v>482.18333333333328</v>
      </c>
      <c r="G289" s="507">
        <v>476.71666666666658</v>
      </c>
      <c r="H289" s="507">
        <v>499.41666666666663</v>
      </c>
      <c r="I289" s="507">
        <v>504.88333333333333</v>
      </c>
      <c r="J289" s="507">
        <v>510.76666666666665</v>
      </c>
      <c r="K289" s="506">
        <v>499</v>
      </c>
      <c r="L289" s="506">
        <v>487.65</v>
      </c>
      <c r="M289" s="506">
        <v>0.92701</v>
      </c>
    </row>
    <row r="290" spans="1:13">
      <c r="A290" s="254">
        <v>280</v>
      </c>
      <c r="B290" s="509" t="s">
        <v>426</v>
      </c>
      <c r="C290" s="506">
        <v>427</v>
      </c>
      <c r="D290" s="507">
        <v>432.8</v>
      </c>
      <c r="E290" s="507">
        <v>415.65000000000003</v>
      </c>
      <c r="F290" s="507">
        <v>404.3</v>
      </c>
      <c r="G290" s="507">
        <v>387.15000000000003</v>
      </c>
      <c r="H290" s="507">
        <v>444.15000000000003</v>
      </c>
      <c r="I290" s="507">
        <v>461.3</v>
      </c>
      <c r="J290" s="507">
        <v>472.65000000000003</v>
      </c>
      <c r="K290" s="506">
        <v>449.95</v>
      </c>
      <c r="L290" s="506">
        <v>421.45</v>
      </c>
      <c r="M290" s="506">
        <v>3.27291</v>
      </c>
    </row>
    <row r="291" spans="1:13">
      <c r="A291" s="254">
        <v>281</v>
      </c>
      <c r="B291" s="509" t="s">
        <v>427</v>
      </c>
      <c r="C291" s="506">
        <v>230.25</v>
      </c>
      <c r="D291" s="507">
        <v>232.30000000000004</v>
      </c>
      <c r="E291" s="507">
        <v>226.75000000000009</v>
      </c>
      <c r="F291" s="507">
        <v>223.25000000000006</v>
      </c>
      <c r="G291" s="507">
        <v>217.7000000000001</v>
      </c>
      <c r="H291" s="507">
        <v>235.80000000000007</v>
      </c>
      <c r="I291" s="507">
        <v>241.35000000000002</v>
      </c>
      <c r="J291" s="507">
        <v>244.85000000000005</v>
      </c>
      <c r="K291" s="506">
        <v>237.85</v>
      </c>
      <c r="L291" s="506">
        <v>228.8</v>
      </c>
      <c r="M291" s="506">
        <v>0.71482999999999997</v>
      </c>
    </row>
    <row r="292" spans="1:13">
      <c r="A292" s="254">
        <v>282</v>
      </c>
      <c r="B292" s="509" t="s">
        <v>131</v>
      </c>
      <c r="C292" s="506">
        <v>1782.45</v>
      </c>
      <c r="D292" s="507">
        <v>1786.9333333333332</v>
      </c>
      <c r="E292" s="507">
        <v>1768.8666666666663</v>
      </c>
      <c r="F292" s="507">
        <v>1755.2833333333331</v>
      </c>
      <c r="G292" s="507">
        <v>1737.2166666666662</v>
      </c>
      <c r="H292" s="507">
        <v>1800.5166666666664</v>
      </c>
      <c r="I292" s="507">
        <v>1818.5833333333335</v>
      </c>
      <c r="J292" s="507">
        <v>1832.1666666666665</v>
      </c>
      <c r="K292" s="506">
        <v>1805</v>
      </c>
      <c r="L292" s="506">
        <v>1773.35</v>
      </c>
      <c r="M292" s="506">
        <v>30.46161</v>
      </c>
    </row>
    <row r="293" spans="1:13">
      <c r="A293" s="254">
        <v>283</v>
      </c>
      <c r="B293" s="509" t="s">
        <v>132</v>
      </c>
      <c r="C293" s="506">
        <v>96.65</v>
      </c>
      <c r="D293" s="507">
        <v>97.783333333333346</v>
      </c>
      <c r="E293" s="507">
        <v>95.166666666666686</v>
      </c>
      <c r="F293" s="507">
        <v>93.683333333333337</v>
      </c>
      <c r="G293" s="507">
        <v>91.066666666666677</v>
      </c>
      <c r="H293" s="507">
        <v>99.266666666666694</v>
      </c>
      <c r="I293" s="507">
        <v>101.88333333333334</v>
      </c>
      <c r="J293" s="507">
        <v>103.3666666666667</v>
      </c>
      <c r="K293" s="506">
        <v>100.4</v>
      </c>
      <c r="L293" s="506">
        <v>96.3</v>
      </c>
      <c r="M293" s="506">
        <v>113.74936</v>
      </c>
    </row>
    <row r="294" spans="1:13">
      <c r="A294" s="254">
        <v>284</v>
      </c>
      <c r="B294" s="509" t="s">
        <v>259</v>
      </c>
      <c r="C294" s="506">
        <v>2498.6</v>
      </c>
      <c r="D294" s="507">
        <v>2525.0833333333335</v>
      </c>
      <c r="E294" s="507">
        <v>2463.5166666666669</v>
      </c>
      <c r="F294" s="507">
        <v>2428.4333333333334</v>
      </c>
      <c r="G294" s="507">
        <v>2366.8666666666668</v>
      </c>
      <c r="H294" s="507">
        <v>2560.166666666667</v>
      </c>
      <c r="I294" s="507">
        <v>2621.7333333333336</v>
      </c>
      <c r="J294" s="507">
        <v>2656.8166666666671</v>
      </c>
      <c r="K294" s="506">
        <v>2586.65</v>
      </c>
      <c r="L294" s="506">
        <v>2490</v>
      </c>
      <c r="M294" s="506">
        <v>2.77955</v>
      </c>
    </row>
    <row r="295" spans="1:13">
      <c r="A295" s="254">
        <v>285</v>
      </c>
      <c r="B295" s="509" t="s">
        <v>133</v>
      </c>
      <c r="C295" s="506">
        <v>409.3</v>
      </c>
      <c r="D295" s="507">
        <v>412.7166666666667</v>
      </c>
      <c r="E295" s="507">
        <v>404.68333333333339</v>
      </c>
      <c r="F295" s="507">
        <v>400.06666666666672</v>
      </c>
      <c r="G295" s="507">
        <v>392.03333333333342</v>
      </c>
      <c r="H295" s="507">
        <v>417.33333333333337</v>
      </c>
      <c r="I295" s="507">
        <v>425.36666666666667</v>
      </c>
      <c r="J295" s="507">
        <v>429.98333333333335</v>
      </c>
      <c r="K295" s="506">
        <v>420.75</v>
      </c>
      <c r="L295" s="506">
        <v>408.1</v>
      </c>
      <c r="M295" s="506">
        <v>33.722059999999999</v>
      </c>
    </row>
    <row r="296" spans="1:13">
      <c r="A296" s="254">
        <v>286</v>
      </c>
      <c r="B296" s="509" t="s">
        <v>753</v>
      </c>
      <c r="C296" s="506">
        <v>219</v>
      </c>
      <c r="D296" s="507">
        <v>217.95000000000002</v>
      </c>
      <c r="E296" s="507">
        <v>214.95000000000005</v>
      </c>
      <c r="F296" s="507">
        <v>210.90000000000003</v>
      </c>
      <c r="G296" s="507">
        <v>207.90000000000006</v>
      </c>
      <c r="H296" s="507">
        <v>222.00000000000003</v>
      </c>
      <c r="I296" s="507">
        <v>224.99999999999997</v>
      </c>
      <c r="J296" s="507">
        <v>229.05</v>
      </c>
      <c r="K296" s="506">
        <v>220.95</v>
      </c>
      <c r="L296" s="506">
        <v>213.9</v>
      </c>
      <c r="M296" s="506">
        <v>0.69538</v>
      </c>
    </row>
    <row r="297" spans="1:13">
      <c r="A297" s="254">
        <v>287</v>
      </c>
      <c r="B297" s="509" t="s">
        <v>428</v>
      </c>
      <c r="C297" s="506">
        <v>6881.4</v>
      </c>
      <c r="D297" s="507">
        <v>6873.8</v>
      </c>
      <c r="E297" s="507">
        <v>6807.6</v>
      </c>
      <c r="F297" s="507">
        <v>6733.8</v>
      </c>
      <c r="G297" s="507">
        <v>6667.6</v>
      </c>
      <c r="H297" s="507">
        <v>6947.6</v>
      </c>
      <c r="I297" s="507">
        <v>7013.7999999999993</v>
      </c>
      <c r="J297" s="507">
        <v>7087.6</v>
      </c>
      <c r="K297" s="506">
        <v>6940</v>
      </c>
      <c r="L297" s="506">
        <v>6800</v>
      </c>
      <c r="M297" s="506">
        <v>4.3740000000000001E-2</v>
      </c>
    </row>
    <row r="298" spans="1:13">
      <c r="A298" s="254">
        <v>288</v>
      </c>
      <c r="B298" s="509" t="s">
        <v>260</v>
      </c>
      <c r="C298" s="506">
        <v>3972.2</v>
      </c>
      <c r="D298" s="507">
        <v>3996.2999999999997</v>
      </c>
      <c r="E298" s="507">
        <v>3927.5999999999995</v>
      </c>
      <c r="F298" s="507">
        <v>3882.9999999999995</v>
      </c>
      <c r="G298" s="507">
        <v>3814.2999999999993</v>
      </c>
      <c r="H298" s="507">
        <v>4040.8999999999996</v>
      </c>
      <c r="I298" s="507">
        <v>4109.5999999999995</v>
      </c>
      <c r="J298" s="507">
        <v>4154.2</v>
      </c>
      <c r="K298" s="506">
        <v>4065</v>
      </c>
      <c r="L298" s="506">
        <v>3951.7</v>
      </c>
      <c r="M298" s="506">
        <v>1.29661</v>
      </c>
    </row>
    <row r="299" spans="1:13">
      <c r="A299" s="254">
        <v>289</v>
      </c>
      <c r="B299" s="509" t="s">
        <v>134</v>
      </c>
      <c r="C299" s="506">
        <v>1369.15</v>
      </c>
      <c r="D299" s="507">
        <v>1378.7333333333333</v>
      </c>
      <c r="E299" s="507">
        <v>1350.4666666666667</v>
      </c>
      <c r="F299" s="507">
        <v>1331.7833333333333</v>
      </c>
      <c r="G299" s="507">
        <v>1303.5166666666667</v>
      </c>
      <c r="H299" s="507">
        <v>1397.4166666666667</v>
      </c>
      <c r="I299" s="507">
        <v>1425.6833333333336</v>
      </c>
      <c r="J299" s="507">
        <v>1444.3666666666668</v>
      </c>
      <c r="K299" s="506">
        <v>1407</v>
      </c>
      <c r="L299" s="506">
        <v>1360.05</v>
      </c>
      <c r="M299" s="506">
        <v>42.378149999999998</v>
      </c>
    </row>
    <row r="300" spans="1:13">
      <c r="A300" s="254">
        <v>290</v>
      </c>
      <c r="B300" s="509" t="s">
        <v>429</v>
      </c>
      <c r="C300" s="506">
        <v>356.15</v>
      </c>
      <c r="D300" s="507">
        <v>358.7</v>
      </c>
      <c r="E300" s="507">
        <v>352.4</v>
      </c>
      <c r="F300" s="507">
        <v>348.65</v>
      </c>
      <c r="G300" s="507">
        <v>342.34999999999997</v>
      </c>
      <c r="H300" s="507">
        <v>362.45</v>
      </c>
      <c r="I300" s="507">
        <v>368.75000000000006</v>
      </c>
      <c r="J300" s="507">
        <v>372.5</v>
      </c>
      <c r="K300" s="506">
        <v>365</v>
      </c>
      <c r="L300" s="506">
        <v>354.95</v>
      </c>
      <c r="M300" s="506">
        <v>20.82667</v>
      </c>
    </row>
    <row r="301" spans="1:13">
      <c r="A301" s="254">
        <v>291</v>
      </c>
      <c r="B301" s="509" t="s">
        <v>430</v>
      </c>
      <c r="C301" s="506">
        <v>37.5</v>
      </c>
      <c r="D301" s="507">
        <v>37.81666666666667</v>
      </c>
      <c r="E301" s="507">
        <v>36.683333333333337</v>
      </c>
      <c r="F301" s="507">
        <v>35.866666666666667</v>
      </c>
      <c r="G301" s="507">
        <v>34.733333333333334</v>
      </c>
      <c r="H301" s="507">
        <v>38.63333333333334</v>
      </c>
      <c r="I301" s="507">
        <v>39.76666666666668</v>
      </c>
      <c r="J301" s="507">
        <v>40.583333333333343</v>
      </c>
      <c r="K301" s="506">
        <v>38.950000000000003</v>
      </c>
      <c r="L301" s="506">
        <v>37</v>
      </c>
      <c r="M301" s="506">
        <v>12.40485</v>
      </c>
    </row>
    <row r="302" spans="1:13">
      <c r="A302" s="254">
        <v>292</v>
      </c>
      <c r="B302" s="509" t="s">
        <v>431</v>
      </c>
      <c r="C302" s="506">
        <v>1729.7</v>
      </c>
      <c r="D302" s="507">
        <v>1744.9333333333332</v>
      </c>
      <c r="E302" s="507">
        <v>1690.8666666666663</v>
      </c>
      <c r="F302" s="507">
        <v>1652.0333333333331</v>
      </c>
      <c r="G302" s="507">
        <v>1597.9666666666662</v>
      </c>
      <c r="H302" s="507">
        <v>1783.7666666666664</v>
      </c>
      <c r="I302" s="507">
        <v>1837.8333333333335</v>
      </c>
      <c r="J302" s="507">
        <v>1876.6666666666665</v>
      </c>
      <c r="K302" s="506">
        <v>1799</v>
      </c>
      <c r="L302" s="506">
        <v>1706.1</v>
      </c>
      <c r="M302" s="506">
        <v>0.24110999999999999</v>
      </c>
    </row>
    <row r="303" spans="1:13">
      <c r="A303" s="254">
        <v>293</v>
      </c>
      <c r="B303" s="509" t="s">
        <v>135</v>
      </c>
      <c r="C303" s="506">
        <v>1012.4</v>
      </c>
      <c r="D303" s="507">
        <v>1014.8666666666667</v>
      </c>
      <c r="E303" s="507">
        <v>1002.2833333333333</v>
      </c>
      <c r="F303" s="507">
        <v>992.16666666666663</v>
      </c>
      <c r="G303" s="507">
        <v>979.58333333333326</v>
      </c>
      <c r="H303" s="507">
        <v>1024.9833333333333</v>
      </c>
      <c r="I303" s="507">
        <v>1037.5666666666666</v>
      </c>
      <c r="J303" s="507">
        <v>1047.6833333333334</v>
      </c>
      <c r="K303" s="506">
        <v>1027.45</v>
      </c>
      <c r="L303" s="506">
        <v>1004.75</v>
      </c>
      <c r="M303" s="506">
        <v>15.13475</v>
      </c>
    </row>
    <row r="304" spans="1:13">
      <c r="A304" s="254">
        <v>294</v>
      </c>
      <c r="B304" s="509" t="s">
        <v>432</v>
      </c>
      <c r="C304" s="506">
        <v>1688.3</v>
      </c>
      <c r="D304" s="507">
        <v>1702.8666666666668</v>
      </c>
      <c r="E304" s="507">
        <v>1665.4333333333336</v>
      </c>
      <c r="F304" s="507">
        <v>1642.5666666666668</v>
      </c>
      <c r="G304" s="507">
        <v>1605.1333333333337</v>
      </c>
      <c r="H304" s="507">
        <v>1725.7333333333336</v>
      </c>
      <c r="I304" s="507">
        <v>1763.166666666667</v>
      </c>
      <c r="J304" s="507">
        <v>1786.0333333333335</v>
      </c>
      <c r="K304" s="506">
        <v>1740.3</v>
      </c>
      <c r="L304" s="506">
        <v>1680</v>
      </c>
      <c r="M304" s="506">
        <v>0.26906999999999998</v>
      </c>
    </row>
    <row r="305" spans="1:13">
      <c r="A305" s="254">
        <v>295</v>
      </c>
      <c r="B305" s="509" t="s">
        <v>433</v>
      </c>
      <c r="C305" s="506">
        <v>860.6</v>
      </c>
      <c r="D305" s="507">
        <v>866.69999999999993</v>
      </c>
      <c r="E305" s="507">
        <v>848.89999999999986</v>
      </c>
      <c r="F305" s="507">
        <v>837.19999999999993</v>
      </c>
      <c r="G305" s="507">
        <v>819.39999999999986</v>
      </c>
      <c r="H305" s="507">
        <v>878.39999999999986</v>
      </c>
      <c r="I305" s="507">
        <v>896.19999999999982</v>
      </c>
      <c r="J305" s="507">
        <v>907.89999999999986</v>
      </c>
      <c r="K305" s="506">
        <v>884.5</v>
      </c>
      <c r="L305" s="506">
        <v>855</v>
      </c>
      <c r="M305" s="506">
        <v>9.4759999999999997E-2</v>
      </c>
    </row>
    <row r="306" spans="1:13">
      <c r="A306" s="254">
        <v>296</v>
      </c>
      <c r="B306" s="509" t="s">
        <v>434</v>
      </c>
      <c r="C306" s="506">
        <v>45.55</v>
      </c>
      <c r="D306" s="507">
        <v>46.033333333333331</v>
      </c>
      <c r="E306" s="507">
        <v>44.61666666666666</v>
      </c>
      <c r="F306" s="507">
        <v>43.68333333333333</v>
      </c>
      <c r="G306" s="507">
        <v>42.266666666666659</v>
      </c>
      <c r="H306" s="507">
        <v>46.966666666666661</v>
      </c>
      <c r="I306" s="507">
        <v>48.383333333333333</v>
      </c>
      <c r="J306" s="507">
        <v>49.316666666666663</v>
      </c>
      <c r="K306" s="506">
        <v>47.45</v>
      </c>
      <c r="L306" s="506">
        <v>45.1</v>
      </c>
      <c r="M306" s="506">
        <v>98.332009999999997</v>
      </c>
    </row>
    <row r="307" spans="1:13">
      <c r="A307" s="254">
        <v>297</v>
      </c>
      <c r="B307" s="509" t="s">
        <v>435</v>
      </c>
      <c r="C307" s="506">
        <v>139.1</v>
      </c>
      <c r="D307" s="507">
        <v>140.76666666666665</v>
      </c>
      <c r="E307" s="507">
        <v>136.43333333333331</v>
      </c>
      <c r="F307" s="507">
        <v>133.76666666666665</v>
      </c>
      <c r="G307" s="507">
        <v>129.43333333333331</v>
      </c>
      <c r="H307" s="507">
        <v>143.43333333333331</v>
      </c>
      <c r="I307" s="507">
        <v>147.76666666666668</v>
      </c>
      <c r="J307" s="507">
        <v>150.43333333333331</v>
      </c>
      <c r="K307" s="506">
        <v>145.1</v>
      </c>
      <c r="L307" s="506">
        <v>138.1</v>
      </c>
      <c r="M307" s="506">
        <v>4.1380400000000002</v>
      </c>
    </row>
    <row r="308" spans="1:13">
      <c r="A308" s="254">
        <v>298</v>
      </c>
      <c r="B308" s="509" t="s">
        <v>146</v>
      </c>
      <c r="C308" s="506">
        <v>82341.7</v>
      </c>
      <c r="D308" s="507">
        <v>82829.033333333326</v>
      </c>
      <c r="E308" s="507">
        <v>81312.666666666657</v>
      </c>
      <c r="F308" s="507">
        <v>80283.633333333331</v>
      </c>
      <c r="G308" s="507">
        <v>78767.266666666663</v>
      </c>
      <c r="H308" s="507">
        <v>83858.066666666651</v>
      </c>
      <c r="I308" s="507">
        <v>85374.43333333332</v>
      </c>
      <c r="J308" s="507">
        <v>86403.466666666645</v>
      </c>
      <c r="K308" s="506">
        <v>84345.4</v>
      </c>
      <c r="L308" s="506">
        <v>81800</v>
      </c>
      <c r="M308" s="506">
        <v>0.25864999999999999</v>
      </c>
    </row>
    <row r="309" spans="1:13">
      <c r="A309" s="254">
        <v>299</v>
      </c>
      <c r="B309" s="509" t="s">
        <v>143</v>
      </c>
      <c r="C309" s="506">
        <v>1160.95</v>
      </c>
      <c r="D309" s="507">
        <v>1161.3000000000002</v>
      </c>
      <c r="E309" s="507">
        <v>1142.7000000000003</v>
      </c>
      <c r="F309" s="507">
        <v>1124.45</v>
      </c>
      <c r="G309" s="507">
        <v>1105.8500000000001</v>
      </c>
      <c r="H309" s="507">
        <v>1179.5500000000004</v>
      </c>
      <c r="I309" s="507">
        <v>1198.1500000000003</v>
      </c>
      <c r="J309" s="507">
        <v>1216.4000000000005</v>
      </c>
      <c r="K309" s="506">
        <v>1179.9000000000001</v>
      </c>
      <c r="L309" s="506">
        <v>1143.05</v>
      </c>
      <c r="M309" s="506">
        <v>6.5553400000000002</v>
      </c>
    </row>
    <row r="310" spans="1:13">
      <c r="A310" s="254">
        <v>300</v>
      </c>
      <c r="B310" s="509" t="s">
        <v>436</v>
      </c>
      <c r="C310" s="506">
        <v>3653.05</v>
      </c>
      <c r="D310" s="507">
        <v>3672.5</v>
      </c>
      <c r="E310" s="507">
        <v>3615.55</v>
      </c>
      <c r="F310" s="507">
        <v>3578.05</v>
      </c>
      <c r="G310" s="507">
        <v>3521.1000000000004</v>
      </c>
      <c r="H310" s="507">
        <v>3710</v>
      </c>
      <c r="I310" s="507">
        <v>3766.95</v>
      </c>
      <c r="J310" s="507">
        <v>3804.45</v>
      </c>
      <c r="K310" s="506">
        <v>3729.45</v>
      </c>
      <c r="L310" s="506">
        <v>3635</v>
      </c>
      <c r="M310" s="506">
        <v>4.9930000000000002E-2</v>
      </c>
    </row>
    <row r="311" spans="1:13">
      <c r="A311" s="254">
        <v>301</v>
      </c>
      <c r="B311" s="509" t="s">
        <v>437</v>
      </c>
      <c r="C311" s="506">
        <v>277.95</v>
      </c>
      <c r="D311" s="507">
        <v>278.58333333333331</v>
      </c>
      <c r="E311" s="507">
        <v>275.86666666666662</v>
      </c>
      <c r="F311" s="507">
        <v>273.7833333333333</v>
      </c>
      <c r="G311" s="507">
        <v>271.06666666666661</v>
      </c>
      <c r="H311" s="507">
        <v>280.66666666666663</v>
      </c>
      <c r="I311" s="507">
        <v>283.38333333333333</v>
      </c>
      <c r="J311" s="507">
        <v>285.46666666666664</v>
      </c>
      <c r="K311" s="506">
        <v>281.3</v>
      </c>
      <c r="L311" s="506">
        <v>276.5</v>
      </c>
      <c r="M311" s="506">
        <v>0.31878000000000001</v>
      </c>
    </row>
    <row r="312" spans="1:13">
      <c r="A312" s="254">
        <v>302</v>
      </c>
      <c r="B312" s="509" t="s">
        <v>137</v>
      </c>
      <c r="C312" s="506">
        <v>202.5</v>
      </c>
      <c r="D312" s="507">
        <v>204.33333333333334</v>
      </c>
      <c r="E312" s="507">
        <v>199.66666666666669</v>
      </c>
      <c r="F312" s="507">
        <v>196.83333333333334</v>
      </c>
      <c r="G312" s="507">
        <v>192.16666666666669</v>
      </c>
      <c r="H312" s="507">
        <v>207.16666666666669</v>
      </c>
      <c r="I312" s="507">
        <v>211.83333333333337</v>
      </c>
      <c r="J312" s="507">
        <v>214.66666666666669</v>
      </c>
      <c r="K312" s="506">
        <v>209</v>
      </c>
      <c r="L312" s="506">
        <v>201.5</v>
      </c>
      <c r="M312" s="506">
        <v>74.176460000000006</v>
      </c>
    </row>
    <row r="313" spans="1:13">
      <c r="A313" s="254">
        <v>303</v>
      </c>
      <c r="B313" s="509" t="s">
        <v>136</v>
      </c>
      <c r="C313" s="506">
        <v>811.4</v>
      </c>
      <c r="D313" s="507">
        <v>821.66666666666663</v>
      </c>
      <c r="E313" s="507">
        <v>798.33333333333326</v>
      </c>
      <c r="F313" s="507">
        <v>785.26666666666665</v>
      </c>
      <c r="G313" s="507">
        <v>761.93333333333328</v>
      </c>
      <c r="H313" s="507">
        <v>834.73333333333323</v>
      </c>
      <c r="I313" s="507">
        <v>858.06666666666649</v>
      </c>
      <c r="J313" s="507">
        <v>871.13333333333321</v>
      </c>
      <c r="K313" s="506">
        <v>845</v>
      </c>
      <c r="L313" s="506">
        <v>808.6</v>
      </c>
      <c r="M313" s="506">
        <v>40.662619999999997</v>
      </c>
    </row>
    <row r="314" spans="1:13">
      <c r="A314" s="254">
        <v>304</v>
      </c>
      <c r="B314" s="509" t="s">
        <v>438</v>
      </c>
      <c r="C314" s="506">
        <v>165.7</v>
      </c>
      <c r="D314" s="507">
        <v>167.9</v>
      </c>
      <c r="E314" s="507">
        <v>162.9</v>
      </c>
      <c r="F314" s="507">
        <v>160.1</v>
      </c>
      <c r="G314" s="507">
        <v>155.1</v>
      </c>
      <c r="H314" s="507">
        <v>170.70000000000002</v>
      </c>
      <c r="I314" s="507">
        <v>175.70000000000002</v>
      </c>
      <c r="J314" s="507">
        <v>178.50000000000003</v>
      </c>
      <c r="K314" s="506">
        <v>172.9</v>
      </c>
      <c r="L314" s="506">
        <v>165.1</v>
      </c>
      <c r="M314" s="506">
        <v>2.02677</v>
      </c>
    </row>
    <row r="315" spans="1:13">
      <c r="A315" s="254">
        <v>305</v>
      </c>
      <c r="B315" s="509" t="s">
        <v>439</v>
      </c>
      <c r="C315" s="506">
        <v>218.25</v>
      </c>
      <c r="D315" s="507">
        <v>219.65</v>
      </c>
      <c r="E315" s="507">
        <v>214.60000000000002</v>
      </c>
      <c r="F315" s="507">
        <v>210.95000000000002</v>
      </c>
      <c r="G315" s="507">
        <v>205.90000000000003</v>
      </c>
      <c r="H315" s="507">
        <v>223.3</v>
      </c>
      <c r="I315" s="507">
        <v>228.35000000000002</v>
      </c>
      <c r="J315" s="507">
        <v>232</v>
      </c>
      <c r="K315" s="506">
        <v>224.7</v>
      </c>
      <c r="L315" s="506">
        <v>216</v>
      </c>
      <c r="M315" s="506">
        <v>1.5908500000000001</v>
      </c>
    </row>
    <row r="316" spans="1:13">
      <c r="A316" s="254">
        <v>306</v>
      </c>
      <c r="B316" s="509" t="s">
        <v>440</v>
      </c>
      <c r="C316" s="506">
        <v>550.04999999999995</v>
      </c>
      <c r="D316" s="507">
        <v>543.7166666666667</v>
      </c>
      <c r="E316" s="507">
        <v>532.33333333333337</v>
      </c>
      <c r="F316" s="507">
        <v>514.61666666666667</v>
      </c>
      <c r="G316" s="507">
        <v>503.23333333333335</v>
      </c>
      <c r="H316" s="507">
        <v>561.43333333333339</v>
      </c>
      <c r="I316" s="507">
        <v>572.81666666666661</v>
      </c>
      <c r="J316" s="507">
        <v>590.53333333333342</v>
      </c>
      <c r="K316" s="506">
        <v>555.1</v>
      </c>
      <c r="L316" s="506">
        <v>526</v>
      </c>
      <c r="M316" s="506">
        <v>0.78208</v>
      </c>
    </row>
    <row r="317" spans="1:13">
      <c r="A317" s="254">
        <v>307</v>
      </c>
      <c r="B317" s="509" t="s">
        <v>138</v>
      </c>
      <c r="C317" s="506">
        <v>153.25</v>
      </c>
      <c r="D317" s="507">
        <v>155.23333333333332</v>
      </c>
      <c r="E317" s="507">
        <v>151.01666666666665</v>
      </c>
      <c r="F317" s="507">
        <v>148.78333333333333</v>
      </c>
      <c r="G317" s="507">
        <v>144.56666666666666</v>
      </c>
      <c r="H317" s="507">
        <v>157.46666666666664</v>
      </c>
      <c r="I317" s="507">
        <v>161.68333333333328</v>
      </c>
      <c r="J317" s="507">
        <v>163.91666666666663</v>
      </c>
      <c r="K317" s="506">
        <v>159.44999999999999</v>
      </c>
      <c r="L317" s="506">
        <v>153</v>
      </c>
      <c r="M317" s="506">
        <v>42.824120000000001</v>
      </c>
    </row>
    <row r="318" spans="1:13">
      <c r="A318" s="254">
        <v>308</v>
      </c>
      <c r="B318" s="509" t="s">
        <v>261</v>
      </c>
      <c r="C318" s="506">
        <v>39.700000000000003</v>
      </c>
      <c r="D318" s="507">
        <v>39.616666666666667</v>
      </c>
      <c r="E318" s="507">
        <v>38.783333333333331</v>
      </c>
      <c r="F318" s="507">
        <v>37.866666666666667</v>
      </c>
      <c r="G318" s="507">
        <v>37.033333333333331</v>
      </c>
      <c r="H318" s="507">
        <v>40.533333333333331</v>
      </c>
      <c r="I318" s="507">
        <v>41.36666666666666</v>
      </c>
      <c r="J318" s="507">
        <v>42.283333333333331</v>
      </c>
      <c r="K318" s="506">
        <v>40.450000000000003</v>
      </c>
      <c r="L318" s="506">
        <v>38.700000000000003</v>
      </c>
      <c r="M318" s="506">
        <v>21.58229</v>
      </c>
    </row>
    <row r="319" spans="1:13">
      <c r="A319" s="254">
        <v>309</v>
      </c>
      <c r="B319" s="509" t="s">
        <v>139</v>
      </c>
      <c r="C319" s="506">
        <v>400.7</v>
      </c>
      <c r="D319" s="507">
        <v>400.90000000000003</v>
      </c>
      <c r="E319" s="507">
        <v>396.30000000000007</v>
      </c>
      <c r="F319" s="507">
        <v>391.90000000000003</v>
      </c>
      <c r="G319" s="507">
        <v>387.30000000000007</v>
      </c>
      <c r="H319" s="507">
        <v>405.30000000000007</v>
      </c>
      <c r="I319" s="507">
        <v>409.90000000000009</v>
      </c>
      <c r="J319" s="507">
        <v>414.30000000000007</v>
      </c>
      <c r="K319" s="506">
        <v>405.5</v>
      </c>
      <c r="L319" s="506">
        <v>396.5</v>
      </c>
      <c r="M319" s="506">
        <v>18.725180000000002</v>
      </c>
    </row>
    <row r="320" spans="1:13">
      <c r="A320" s="254">
        <v>310</v>
      </c>
      <c r="B320" s="509" t="s">
        <v>140</v>
      </c>
      <c r="C320" s="506">
        <v>7066.2</v>
      </c>
      <c r="D320" s="507">
        <v>7091.5166666666664</v>
      </c>
      <c r="E320" s="507">
        <v>7024.6333333333332</v>
      </c>
      <c r="F320" s="507">
        <v>6983.0666666666666</v>
      </c>
      <c r="G320" s="507">
        <v>6916.1833333333334</v>
      </c>
      <c r="H320" s="507">
        <v>7133.083333333333</v>
      </c>
      <c r="I320" s="507">
        <v>7199.9666666666662</v>
      </c>
      <c r="J320" s="507">
        <v>7241.5333333333328</v>
      </c>
      <c r="K320" s="506">
        <v>7158.4</v>
      </c>
      <c r="L320" s="506">
        <v>7049.95</v>
      </c>
      <c r="M320" s="506">
        <v>4.5714699999999997</v>
      </c>
    </row>
    <row r="321" spans="1:13">
      <c r="A321" s="254">
        <v>311</v>
      </c>
      <c r="B321" s="509" t="s">
        <v>142</v>
      </c>
      <c r="C321" s="506">
        <v>843</v>
      </c>
      <c r="D321" s="507">
        <v>853.23333333333323</v>
      </c>
      <c r="E321" s="507">
        <v>829.46666666666647</v>
      </c>
      <c r="F321" s="507">
        <v>815.93333333333328</v>
      </c>
      <c r="G321" s="507">
        <v>792.16666666666652</v>
      </c>
      <c r="H321" s="507">
        <v>866.76666666666642</v>
      </c>
      <c r="I321" s="507">
        <v>890.53333333333308</v>
      </c>
      <c r="J321" s="507">
        <v>904.06666666666638</v>
      </c>
      <c r="K321" s="506">
        <v>877</v>
      </c>
      <c r="L321" s="506">
        <v>839.7</v>
      </c>
      <c r="M321" s="506">
        <v>7.3734799999999998</v>
      </c>
    </row>
    <row r="322" spans="1:13">
      <c r="A322" s="254">
        <v>312</v>
      </c>
      <c r="B322" s="509" t="s">
        <v>441</v>
      </c>
      <c r="C322" s="506">
        <v>2040.85</v>
      </c>
      <c r="D322" s="507">
        <v>2042</v>
      </c>
      <c r="E322" s="507">
        <v>2009</v>
      </c>
      <c r="F322" s="507">
        <v>1977.15</v>
      </c>
      <c r="G322" s="507">
        <v>1944.15</v>
      </c>
      <c r="H322" s="507">
        <v>2073.85</v>
      </c>
      <c r="I322" s="507">
        <v>2106.85</v>
      </c>
      <c r="J322" s="507">
        <v>2138.6999999999998</v>
      </c>
      <c r="K322" s="506">
        <v>2075</v>
      </c>
      <c r="L322" s="506">
        <v>2010.15</v>
      </c>
      <c r="M322" s="506">
        <v>0.78478999999999999</v>
      </c>
    </row>
    <row r="323" spans="1:13">
      <c r="A323" s="254">
        <v>313</v>
      </c>
      <c r="B323" s="509" t="s">
        <v>144</v>
      </c>
      <c r="C323" s="506">
        <v>1975.35</v>
      </c>
      <c r="D323" s="507">
        <v>1991.5166666666664</v>
      </c>
      <c r="E323" s="507">
        <v>1943.9333333333329</v>
      </c>
      <c r="F323" s="507">
        <v>1912.5166666666664</v>
      </c>
      <c r="G323" s="507">
        <v>1864.9333333333329</v>
      </c>
      <c r="H323" s="507">
        <v>2022.9333333333329</v>
      </c>
      <c r="I323" s="507">
        <v>2070.5166666666664</v>
      </c>
      <c r="J323" s="507">
        <v>2101.9333333333329</v>
      </c>
      <c r="K323" s="506">
        <v>2039.1</v>
      </c>
      <c r="L323" s="506">
        <v>1960.1</v>
      </c>
      <c r="M323" s="506">
        <v>12.876200000000001</v>
      </c>
    </row>
    <row r="324" spans="1:13">
      <c r="A324" s="254">
        <v>314</v>
      </c>
      <c r="B324" s="509" t="s">
        <v>442</v>
      </c>
      <c r="C324" s="506">
        <v>96.15</v>
      </c>
      <c r="D324" s="507">
        <v>96.383333333333326</v>
      </c>
      <c r="E324" s="507">
        <v>94.766666666666652</v>
      </c>
      <c r="F324" s="507">
        <v>93.383333333333326</v>
      </c>
      <c r="G324" s="507">
        <v>91.766666666666652</v>
      </c>
      <c r="H324" s="507">
        <v>97.766666666666652</v>
      </c>
      <c r="I324" s="507">
        <v>99.383333333333326</v>
      </c>
      <c r="J324" s="507">
        <v>100.76666666666665</v>
      </c>
      <c r="K324" s="506">
        <v>98</v>
      </c>
      <c r="L324" s="506">
        <v>95</v>
      </c>
      <c r="M324" s="506">
        <v>5.1990499999999997</v>
      </c>
    </row>
    <row r="325" spans="1:13">
      <c r="A325" s="254">
        <v>315</v>
      </c>
      <c r="B325" s="509" t="s">
        <v>443</v>
      </c>
      <c r="C325" s="506">
        <v>551.95000000000005</v>
      </c>
      <c r="D325" s="507">
        <v>552.13333333333333</v>
      </c>
      <c r="E325" s="507">
        <v>537.41666666666663</v>
      </c>
      <c r="F325" s="507">
        <v>522.88333333333333</v>
      </c>
      <c r="G325" s="507">
        <v>508.16666666666663</v>
      </c>
      <c r="H325" s="507">
        <v>566.66666666666663</v>
      </c>
      <c r="I325" s="507">
        <v>581.38333333333333</v>
      </c>
      <c r="J325" s="507">
        <v>595.91666666666663</v>
      </c>
      <c r="K325" s="506">
        <v>566.85</v>
      </c>
      <c r="L325" s="506">
        <v>537.6</v>
      </c>
      <c r="M325" s="506">
        <v>2.7775500000000002</v>
      </c>
    </row>
    <row r="326" spans="1:13">
      <c r="A326" s="254">
        <v>316</v>
      </c>
      <c r="B326" s="509" t="s">
        <v>754</v>
      </c>
      <c r="C326" s="506">
        <v>181.1</v>
      </c>
      <c r="D326" s="507">
        <v>182.69999999999996</v>
      </c>
      <c r="E326" s="507">
        <v>178.59999999999991</v>
      </c>
      <c r="F326" s="507">
        <v>176.09999999999994</v>
      </c>
      <c r="G326" s="507">
        <v>171.99999999999989</v>
      </c>
      <c r="H326" s="507">
        <v>185.19999999999993</v>
      </c>
      <c r="I326" s="507">
        <v>189.3</v>
      </c>
      <c r="J326" s="507">
        <v>191.79999999999995</v>
      </c>
      <c r="K326" s="506">
        <v>186.8</v>
      </c>
      <c r="L326" s="506">
        <v>180.2</v>
      </c>
      <c r="M326" s="506">
        <v>2.81081</v>
      </c>
    </row>
    <row r="327" spans="1:13">
      <c r="A327" s="254">
        <v>317</v>
      </c>
      <c r="B327" s="509" t="s">
        <v>145</v>
      </c>
      <c r="C327" s="506">
        <v>201.55</v>
      </c>
      <c r="D327" s="507">
        <v>204.01666666666665</v>
      </c>
      <c r="E327" s="507">
        <v>197.73333333333329</v>
      </c>
      <c r="F327" s="507">
        <v>193.91666666666663</v>
      </c>
      <c r="G327" s="507">
        <v>187.63333333333327</v>
      </c>
      <c r="H327" s="507">
        <v>207.83333333333331</v>
      </c>
      <c r="I327" s="507">
        <v>214.11666666666667</v>
      </c>
      <c r="J327" s="507">
        <v>217.93333333333334</v>
      </c>
      <c r="K327" s="506">
        <v>210.3</v>
      </c>
      <c r="L327" s="506">
        <v>200.2</v>
      </c>
      <c r="M327" s="506">
        <v>169.33438000000001</v>
      </c>
    </row>
    <row r="328" spans="1:13">
      <c r="A328" s="254">
        <v>318</v>
      </c>
      <c r="B328" s="509" t="s">
        <v>444</v>
      </c>
      <c r="C328" s="506">
        <v>650.25</v>
      </c>
      <c r="D328" s="507">
        <v>656.2166666666667</v>
      </c>
      <c r="E328" s="507">
        <v>640.43333333333339</v>
      </c>
      <c r="F328" s="507">
        <v>630.61666666666667</v>
      </c>
      <c r="G328" s="507">
        <v>614.83333333333337</v>
      </c>
      <c r="H328" s="507">
        <v>666.03333333333342</v>
      </c>
      <c r="I328" s="507">
        <v>681.81666666666672</v>
      </c>
      <c r="J328" s="507">
        <v>691.63333333333344</v>
      </c>
      <c r="K328" s="506">
        <v>672</v>
      </c>
      <c r="L328" s="506">
        <v>646.4</v>
      </c>
      <c r="M328" s="506">
        <v>1.4710399999999999</v>
      </c>
    </row>
    <row r="329" spans="1:13">
      <c r="A329" s="254">
        <v>319</v>
      </c>
      <c r="B329" s="509" t="s">
        <v>262</v>
      </c>
      <c r="C329" s="506">
        <v>1672.45</v>
      </c>
      <c r="D329" s="507">
        <v>1669.7833333333335</v>
      </c>
      <c r="E329" s="507">
        <v>1653.616666666667</v>
      </c>
      <c r="F329" s="507">
        <v>1634.7833333333335</v>
      </c>
      <c r="G329" s="507">
        <v>1618.616666666667</v>
      </c>
      <c r="H329" s="507">
        <v>1688.616666666667</v>
      </c>
      <c r="I329" s="507">
        <v>1704.7833333333335</v>
      </c>
      <c r="J329" s="507">
        <v>1723.616666666667</v>
      </c>
      <c r="K329" s="506">
        <v>1685.95</v>
      </c>
      <c r="L329" s="506">
        <v>1650.95</v>
      </c>
      <c r="M329" s="506">
        <v>3.26973</v>
      </c>
    </row>
    <row r="330" spans="1:13">
      <c r="A330" s="254">
        <v>320</v>
      </c>
      <c r="B330" s="509" t="s">
        <v>445</v>
      </c>
      <c r="C330" s="506">
        <v>1546.05</v>
      </c>
      <c r="D330" s="507">
        <v>1545.1499999999999</v>
      </c>
      <c r="E330" s="507">
        <v>1526.8999999999996</v>
      </c>
      <c r="F330" s="507">
        <v>1507.7499999999998</v>
      </c>
      <c r="G330" s="507">
        <v>1489.4999999999995</v>
      </c>
      <c r="H330" s="507">
        <v>1564.2999999999997</v>
      </c>
      <c r="I330" s="507">
        <v>1582.5500000000002</v>
      </c>
      <c r="J330" s="507">
        <v>1601.6999999999998</v>
      </c>
      <c r="K330" s="506">
        <v>1563.4</v>
      </c>
      <c r="L330" s="506">
        <v>1526</v>
      </c>
      <c r="M330" s="506">
        <v>2.9111500000000001</v>
      </c>
    </row>
    <row r="331" spans="1:13">
      <c r="A331" s="254">
        <v>321</v>
      </c>
      <c r="B331" s="509" t="s">
        <v>147</v>
      </c>
      <c r="C331" s="506">
        <v>1219.25</v>
      </c>
      <c r="D331" s="507">
        <v>1225.9833333333333</v>
      </c>
      <c r="E331" s="507">
        <v>1208.2666666666667</v>
      </c>
      <c r="F331" s="507">
        <v>1197.2833333333333</v>
      </c>
      <c r="G331" s="507">
        <v>1179.5666666666666</v>
      </c>
      <c r="H331" s="507">
        <v>1236.9666666666667</v>
      </c>
      <c r="I331" s="507">
        <v>1254.6833333333334</v>
      </c>
      <c r="J331" s="507">
        <v>1265.6666666666667</v>
      </c>
      <c r="K331" s="506">
        <v>1243.7</v>
      </c>
      <c r="L331" s="506">
        <v>1215</v>
      </c>
      <c r="M331" s="506">
        <v>9.1806400000000004</v>
      </c>
    </row>
    <row r="332" spans="1:13">
      <c r="A332" s="254">
        <v>322</v>
      </c>
      <c r="B332" s="509" t="s">
        <v>263</v>
      </c>
      <c r="C332" s="506">
        <v>797.7</v>
      </c>
      <c r="D332" s="507">
        <v>803.9</v>
      </c>
      <c r="E332" s="507">
        <v>788.8</v>
      </c>
      <c r="F332" s="507">
        <v>779.9</v>
      </c>
      <c r="G332" s="507">
        <v>764.8</v>
      </c>
      <c r="H332" s="507">
        <v>812.8</v>
      </c>
      <c r="I332" s="507">
        <v>827.90000000000009</v>
      </c>
      <c r="J332" s="507">
        <v>836.8</v>
      </c>
      <c r="K332" s="506">
        <v>819</v>
      </c>
      <c r="L332" s="506">
        <v>795</v>
      </c>
      <c r="M332" s="506">
        <v>2.2159</v>
      </c>
    </row>
    <row r="333" spans="1:13">
      <c r="A333" s="254">
        <v>323</v>
      </c>
      <c r="B333" s="509" t="s">
        <v>149</v>
      </c>
      <c r="C333" s="506">
        <v>46.8</v>
      </c>
      <c r="D333" s="507">
        <v>47.4</v>
      </c>
      <c r="E333" s="507">
        <v>45.449999999999996</v>
      </c>
      <c r="F333" s="507">
        <v>44.099999999999994</v>
      </c>
      <c r="G333" s="507">
        <v>42.149999999999991</v>
      </c>
      <c r="H333" s="507">
        <v>48.75</v>
      </c>
      <c r="I333" s="507">
        <v>50.7</v>
      </c>
      <c r="J333" s="507">
        <v>52.050000000000004</v>
      </c>
      <c r="K333" s="506">
        <v>49.35</v>
      </c>
      <c r="L333" s="506">
        <v>46.05</v>
      </c>
      <c r="M333" s="506">
        <v>184.96064000000001</v>
      </c>
    </row>
    <row r="334" spans="1:13">
      <c r="A334" s="254">
        <v>324</v>
      </c>
      <c r="B334" s="509" t="s">
        <v>150</v>
      </c>
      <c r="C334" s="506">
        <v>77.099999999999994</v>
      </c>
      <c r="D334" s="507">
        <v>77.933333333333337</v>
      </c>
      <c r="E334" s="507">
        <v>75.416666666666671</v>
      </c>
      <c r="F334" s="507">
        <v>73.733333333333334</v>
      </c>
      <c r="G334" s="507">
        <v>71.216666666666669</v>
      </c>
      <c r="H334" s="507">
        <v>79.616666666666674</v>
      </c>
      <c r="I334" s="507">
        <v>82.133333333333326</v>
      </c>
      <c r="J334" s="507">
        <v>83.816666666666677</v>
      </c>
      <c r="K334" s="506">
        <v>80.45</v>
      </c>
      <c r="L334" s="506">
        <v>76.25</v>
      </c>
      <c r="M334" s="506">
        <v>64.587590000000006</v>
      </c>
    </row>
    <row r="335" spans="1:13">
      <c r="A335" s="254">
        <v>325</v>
      </c>
      <c r="B335" s="509" t="s">
        <v>446</v>
      </c>
      <c r="C335" s="506">
        <v>523.85</v>
      </c>
      <c r="D335" s="507">
        <v>527.35</v>
      </c>
      <c r="E335" s="507">
        <v>517.90000000000009</v>
      </c>
      <c r="F335" s="507">
        <v>511.95000000000005</v>
      </c>
      <c r="G335" s="507">
        <v>502.50000000000011</v>
      </c>
      <c r="H335" s="507">
        <v>533.30000000000007</v>
      </c>
      <c r="I335" s="507">
        <v>542.75000000000011</v>
      </c>
      <c r="J335" s="507">
        <v>548.70000000000005</v>
      </c>
      <c r="K335" s="506">
        <v>536.79999999999995</v>
      </c>
      <c r="L335" s="506">
        <v>521.4</v>
      </c>
      <c r="M335" s="506">
        <v>0.44764999999999999</v>
      </c>
    </row>
    <row r="336" spans="1:13">
      <c r="A336" s="254">
        <v>326</v>
      </c>
      <c r="B336" s="509" t="s">
        <v>264</v>
      </c>
      <c r="C336" s="506">
        <v>24</v>
      </c>
      <c r="D336" s="507">
        <v>24.016666666666666</v>
      </c>
      <c r="E336" s="507">
        <v>23.783333333333331</v>
      </c>
      <c r="F336" s="507">
        <v>23.566666666666666</v>
      </c>
      <c r="G336" s="507">
        <v>23.333333333333332</v>
      </c>
      <c r="H336" s="507">
        <v>24.233333333333331</v>
      </c>
      <c r="I336" s="507">
        <v>24.466666666666665</v>
      </c>
      <c r="J336" s="507">
        <v>24.68333333333333</v>
      </c>
      <c r="K336" s="506">
        <v>24.25</v>
      </c>
      <c r="L336" s="506">
        <v>23.8</v>
      </c>
      <c r="M336" s="506">
        <v>51.477939999999997</v>
      </c>
    </row>
    <row r="337" spans="1:13">
      <c r="A337" s="254">
        <v>327</v>
      </c>
      <c r="B337" s="509" t="s">
        <v>447</v>
      </c>
      <c r="C337" s="506">
        <v>50.25</v>
      </c>
      <c r="D337" s="507">
        <v>50.416666666666664</v>
      </c>
      <c r="E337" s="507">
        <v>49.93333333333333</v>
      </c>
      <c r="F337" s="507">
        <v>49.616666666666667</v>
      </c>
      <c r="G337" s="507">
        <v>49.133333333333333</v>
      </c>
      <c r="H337" s="507">
        <v>50.733333333333327</v>
      </c>
      <c r="I337" s="507">
        <v>51.216666666666661</v>
      </c>
      <c r="J337" s="507">
        <v>51.533333333333324</v>
      </c>
      <c r="K337" s="506">
        <v>50.9</v>
      </c>
      <c r="L337" s="506">
        <v>50.1</v>
      </c>
      <c r="M337" s="506">
        <v>8.9144299999999994</v>
      </c>
    </row>
    <row r="338" spans="1:13">
      <c r="A338" s="254">
        <v>328</v>
      </c>
      <c r="B338" s="509" t="s">
        <v>152</v>
      </c>
      <c r="C338" s="506">
        <v>126.95</v>
      </c>
      <c r="D338" s="507">
        <v>128.45000000000002</v>
      </c>
      <c r="E338" s="507">
        <v>124.75000000000003</v>
      </c>
      <c r="F338" s="507">
        <v>122.55000000000001</v>
      </c>
      <c r="G338" s="507">
        <v>118.85000000000002</v>
      </c>
      <c r="H338" s="507">
        <v>130.65000000000003</v>
      </c>
      <c r="I338" s="507">
        <v>134.35000000000002</v>
      </c>
      <c r="J338" s="507">
        <v>136.55000000000004</v>
      </c>
      <c r="K338" s="506">
        <v>132.15</v>
      </c>
      <c r="L338" s="506">
        <v>126.25</v>
      </c>
      <c r="M338" s="506">
        <v>93.750510000000006</v>
      </c>
    </row>
    <row r="339" spans="1:13">
      <c r="A339" s="254">
        <v>329</v>
      </c>
      <c r="B339" s="509" t="s">
        <v>694</v>
      </c>
      <c r="C339" s="506">
        <v>170.9</v>
      </c>
      <c r="D339" s="507">
        <v>172.23333333333335</v>
      </c>
      <c r="E339" s="507">
        <v>166.76666666666671</v>
      </c>
      <c r="F339" s="507">
        <v>162.63333333333335</v>
      </c>
      <c r="G339" s="507">
        <v>157.16666666666671</v>
      </c>
      <c r="H339" s="507">
        <v>176.3666666666667</v>
      </c>
      <c r="I339" s="507">
        <v>181.83333333333334</v>
      </c>
      <c r="J339" s="507">
        <v>185.9666666666667</v>
      </c>
      <c r="K339" s="506">
        <v>177.7</v>
      </c>
      <c r="L339" s="506">
        <v>168.1</v>
      </c>
      <c r="M339" s="506">
        <v>4.8304200000000002</v>
      </c>
    </row>
    <row r="340" spans="1:13">
      <c r="A340" s="254">
        <v>330</v>
      </c>
      <c r="B340" s="509" t="s">
        <v>153</v>
      </c>
      <c r="C340" s="506">
        <v>106</v>
      </c>
      <c r="D340" s="507">
        <v>107</v>
      </c>
      <c r="E340" s="507">
        <v>104.6</v>
      </c>
      <c r="F340" s="507">
        <v>103.19999999999999</v>
      </c>
      <c r="G340" s="507">
        <v>100.79999999999998</v>
      </c>
      <c r="H340" s="507">
        <v>108.4</v>
      </c>
      <c r="I340" s="507">
        <v>110.80000000000001</v>
      </c>
      <c r="J340" s="507">
        <v>112.20000000000002</v>
      </c>
      <c r="K340" s="506">
        <v>109.4</v>
      </c>
      <c r="L340" s="506">
        <v>105.6</v>
      </c>
      <c r="M340" s="506">
        <v>151.96366</v>
      </c>
    </row>
    <row r="341" spans="1:13">
      <c r="A341" s="254">
        <v>331</v>
      </c>
      <c r="B341" s="509" t="s">
        <v>448</v>
      </c>
      <c r="C341" s="506">
        <v>399.2</v>
      </c>
      <c r="D341" s="507">
        <v>401.39999999999992</v>
      </c>
      <c r="E341" s="507">
        <v>394.44999999999982</v>
      </c>
      <c r="F341" s="507">
        <v>389.69999999999987</v>
      </c>
      <c r="G341" s="507">
        <v>382.74999999999977</v>
      </c>
      <c r="H341" s="507">
        <v>406.14999999999986</v>
      </c>
      <c r="I341" s="507">
        <v>413.1</v>
      </c>
      <c r="J341" s="507">
        <v>417.84999999999991</v>
      </c>
      <c r="K341" s="506">
        <v>408.35</v>
      </c>
      <c r="L341" s="506">
        <v>396.65</v>
      </c>
      <c r="M341" s="506">
        <v>11.44605</v>
      </c>
    </row>
    <row r="342" spans="1:13">
      <c r="A342" s="254">
        <v>332</v>
      </c>
      <c r="B342" s="509" t="s">
        <v>148</v>
      </c>
      <c r="C342" s="506">
        <v>53.3</v>
      </c>
      <c r="D342" s="507">
        <v>53.6</v>
      </c>
      <c r="E342" s="507">
        <v>52.75</v>
      </c>
      <c r="F342" s="507">
        <v>52.199999999999996</v>
      </c>
      <c r="G342" s="507">
        <v>51.349999999999994</v>
      </c>
      <c r="H342" s="507">
        <v>54.150000000000006</v>
      </c>
      <c r="I342" s="507">
        <v>55.000000000000014</v>
      </c>
      <c r="J342" s="507">
        <v>55.550000000000011</v>
      </c>
      <c r="K342" s="506">
        <v>54.45</v>
      </c>
      <c r="L342" s="506">
        <v>53.05</v>
      </c>
      <c r="M342" s="506">
        <v>140.58803</v>
      </c>
    </row>
    <row r="343" spans="1:13">
      <c r="A343" s="254">
        <v>333</v>
      </c>
      <c r="B343" s="509" t="s">
        <v>449</v>
      </c>
      <c r="C343" s="506">
        <v>56.75</v>
      </c>
      <c r="D343" s="507">
        <v>57.449999999999996</v>
      </c>
      <c r="E343" s="507">
        <v>55.79999999999999</v>
      </c>
      <c r="F343" s="507">
        <v>54.849999999999994</v>
      </c>
      <c r="G343" s="507">
        <v>53.199999999999989</v>
      </c>
      <c r="H343" s="507">
        <v>58.399999999999991</v>
      </c>
      <c r="I343" s="507">
        <v>60.05</v>
      </c>
      <c r="J343" s="507">
        <v>60.999999999999993</v>
      </c>
      <c r="K343" s="506">
        <v>59.1</v>
      </c>
      <c r="L343" s="506">
        <v>56.5</v>
      </c>
      <c r="M343" s="506">
        <v>11.776339999999999</v>
      </c>
    </row>
    <row r="344" spans="1:13">
      <c r="A344" s="254">
        <v>334</v>
      </c>
      <c r="B344" s="509" t="s">
        <v>450</v>
      </c>
      <c r="C344" s="506">
        <v>2486.9</v>
      </c>
      <c r="D344" s="507">
        <v>2509.9666666666667</v>
      </c>
      <c r="E344" s="507">
        <v>2459.9833333333336</v>
      </c>
      <c r="F344" s="507">
        <v>2433.0666666666671</v>
      </c>
      <c r="G344" s="507">
        <v>2383.0833333333339</v>
      </c>
      <c r="H344" s="507">
        <v>2536.8833333333332</v>
      </c>
      <c r="I344" s="507">
        <v>2586.8666666666659</v>
      </c>
      <c r="J344" s="507">
        <v>2613.7833333333328</v>
      </c>
      <c r="K344" s="506">
        <v>2559.9499999999998</v>
      </c>
      <c r="L344" s="506">
        <v>2483.0500000000002</v>
      </c>
      <c r="M344" s="506">
        <v>1.39767</v>
      </c>
    </row>
    <row r="345" spans="1:13">
      <c r="A345" s="254">
        <v>335</v>
      </c>
      <c r="B345" s="509" t="s">
        <v>755</v>
      </c>
      <c r="C345" s="506">
        <v>82.55</v>
      </c>
      <c r="D345" s="507">
        <v>83</v>
      </c>
      <c r="E345" s="507">
        <v>81.599999999999994</v>
      </c>
      <c r="F345" s="507">
        <v>80.649999999999991</v>
      </c>
      <c r="G345" s="507">
        <v>79.249999999999986</v>
      </c>
      <c r="H345" s="507">
        <v>83.95</v>
      </c>
      <c r="I345" s="507">
        <v>85.350000000000009</v>
      </c>
      <c r="J345" s="507">
        <v>86.300000000000011</v>
      </c>
      <c r="K345" s="506">
        <v>84.4</v>
      </c>
      <c r="L345" s="506">
        <v>82.05</v>
      </c>
      <c r="M345" s="506">
        <v>1.4072199999999999</v>
      </c>
    </row>
    <row r="346" spans="1:13">
      <c r="A346" s="254">
        <v>336</v>
      </c>
      <c r="B346" s="509" t="s">
        <v>151</v>
      </c>
      <c r="C346" s="506">
        <v>16448.099999999999</v>
      </c>
      <c r="D346" s="507">
        <v>16545.716666666664</v>
      </c>
      <c r="E346" s="507">
        <v>16321.633333333328</v>
      </c>
      <c r="F346" s="507">
        <v>16195.166666666664</v>
      </c>
      <c r="G346" s="507">
        <v>15971.083333333328</v>
      </c>
      <c r="H346" s="507">
        <v>16672.183333333327</v>
      </c>
      <c r="I346" s="507">
        <v>16896.266666666663</v>
      </c>
      <c r="J346" s="507">
        <v>17022.733333333326</v>
      </c>
      <c r="K346" s="506">
        <v>16769.8</v>
      </c>
      <c r="L346" s="506">
        <v>16419.25</v>
      </c>
      <c r="M346" s="506">
        <v>0.75555000000000005</v>
      </c>
    </row>
    <row r="347" spans="1:13">
      <c r="A347" s="254">
        <v>337</v>
      </c>
      <c r="B347" s="509" t="s">
        <v>791</v>
      </c>
      <c r="C347" s="506">
        <v>40.200000000000003</v>
      </c>
      <c r="D347" s="507">
        <v>40.516666666666673</v>
      </c>
      <c r="E347" s="507">
        <v>39.583333333333343</v>
      </c>
      <c r="F347" s="507">
        <v>38.966666666666669</v>
      </c>
      <c r="G347" s="507">
        <v>38.033333333333339</v>
      </c>
      <c r="H347" s="507">
        <v>41.133333333333347</v>
      </c>
      <c r="I347" s="507">
        <v>42.06666666666667</v>
      </c>
      <c r="J347" s="507">
        <v>42.683333333333351</v>
      </c>
      <c r="K347" s="506">
        <v>41.45</v>
      </c>
      <c r="L347" s="506">
        <v>39.9</v>
      </c>
      <c r="M347" s="506">
        <v>7.4156199999999997</v>
      </c>
    </row>
    <row r="348" spans="1:13">
      <c r="A348" s="254">
        <v>338</v>
      </c>
      <c r="B348" s="509" t="s">
        <v>451</v>
      </c>
      <c r="C348" s="506">
        <v>1980.05</v>
      </c>
      <c r="D348" s="507">
        <v>1981.7666666666667</v>
      </c>
      <c r="E348" s="507">
        <v>1958.5333333333333</v>
      </c>
      <c r="F348" s="507">
        <v>1937.0166666666667</v>
      </c>
      <c r="G348" s="507">
        <v>1913.7833333333333</v>
      </c>
      <c r="H348" s="507">
        <v>2003.2833333333333</v>
      </c>
      <c r="I348" s="507">
        <v>2026.5166666666664</v>
      </c>
      <c r="J348" s="507">
        <v>2048.0333333333333</v>
      </c>
      <c r="K348" s="506">
        <v>2005</v>
      </c>
      <c r="L348" s="506">
        <v>1960.25</v>
      </c>
      <c r="M348" s="506">
        <v>0.25241999999999998</v>
      </c>
    </row>
    <row r="349" spans="1:13">
      <c r="A349" s="254">
        <v>339</v>
      </c>
      <c r="B349" s="509" t="s">
        <v>790</v>
      </c>
      <c r="C349" s="506">
        <v>335.05</v>
      </c>
      <c r="D349" s="507">
        <v>334.48333333333335</v>
      </c>
      <c r="E349" s="507">
        <v>332.06666666666672</v>
      </c>
      <c r="F349" s="507">
        <v>329.08333333333337</v>
      </c>
      <c r="G349" s="507">
        <v>326.66666666666674</v>
      </c>
      <c r="H349" s="507">
        <v>337.4666666666667</v>
      </c>
      <c r="I349" s="507">
        <v>339.88333333333333</v>
      </c>
      <c r="J349" s="507">
        <v>342.86666666666667</v>
      </c>
      <c r="K349" s="506">
        <v>336.9</v>
      </c>
      <c r="L349" s="506">
        <v>331.5</v>
      </c>
      <c r="M349" s="506">
        <v>5.9282399999999997</v>
      </c>
    </row>
    <row r="350" spans="1:13">
      <c r="A350" s="254">
        <v>340</v>
      </c>
      <c r="B350" s="509" t="s">
        <v>265</v>
      </c>
      <c r="C350" s="506">
        <v>575.1</v>
      </c>
      <c r="D350" s="507">
        <v>578.38333333333333</v>
      </c>
      <c r="E350" s="507">
        <v>569.86666666666667</v>
      </c>
      <c r="F350" s="507">
        <v>564.63333333333333</v>
      </c>
      <c r="G350" s="507">
        <v>556.11666666666667</v>
      </c>
      <c r="H350" s="507">
        <v>583.61666666666667</v>
      </c>
      <c r="I350" s="507">
        <v>592.13333333333333</v>
      </c>
      <c r="J350" s="507">
        <v>597.36666666666667</v>
      </c>
      <c r="K350" s="506">
        <v>586.9</v>
      </c>
      <c r="L350" s="506">
        <v>573.15</v>
      </c>
      <c r="M350" s="506">
        <v>2.1653799999999999</v>
      </c>
    </row>
    <row r="351" spans="1:13">
      <c r="A351" s="254">
        <v>341</v>
      </c>
      <c r="B351" s="509" t="s">
        <v>155</v>
      </c>
      <c r="C351" s="506">
        <v>104.8</v>
      </c>
      <c r="D351" s="507">
        <v>104.55</v>
      </c>
      <c r="E351" s="507">
        <v>103.1</v>
      </c>
      <c r="F351" s="507">
        <v>101.39999999999999</v>
      </c>
      <c r="G351" s="507">
        <v>99.949999999999989</v>
      </c>
      <c r="H351" s="507">
        <v>106.25</v>
      </c>
      <c r="I351" s="507">
        <v>107.70000000000002</v>
      </c>
      <c r="J351" s="507">
        <v>109.4</v>
      </c>
      <c r="K351" s="506">
        <v>106</v>
      </c>
      <c r="L351" s="506">
        <v>102.85</v>
      </c>
      <c r="M351" s="506">
        <v>310.83656000000002</v>
      </c>
    </row>
    <row r="352" spans="1:13">
      <c r="A352" s="254">
        <v>342</v>
      </c>
      <c r="B352" s="509" t="s">
        <v>154</v>
      </c>
      <c r="C352" s="506">
        <v>116.45</v>
      </c>
      <c r="D352" s="507">
        <v>116.7</v>
      </c>
      <c r="E352" s="507">
        <v>114.95</v>
      </c>
      <c r="F352" s="507">
        <v>113.45</v>
      </c>
      <c r="G352" s="507">
        <v>111.7</v>
      </c>
      <c r="H352" s="507">
        <v>118.2</v>
      </c>
      <c r="I352" s="507">
        <v>119.95</v>
      </c>
      <c r="J352" s="507">
        <v>121.45</v>
      </c>
      <c r="K352" s="506">
        <v>118.45</v>
      </c>
      <c r="L352" s="506">
        <v>115.2</v>
      </c>
      <c r="M352" s="506">
        <v>10.4857</v>
      </c>
    </row>
    <row r="353" spans="1:13">
      <c r="A353" s="254">
        <v>343</v>
      </c>
      <c r="B353" s="509" t="s">
        <v>452</v>
      </c>
      <c r="C353" s="506">
        <v>69.599999999999994</v>
      </c>
      <c r="D353" s="507">
        <v>69.850000000000009</v>
      </c>
      <c r="E353" s="507">
        <v>68.800000000000011</v>
      </c>
      <c r="F353" s="507">
        <v>68</v>
      </c>
      <c r="G353" s="507">
        <v>66.95</v>
      </c>
      <c r="H353" s="507">
        <v>70.65000000000002</v>
      </c>
      <c r="I353" s="507">
        <v>71.7</v>
      </c>
      <c r="J353" s="507">
        <v>72.500000000000028</v>
      </c>
      <c r="K353" s="506">
        <v>70.900000000000006</v>
      </c>
      <c r="L353" s="506">
        <v>69.05</v>
      </c>
      <c r="M353" s="506">
        <v>3.6458400000000002</v>
      </c>
    </row>
    <row r="354" spans="1:13">
      <c r="A354" s="254">
        <v>344</v>
      </c>
      <c r="B354" s="509" t="s">
        <v>266</v>
      </c>
      <c r="C354" s="506">
        <v>3193.4</v>
      </c>
      <c r="D354" s="507">
        <v>3211.1166666666668</v>
      </c>
      <c r="E354" s="507">
        <v>3167.2833333333338</v>
      </c>
      <c r="F354" s="507">
        <v>3141.166666666667</v>
      </c>
      <c r="G354" s="507">
        <v>3097.3333333333339</v>
      </c>
      <c r="H354" s="507">
        <v>3237.2333333333336</v>
      </c>
      <c r="I354" s="507">
        <v>3281.0666666666666</v>
      </c>
      <c r="J354" s="507">
        <v>3307.1833333333334</v>
      </c>
      <c r="K354" s="506">
        <v>3254.95</v>
      </c>
      <c r="L354" s="506">
        <v>3185</v>
      </c>
      <c r="M354" s="506">
        <v>0.46788999999999997</v>
      </c>
    </row>
    <row r="355" spans="1:13">
      <c r="A355" s="254">
        <v>345</v>
      </c>
      <c r="B355" s="509" t="s">
        <v>453</v>
      </c>
      <c r="C355" s="506">
        <v>99.9</v>
      </c>
      <c r="D355" s="507">
        <v>100.83333333333333</v>
      </c>
      <c r="E355" s="507">
        <v>98.416666666666657</v>
      </c>
      <c r="F355" s="507">
        <v>96.933333333333323</v>
      </c>
      <c r="G355" s="507">
        <v>94.516666666666652</v>
      </c>
      <c r="H355" s="507">
        <v>102.31666666666666</v>
      </c>
      <c r="I355" s="507">
        <v>104.73333333333332</v>
      </c>
      <c r="J355" s="507">
        <v>106.21666666666667</v>
      </c>
      <c r="K355" s="506">
        <v>103.25</v>
      </c>
      <c r="L355" s="506">
        <v>99.35</v>
      </c>
      <c r="M355" s="506">
        <v>5.4443599999999996</v>
      </c>
    </row>
    <row r="356" spans="1:13">
      <c r="A356" s="254">
        <v>346</v>
      </c>
      <c r="B356" s="509" t="s">
        <v>454</v>
      </c>
      <c r="C356" s="506">
        <v>302.85000000000002</v>
      </c>
      <c r="D356" s="507">
        <v>306.48333333333335</v>
      </c>
      <c r="E356" s="507">
        <v>296.36666666666667</v>
      </c>
      <c r="F356" s="507">
        <v>289.88333333333333</v>
      </c>
      <c r="G356" s="507">
        <v>279.76666666666665</v>
      </c>
      <c r="H356" s="507">
        <v>312.9666666666667</v>
      </c>
      <c r="I356" s="507">
        <v>323.08333333333337</v>
      </c>
      <c r="J356" s="507">
        <v>329.56666666666672</v>
      </c>
      <c r="K356" s="506">
        <v>316.60000000000002</v>
      </c>
      <c r="L356" s="506">
        <v>300</v>
      </c>
      <c r="M356" s="506">
        <v>7.4090299999999996</v>
      </c>
    </row>
    <row r="357" spans="1:13">
      <c r="A357" s="254">
        <v>347</v>
      </c>
      <c r="B357" s="509" t="s">
        <v>455</v>
      </c>
      <c r="C357" s="506">
        <v>228.8</v>
      </c>
      <c r="D357" s="507">
        <v>230.35</v>
      </c>
      <c r="E357" s="507">
        <v>223.7</v>
      </c>
      <c r="F357" s="507">
        <v>218.6</v>
      </c>
      <c r="G357" s="507">
        <v>211.95</v>
      </c>
      <c r="H357" s="507">
        <v>235.45</v>
      </c>
      <c r="I357" s="507">
        <v>242.10000000000002</v>
      </c>
      <c r="J357" s="507">
        <v>247.2</v>
      </c>
      <c r="K357" s="506">
        <v>237</v>
      </c>
      <c r="L357" s="506">
        <v>225.25</v>
      </c>
      <c r="M357" s="506">
        <v>1.11293</v>
      </c>
    </row>
    <row r="358" spans="1:13">
      <c r="A358" s="254">
        <v>348</v>
      </c>
      <c r="B358" s="509" t="s">
        <v>267</v>
      </c>
      <c r="C358" s="506">
        <v>2305.0500000000002</v>
      </c>
      <c r="D358" s="507">
        <v>2302.4833333333336</v>
      </c>
      <c r="E358" s="507">
        <v>2284.916666666667</v>
      </c>
      <c r="F358" s="507">
        <v>2264.7833333333333</v>
      </c>
      <c r="G358" s="507">
        <v>2247.2166666666667</v>
      </c>
      <c r="H358" s="507">
        <v>2322.6166666666672</v>
      </c>
      <c r="I358" s="507">
        <v>2340.1833333333338</v>
      </c>
      <c r="J358" s="507">
        <v>2360.3166666666675</v>
      </c>
      <c r="K358" s="506">
        <v>2320.0500000000002</v>
      </c>
      <c r="L358" s="506">
        <v>2282.35</v>
      </c>
      <c r="M358" s="506">
        <v>2.1820499999999998</v>
      </c>
    </row>
    <row r="359" spans="1:13">
      <c r="A359" s="254">
        <v>349</v>
      </c>
      <c r="B359" s="509" t="s">
        <v>268</v>
      </c>
      <c r="C359" s="506">
        <v>386.1</v>
      </c>
      <c r="D359" s="507">
        <v>389.5333333333333</v>
      </c>
      <c r="E359" s="507">
        <v>380.56666666666661</v>
      </c>
      <c r="F359" s="507">
        <v>375.0333333333333</v>
      </c>
      <c r="G359" s="507">
        <v>366.06666666666661</v>
      </c>
      <c r="H359" s="507">
        <v>395.06666666666661</v>
      </c>
      <c r="I359" s="507">
        <v>404.0333333333333</v>
      </c>
      <c r="J359" s="507">
        <v>409.56666666666661</v>
      </c>
      <c r="K359" s="506">
        <v>398.5</v>
      </c>
      <c r="L359" s="506">
        <v>384</v>
      </c>
      <c r="M359" s="506">
        <v>2.1615799999999998</v>
      </c>
    </row>
    <row r="360" spans="1:13">
      <c r="A360" s="254">
        <v>350</v>
      </c>
      <c r="B360" s="509" t="s">
        <v>456</v>
      </c>
      <c r="C360" s="506">
        <v>250.4</v>
      </c>
      <c r="D360" s="507">
        <v>250.76666666666665</v>
      </c>
      <c r="E360" s="507">
        <v>246.6333333333333</v>
      </c>
      <c r="F360" s="507">
        <v>242.86666666666665</v>
      </c>
      <c r="G360" s="507">
        <v>238.73333333333329</v>
      </c>
      <c r="H360" s="507">
        <v>254.5333333333333</v>
      </c>
      <c r="I360" s="507">
        <v>258.66666666666663</v>
      </c>
      <c r="J360" s="507">
        <v>262.43333333333328</v>
      </c>
      <c r="K360" s="506">
        <v>254.9</v>
      </c>
      <c r="L360" s="506">
        <v>247</v>
      </c>
      <c r="M360" s="506">
        <v>3.0969000000000002</v>
      </c>
    </row>
    <row r="361" spans="1:13">
      <c r="A361" s="254">
        <v>351</v>
      </c>
      <c r="B361" s="509" t="s">
        <v>758</v>
      </c>
      <c r="C361" s="506">
        <v>465.6</v>
      </c>
      <c r="D361" s="507">
        <v>467.86666666666662</v>
      </c>
      <c r="E361" s="507">
        <v>459.23333333333323</v>
      </c>
      <c r="F361" s="507">
        <v>452.86666666666662</v>
      </c>
      <c r="G361" s="507">
        <v>444.23333333333323</v>
      </c>
      <c r="H361" s="507">
        <v>474.23333333333323</v>
      </c>
      <c r="I361" s="507">
        <v>482.86666666666656</v>
      </c>
      <c r="J361" s="507">
        <v>489.23333333333323</v>
      </c>
      <c r="K361" s="506">
        <v>476.5</v>
      </c>
      <c r="L361" s="506">
        <v>461.5</v>
      </c>
      <c r="M361" s="506">
        <v>1.27522</v>
      </c>
    </row>
    <row r="362" spans="1:13">
      <c r="A362" s="254">
        <v>352</v>
      </c>
      <c r="B362" s="509" t="s">
        <v>457</v>
      </c>
      <c r="C362" s="506">
        <v>80.349999999999994</v>
      </c>
      <c r="D362" s="507">
        <v>81.066666666666663</v>
      </c>
      <c r="E362" s="507">
        <v>79.23333333333332</v>
      </c>
      <c r="F362" s="507">
        <v>78.11666666666666</v>
      </c>
      <c r="G362" s="507">
        <v>76.283333333333317</v>
      </c>
      <c r="H362" s="507">
        <v>82.183333333333323</v>
      </c>
      <c r="I362" s="507">
        <v>84.016666666666666</v>
      </c>
      <c r="J362" s="507">
        <v>85.133333333333326</v>
      </c>
      <c r="K362" s="506">
        <v>82.9</v>
      </c>
      <c r="L362" s="506">
        <v>79.95</v>
      </c>
      <c r="M362" s="506">
        <v>8.6422299999999996</v>
      </c>
    </row>
    <row r="363" spans="1:13">
      <c r="A363" s="254">
        <v>353</v>
      </c>
      <c r="B363" s="509" t="s">
        <v>163</v>
      </c>
      <c r="C363" s="506">
        <v>1293.3</v>
      </c>
      <c r="D363" s="507">
        <v>1305.3999999999999</v>
      </c>
      <c r="E363" s="507">
        <v>1277.8999999999996</v>
      </c>
      <c r="F363" s="507">
        <v>1262.4999999999998</v>
      </c>
      <c r="G363" s="507">
        <v>1234.9999999999995</v>
      </c>
      <c r="H363" s="507">
        <v>1320.7999999999997</v>
      </c>
      <c r="I363" s="507">
        <v>1348.3000000000002</v>
      </c>
      <c r="J363" s="507">
        <v>1363.6999999999998</v>
      </c>
      <c r="K363" s="506">
        <v>1332.9</v>
      </c>
      <c r="L363" s="506">
        <v>1290</v>
      </c>
      <c r="M363" s="506">
        <v>12.38269</v>
      </c>
    </row>
    <row r="364" spans="1:13">
      <c r="A364" s="254">
        <v>354</v>
      </c>
      <c r="B364" s="509" t="s">
        <v>156</v>
      </c>
      <c r="C364" s="506">
        <v>29779.55</v>
      </c>
      <c r="D364" s="507">
        <v>30056.533333333336</v>
      </c>
      <c r="E364" s="507">
        <v>29373.166666666672</v>
      </c>
      <c r="F364" s="507">
        <v>28966.783333333336</v>
      </c>
      <c r="G364" s="507">
        <v>28283.416666666672</v>
      </c>
      <c r="H364" s="507">
        <v>30462.916666666672</v>
      </c>
      <c r="I364" s="507">
        <v>31146.283333333333</v>
      </c>
      <c r="J364" s="507">
        <v>31552.666666666672</v>
      </c>
      <c r="K364" s="506">
        <v>30739.9</v>
      </c>
      <c r="L364" s="506">
        <v>29650.15</v>
      </c>
      <c r="M364" s="506">
        <v>0.46445999999999998</v>
      </c>
    </row>
    <row r="365" spans="1:13">
      <c r="A365" s="254">
        <v>355</v>
      </c>
      <c r="B365" s="509" t="s">
        <v>458</v>
      </c>
      <c r="C365" s="506">
        <v>1894.3</v>
      </c>
      <c r="D365" s="507">
        <v>1893.55</v>
      </c>
      <c r="E365" s="507">
        <v>1852.1</v>
      </c>
      <c r="F365" s="507">
        <v>1809.8999999999999</v>
      </c>
      <c r="G365" s="507">
        <v>1768.4499999999998</v>
      </c>
      <c r="H365" s="507">
        <v>1935.75</v>
      </c>
      <c r="I365" s="507">
        <v>1977.2000000000003</v>
      </c>
      <c r="J365" s="507">
        <v>2019.4</v>
      </c>
      <c r="K365" s="506">
        <v>1935</v>
      </c>
      <c r="L365" s="506">
        <v>1851.35</v>
      </c>
      <c r="M365" s="506">
        <v>1.4031100000000001</v>
      </c>
    </row>
    <row r="366" spans="1:13">
      <c r="A366" s="254">
        <v>356</v>
      </c>
      <c r="B366" s="509" t="s">
        <v>158</v>
      </c>
      <c r="C366" s="506">
        <v>224.85</v>
      </c>
      <c r="D366" s="507">
        <v>228.28333333333333</v>
      </c>
      <c r="E366" s="507">
        <v>220.56666666666666</v>
      </c>
      <c r="F366" s="507">
        <v>216.28333333333333</v>
      </c>
      <c r="G366" s="507">
        <v>208.56666666666666</v>
      </c>
      <c r="H366" s="507">
        <v>232.56666666666666</v>
      </c>
      <c r="I366" s="507">
        <v>240.2833333333333</v>
      </c>
      <c r="J366" s="507">
        <v>244.56666666666666</v>
      </c>
      <c r="K366" s="506">
        <v>236</v>
      </c>
      <c r="L366" s="506">
        <v>224</v>
      </c>
      <c r="M366" s="506">
        <v>33.96546</v>
      </c>
    </row>
    <row r="367" spans="1:13">
      <c r="A367" s="254">
        <v>357</v>
      </c>
      <c r="B367" s="509" t="s">
        <v>269</v>
      </c>
      <c r="C367" s="506">
        <v>4469.45</v>
      </c>
      <c r="D367" s="507">
        <v>4496.1500000000005</v>
      </c>
      <c r="E367" s="507">
        <v>4417.3000000000011</v>
      </c>
      <c r="F367" s="507">
        <v>4365.1500000000005</v>
      </c>
      <c r="G367" s="507">
        <v>4286.3000000000011</v>
      </c>
      <c r="H367" s="507">
        <v>4548.3000000000011</v>
      </c>
      <c r="I367" s="507">
        <v>4627.1500000000015</v>
      </c>
      <c r="J367" s="507">
        <v>4679.3000000000011</v>
      </c>
      <c r="K367" s="506">
        <v>4575</v>
      </c>
      <c r="L367" s="506">
        <v>4444</v>
      </c>
      <c r="M367" s="506">
        <v>0.65137999999999996</v>
      </c>
    </row>
    <row r="368" spans="1:13">
      <c r="A368" s="254">
        <v>358</v>
      </c>
      <c r="B368" s="509" t="s">
        <v>459</v>
      </c>
      <c r="C368" s="506">
        <v>192.8</v>
      </c>
      <c r="D368" s="507">
        <v>194.63333333333333</v>
      </c>
      <c r="E368" s="507">
        <v>190.16666666666666</v>
      </c>
      <c r="F368" s="507">
        <v>187.53333333333333</v>
      </c>
      <c r="G368" s="507">
        <v>183.06666666666666</v>
      </c>
      <c r="H368" s="507">
        <v>197.26666666666665</v>
      </c>
      <c r="I368" s="507">
        <v>201.73333333333335</v>
      </c>
      <c r="J368" s="507">
        <v>204.36666666666665</v>
      </c>
      <c r="K368" s="506">
        <v>199.1</v>
      </c>
      <c r="L368" s="506">
        <v>192</v>
      </c>
      <c r="M368" s="506">
        <v>4.02006</v>
      </c>
    </row>
    <row r="369" spans="1:13">
      <c r="A369" s="254">
        <v>359</v>
      </c>
      <c r="B369" s="509" t="s">
        <v>460</v>
      </c>
      <c r="C369" s="506">
        <v>770.5</v>
      </c>
      <c r="D369" s="507">
        <v>783.58333333333337</v>
      </c>
      <c r="E369" s="507">
        <v>743.41666666666674</v>
      </c>
      <c r="F369" s="507">
        <v>716.33333333333337</v>
      </c>
      <c r="G369" s="507">
        <v>676.16666666666674</v>
      </c>
      <c r="H369" s="507">
        <v>810.66666666666674</v>
      </c>
      <c r="I369" s="507">
        <v>850.83333333333348</v>
      </c>
      <c r="J369" s="507">
        <v>877.91666666666674</v>
      </c>
      <c r="K369" s="506">
        <v>823.75</v>
      </c>
      <c r="L369" s="506">
        <v>756.5</v>
      </c>
      <c r="M369" s="506">
        <v>2.3401299999999998</v>
      </c>
    </row>
    <row r="370" spans="1:13">
      <c r="A370" s="254">
        <v>360</v>
      </c>
      <c r="B370" s="509" t="s">
        <v>160</v>
      </c>
      <c r="C370" s="506">
        <v>1794.6</v>
      </c>
      <c r="D370" s="507">
        <v>1798.1833333333334</v>
      </c>
      <c r="E370" s="507">
        <v>1781.4166666666667</v>
      </c>
      <c r="F370" s="507">
        <v>1768.2333333333333</v>
      </c>
      <c r="G370" s="507">
        <v>1751.4666666666667</v>
      </c>
      <c r="H370" s="507">
        <v>1811.3666666666668</v>
      </c>
      <c r="I370" s="507">
        <v>1828.1333333333332</v>
      </c>
      <c r="J370" s="507">
        <v>1841.3166666666668</v>
      </c>
      <c r="K370" s="506">
        <v>1814.95</v>
      </c>
      <c r="L370" s="506">
        <v>1785</v>
      </c>
      <c r="M370" s="506">
        <v>6.8794399999999998</v>
      </c>
    </row>
    <row r="371" spans="1:13">
      <c r="A371" s="254">
        <v>361</v>
      </c>
      <c r="B371" s="509" t="s">
        <v>157</v>
      </c>
      <c r="C371" s="506">
        <v>1844.65</v>
      </c>
      <c r="D371" s="507">
        <v>1863.0166666666667</v>
      </c>
      <c r="E371" s="507">
        <v>1816.8333333333333</v>
      </c>
      <c r="F371" s="507">
        <v>1789.0166666666667</v>
      </c>
      <c r="G371" s="507">
        <v>1742.8333333333333</v>
      </c>
      <c r="H371" s="507">
        <v>1890.8333333333333</v>
      </c>
      <c r="I371" s="507">
        <v>1937.0166666666667</v>
      </c>
      <c r="J371" s="507">
        <v>1964.8333333333333</v>
      </c>
      <c r="K371" s="506">
        <v>1909.2</v>
      </c>
      <c r="L371" s="506">
        <v>1835.2</v>
      </c>
      <c r="M371" s="506">
        <v>5.8244899999999999</v>
      </c>
    </row>
    <row r="372" spans="1:13">
      <c r="A372" s="254">
        <v>362</v>
      </c>
      <c r="B372" s="509" t="s">
        <v>756</v>
      </c>
      <c r="C372" s="506">
        <v>801</v>
      </c>
      <c r="D372" s="507">
        <v>806.44999999999993</v>
      </c>
      <c r="E372" s="507">
        <v>787.39999999999986</v>
      </c>
      <c r="F372" s="507">
        <v>773.8</v>
      </c>
      <c r="G372" s="507">
        <v>754.74999999999989</v>
      </c>
      <c r="H372" s="507">
        <v>820.04999999999984</v>
      </c>
      <c r="I372" s="507">
        <v>839.0999999999998</v>
      </c>
      <c r="J372" s="507">
        <v>852.69999999999982</v>
      </c>
      <c r="K372" s="506">
        <v>825.5</v>
      </c>
      <c r="L372" s="506">
        <v>792.85</v>
      </c>
      <c r="M372" s="506">
        <v>0.52522000000000002</v>
      </c>
    </row>
    <row r="373" spans="1:13">
      <c r="A373" s="254">
        <v>363</v>
      </c>
      <c r="B373" s="509" t="s">
        <v>461</v>
      </c>
      <c r="C373" s="506">
        <v>1371.55</v>
      </c>
      <c r="D373" s="507">
        <v>1291.8833333333334</v>
      </c>
      <c r="E373" s="507">
        <v>1205.7666666666669</v>
      </c>
      <c r="F373" s="507">
        <v>1039.9833333333333</v>
      </c>
      <c r="G373" s="507">
        <v>953.86666666666679</v>
      </c>
      <c r="H373" s="507">
        <v>1457.666666666667</v>
      </c>
      <c r="I373" s="507">
        <v>1543.7833333333333</v>
      </c>
      <c r="J373" s="507">
        <v>1709.5666666666671</v>
      </c>
      <c r="K373" s="506">
        <v>1378</v>
      </c>
      <c r="L373" s="506">
        <v>1126.0999999999999</v>
      </c>
      <c r="M373" s="506">
        <v>2.3462200000000002</v>
      </c>
    </row>
    <row r="374" spans="1:13">
      <c r="A374" s="254">
        <v>364</v>
      </c>
      <c r="B374" s="509" t="s">
        <v>757</v>
      </c>
      <c r="C374" s="506">
        <v>805.9</v>
      </c>
      <c r="D374" s="507">
        <v>815.48333333333323</v>
      </c>
      <c r="E374" s="507">
        <v>787.46666666666647</v>
      </c>
      <c r="F374" s="507">
        <v>769.03333333333319</v>
      </c>
      <c r="G374" s="507">
        <v>741.01666666666642</v>
      </c>
      <c r="H374" s="507">
        <v>833.91666666666652</v>
      </c>
      <c r="I374" s="507">
        <v>861.93333333333317</v>
      </c>
      <c r="J374" s="507">
        <v>880.36666666666656</v>
      </c>
      <c r="K374" s="506">
        <v>843.5</v>
      </c>
      <c r="L374" s="506">
        <v>797.05</v>
      </c>
      <c r="M374" s="506">
        <v>0.50002000000000002</v>
      </c>
    </row>
    <row r="375" spans="1:13">
      <c r="A375" s="254">
        <v>365</v>
      </c>
      <c r="B375" s="509" t="s">
        <v>159</v>
      </c>
      <c r="C375" s="506">
        <v>116.85</v>
      </c>
      <c r="D375" s="507">
        <v>118.08333333333333</v>
      </c>
      <c r="E375" s="507">
        <v>115.26666666666665</v>
      </c>
      <c r="F375" s="507">
        <v>113.68333333333332</v>
      </c>
      <c r="G375" s="507">
        <v>110.86666666666665</v>
      </c>
      <c r="H375" s="507">
        <v>119.66666666666666</v>
      </c>
      <c r="I375" s="507">
        <v>122.48333333333335</v>
      </c>
      <c r="J375" s="507">
        <v>124.06666666666666</v>
      </c>
      <c r="K375" s="506">
        <v>120.9</v>
      </c>
      <c r="L375" s="506">
        <v>116.5</v>
      </c>
      <c r="M375" s="506">
        <v>87.672200000000004</v>
      </c>
    </row>
    <row r="376" spans="1:13">
      <c r="A376" s="254">
        <v>366</v>
      </c>
      <c r="B376" s="509" t="s">
        <v>162</v>
      </c>
      <c r="C376" s="506">
        <v>221.05</v>
      </c>
      <c r="D376" s="507">
        <v>220.61666666666667</v>
      </c>
      <c r="E376" s="507">
        <v>217.33333333333334</v>
      </c>
      <c r="F376" s="507">
        <v>213.61666666666667</v>
      </c>
      <c r="G376" s="507">
        <v>210.33333333333334</v>
      </c>
      <c r="H376" s="507">
        <v>224.33333333333334</v>
      </c>
      <c r="I376" s="507">
        <v>227.61666666666665</v>
      </c>
      <c r="J376" s="507">
        <v>231.33333333333334</v>
      </c>
      <c r="K376" s="506">
        <v>223.9</v>
      </c>
      <c r="L376" s="506">
        <v>216.9</v>
      </c>
      <c r="M376" s="506">
        <v>137.24418</v>
      </c>
    </row>
    <row r="377" spans="1:13">
      <c r="A377" s="254">
        <v>367</v>
      </c>
      <c r="B377" s="509" t="s">
        <v>462</v>
      </c>
      <c r="C377" s="506">
        <v>175.75</v>
      </c>
      <c r="D377" s="507">
        <v>178.93333333333331</v>
      </c>
      <c r="E377" s="507">
        <v>170.86666666666662</v>
      </c>
      <c r="F377" s="507">
        <v>165.98333333333332</v>
      </c>
      <c r="G377" s="507">
        <v>157.91666666666663</v>
      </c>
      <c r="H377" s="507">
        <v>183.81666666666661</v>
      </c>
      <c r="I377" s="507">
        <v>191.88333333333327</v>
      </c>
      <c r="J377" s="507">
        <v>196.76666666666659</v>
      </c>
      <c r="K377" s="506">
        <v>187</v>
      </c>
      <c r="L377" s="506">
        <v>174.05</v>
      </c>
      <c r="M377" s="506">
        <v>12.424390000000001</v>
      </c>
    </row>
    <row r="378" spans="1:13">
      <c r="A378" s="254">
        <v>368</v>
      </c>
      <c r="B378" s="509" t="s">
        <v>270</v>
      </c>
      <c r="C378" s="506">
        <v>304.35000000000002</v>
      </c>
      <c r="D378" s="507">
        <v>304.93333333333334</v>
      </c>
      <c r="E378" s="507">
        <v>294.9666666666667</v>
      </c>
      <c r="F378" s="507">
        <v>285.58333333333337</v>
      </c>
      <c r="G378" s="507">
        <v>275.61666666666673</v>
      </c>
      <c r="H378" s="507">
        <v>314.31666666666666</v>
      </c>
      <c r="I378" s="507">
        <v>324.28333333333325</v>
      </c>
      <c r="J378" s="507">
        <v>333.66666666666663</v>
      </c>
      <c r="K378" s="506">
        <v>314.89999999999998</v>
      </c>
      <c r="L378" s="506">
        <v>295.55</v>
      </c>
      <c r="M378" s="506">
        <v>11.23545</v>
      </c>
    </row>
    <row r="379" spans="1:13">
      <c r="A379" s="254">
        <v>369</v>
      </c>
      <c r="B379" s="509" t="s">
        <v>463</v>
      </c>
      <c r="C379" s="506">
        <v>122.2</v>
      </c>
      <c r="D379" s="507">
        <v>121.2</v>
      </c>
      <c r="E379" s="507">
        <v>118.4</v>
      </c>
      <c r="F379" s="507">
        <v>114.60000000000001</v>
      </c>
      <c r="G379" s="507">
        <v>111.80000000000001</v>
      </c>
      <c r="H379" s="507">
        <v>125</v>
      </c>
      <c r="I379" s="507">
        <v>127.79999999999998</v>
      </c>
      <c r="J379" s="507">
        <v>131.6</v>
      </c>
      <c r="K379" s="506">
        <v>124</v>
      </c>
      <c r="L379" s="506">
        <v>117.4</v>
      </c>
      <c r="M379" s="506">
        <v>9.5952599999999997</v>
      </c>
    </row>
    <row r="380" spans="1:13">
      <c r="A380" s="254">
        <v>370</v>
      </c>
      <c r="B380" s="509" t="s">
        <v>464</v>
      </c>
      <c r="C380" s="506">
        <v>6093.1</v>
      </c>
      <c r="D380" s="507">
        <v>6163.9333333333343</v>
      </c>
      <c r="E380" s="507">
        <v>5997.7666666666682</v>
      </c>
      <c r="F380" s="507">
        <v>5902.4333333333343</v>
      </c>
      <c r="G380" s="507">
        <v>5736.2666666666682</v>
      </c>
      <c r="H380" s="507">
        <v>6259.2666666666682</v>
      </c>
      <c r="I380" s="507">
        <v>6425.4333333333343</v>
      </c>
      <c r="J380" s="507">
        <v>6520.7666666666682</v>
      </c>
      <c r="K380" s="506">
        <v>6330.1</v>
      </c>
      <c r="L380" s="506">
        <v>6068.6</v>
      </c>
      <c r="M380" s="506">
        <v>0.26375999999999999</v>
      </c>
    </row>
    <row r="381" spans="1:13">
      <c r="A381" s="254">
        <v>371</v>
      </c>
      <c r="B381" s="509" t="s">
        <v>271</v>
      </c>
      <c r="C381" s="506">
        <v>12999</v>
      </c>
      <c r="D381" s="507">
        <v>13001.25</v>
      </c>
      <c r="E381" s="507">
        <v>12929.75</v>
      </c>
      <c r="F381" s="507">
        <v>12860.5</v>
      </c>
      <c r="G381" s="507">
        <v>12789</v>
      </c>
      <c r="H381" s="507">
        <v>13070.5</v>
      </c>
      <c r="I381" s="507">
        <v>13142</v>
      </c>
      <c r="J381" s="507">
        <v>13211.25</v>
      </c>
      <c r="K381" s="506">
        <v>13072.75</v>
      </c>
      <c r="L381" s="506">
        <v>12932</v>
      </c>
      <c r="M381" s="506">
        <v>4.0770000000000001E-2</v>
      </c>
    </row>
    <row r="382" spans="1:13">
      <c r="A382" s="254">
        <v>372</v>
      </c>
      <c r="B382" s="509" t="s">
        <v>161</v>
      </c>
      <c r="C382" s="506">
        <v>37</v>
      </c>
      <c r="D382" s="507">
        <v>37.6</v>
      </c>
      <c r="E382" s="507">
        <v>36.150000000000006</v>
      </c>
      <c r="F382" s="507">
        <v>35.300000000000004</v>
      </c>
      <c r="G382" s="507">
        <v>33.850000000000009</v>
      </c>
      <c r="H382" s="507">
        <v>38.450000000000003</v>
      </c>
      <c r="I382" s="507">
        <v>39.900000000000006</v>
      </c>
      <c r="J382" s="507">
        <v>40.75</v>
      </c>
      <c r="K382" s="506">
        <v>39.049999999999997</v>
      </c>
      <c r="L382" s="506">
        <v>36.75</v>
      </c>
      <c r="M382" s="506">
        <v>1180.7785799999999</v>
      </c>
    </row>
    <row r="383" spans="1:13">
      <c r="A383" s="254">
        <v>373</v>
      </c>
      <c r="B383" s="509" t="s">
        <v>272</v>
      </c>
      <c r="C383" s="506">
        <v>694.85</v>
      </c>
      <c r="D383" s="507">
        <v>696.2833333333333</v>
      </c>
      <c r="E383" s="507">
        <v>673.56666666666661</v>
      </c>
      <c r="F383" s="507">
        <v>652.2833333333333</v>
      </c>
      <c r="G383" s="507">
        <v>629.56666666666661</v>
      </c>
      <c r="H383" s="507">
        <v>717.56666666666661</v>
      </c>
      <c r="I383" s="507">
        <v>740.2833333333333</v>
      </c>
      <c r="J383" s="507">
        <v>761.56666666666661</v>
      </c>
      <c r="K383" s="506">
        <v>719</v>
      </c>
      <c r="L383" s="506">
        <v>675</v>
      </c>
      <c r="M383" s="506">
        <v>2.9758800000000001</v>
      </c>
    </row>
    <row r="384" spans="1:13">
      <c r="A384" s="254">
        <v>374</v>
      </c>
      <c r="B384" s="509" t="s">
        <v>165</v>
      </c>
      <c r="C384" s="506">
        <v>215.9</v>
      </c>
      <c r="D384" s="507">
        <v>218.78333333333333</v>
      </c>
      <c r="E384" s="507">
        <v>212.11666666666667</v>
      </c>
      <c r="F384" s="507">
        <v>208.33333333333334</v>
      </c>
      <c r="G384" s="507">
        <v>201.66666666666669</v>
      </c>
      <c r="H384" s="507">
        <v>222.56666666666666</v>
      </c>
      <c r="I384" s="507">
        <v>229.23333333333335</v>
      </c>
      <c r="J384" s="507">
        <v>233.01666666666665</v>
      </c>
      <c r="K384" s="506">
        <v>225.45</v>
      </c>
      <c r="L384" s="506">
        <v>215</v>
      </c>
      <c r="M384" s="506">
        <v>137.57545999999999</v>
      </c>
    </row>
    <row r="385" spans="1:13">
      <c r="A385" s="254">
        <v>375</v>
      </c>
      <c r="B385" s="509" t="s">
        <v>166</v>
      </c>
      <c r="C385" s="506">
        <v>135.19999999999999</v>
      </c>
      <c r="D385" s="507">
        <v>136.73333333333332</v>
      </c>
      <c r="E385" s="507">
        <v>133.41666666666663</v>
      </c>
      <c r="F385" s="507">
        <v>131.6333333333333</v>
      </c>
      <c r="G385" s="507">
        <v>128.31666666666661</v>
      </c>
      <c r="H385" s="507">
        <v>138.51666666666665</v>
      </c>
      <c r="I385" s="507">
        <v>141.83333333333331</v>
      </c>
      <c r="J385" s="507">
        <v>143.61666666666667</v>
      </c>
      <c r="K385" s="506">
        <v>140.05000000000001</v>
      </c>
      <c r="L385" s="506">
        <v>134.94999999999999</v>
      </c>
      <c r="M385" s="506">
        <v>43.137720000000002</v>
      </c>
    </row>
    <row r="386" spans="1:13">
      <c r="A386" s="254">
        <v>376</v>
      </c>
      <c r="B386" s="509" t="s">
        <v>465</v>
      </c>
      <c r="C386" s="506">
        <v>243.2</v>
      </c>
      <c r="D386" s="507">
        <v>244.81666666666669</v>
      </c>
      <c r="E386" s="507">
        <v>240.93333333333339</v>
      </c>
      <c r="F386" s="507">
        <v>238.66666666666671</v>
      </c>
      <c r="G386" s="507">
        <v>234.78333333333342</v>
      </c>
      <c r="H386" s="507">
        <v>247.08333333333337</v>
      </c>
      <c r="I386" s="507">
        <v>250.96666666666664</v>
      </c>
      <c r="J386" s="507">
        <v>253.23333333333335</v>
      </c>
      <c r="K386" s="506">
        <v>248.7</v>
      </c>
      <c r="L386" s="506">
        <v>242.55</v>
      </c>
      <c r="M386" s="506">
        <v>1.80775</v>
      </c>
    </row>
    <row r="387" spans="1:13">
      <c r="A387" s="254">
        <v>377</v>
      </c>
      <c r="B387" s="509" t="s">
        <v>466</v>
      </c>
      <c r="C387" s="506">
        <v>554.04999999999995</v>
      </c>
      <c r="D387" s="507">
        <v>558.76666666666654</v>
      </c>
      <c r="E387" s="507">
        <v>540.3833333333331</v>
      </c>
      <c r="F387" s="507">
        <v>526.71666666666658</v>
      </c>
      <c r="G387" s="507">
        <v>508.33333333333314</v>
      </c>
      <c r="H387" s="507">
        <v>572.43333333333305</v>
      </c>
      <c r="I387" s="507">
        <v>590.81666666666649</v>
      </c>
      <c r="J387" s="507">
        <v>604.48333333333301</v>
      </c>
      <c r="K387" s="506">
        <v>577.15</v>
      </c>
      <c r="L387" s="506">
        <v>545.1</v>
      </c>
      <c r="M387" s="506">
        <v>3.7508900000000001</v>
      </c>
    </row>
    <row r="388" spans="1:13">
      <c r="A388" s="254">
        <v>378</v>
      </c>
      <c r="B388" s="509" t="s">
        <v>467</v>
      </c>
      <c r="C388" s="506">
        <v>27.65</v>
      </c>
      <c r="D388" s="507">
        <v>27.883333333333336</v>
      </c>
      <c r="E388" s="507">
        <v>27.366666666666674</v>
      </c>
      <c r="F388" s="507">
        <v>27.083333333333339</v>
      </c>
      <c r="G388" s="507">
        <v>26.566666666666677</v>
      </c>
      <c r="H388" s="507">
        <v>28.166666666666671</v>
      </c>
      <c r="I388" s="507">
        <v>28.68333333333333</v>
      </c>
      <c r="J388" s="507">
        <v>28.966666666666669</v>
      </c>
      <c r="K388" s="506">
        <v>28.4</v>
      </c>
      <c r="L388" s="506">
        <v>27.6</v>
      </c>
      <c r="M388" s="506">
        <v>454.08429000000001</v>
      </c>
    </row>
    <row r="389" spans="1:13">
      <c r="A389" s="254">
        <v>379</v>
      </c>
      <c r="B389" s="509" t="s">
        <v>468</v>
      </c>
      <c r="C389" s="506">
        <v>141.30000000000001</v>
      </c>
      <c r="D389" s="507">
        <v>143.56666666666666</v>
      </c>
      <c r="E389" s="507">
        <v>138.53333333333333</v>
      </c>
      <c r="F389" s="507">
        <v>135.76666666666668</v>
      </c>
      <c r="G389" s="507">
        <v>130.73333333333335</v>
      </c>
      <c r="H389" s="507">
        <v>146.33333333333331</v>
      </c>
      <c r="I389" s="507">
        <v>151.36666666666662</v>
      </c>
      <c r="J389" s="507">
        <v>154.1333333333333</v>
      </c>
      <c r="K389" s="506">
        <v>148.6</v>
      </c>
      <c r="L389" s="506">
        <v>140.80000000000001</v>
      </c>
      <c r="M389" s="506">
        <v>15.74573</v>
      </c>
    </row>
    <row r="390" spans="1:13">
      <c r="A390" s="254">
        <v>380</v>
      </c>
      <c r="B390" s="509" t="s">
        <v>273</v>
      </c>
      <c r="C390" s="506">
        <v>475.15</v>
      </c>
      <c r="D390" s="507">
        <v>475.2166666666667</v>
      </c>
      <c r="E390" s="507">
        <v>472.43333333333339</v>
      </c>
      <c r="F390" s="507">
        <v>469.7166666666667</v>
      </c>
      <c r="G390" s="507">
        <v>466.93333333333339</v>
      </c>
      <c r="H390" s="507">
        <v>477.93333333333339</v>
      </c>
      <c r="I390" s="507">
        <v>480.7166666666667</v>
      </c>
      <c r="J390" s="507">
        <v>483.43333333333339</v>
      </c>
      <c r="K390" s="506">
        <v>478</v>
      </c>
      <c r="L390" s="506">
        <v>472.5</v>
      </c>
      <c r="M390" s="506">
        <v>0.82055</v>
      </c>
    </row>
    <row r="391" spans="1:13">
      <c r="A391" s="254">
        <v>381</v>
      </c>
      <c r="B391" s="509" t="s">
        <v>469</v>
      </c>
      <c r="C391" s="506">
        <v>266.3</v>
      </c>
      <c r="D391" s="507">
        <v>265.58333333333331</v>
      </c>
      <c r="E391" s="507">
        <v>260.71666666666664</v>
      </c>
      <c r="F391" s="507">
        <v>255.13333333333333</v>
      </c>
      <c r="G391" s="507">
        <v>250.26666666666665</v>
      </c>
      <c r="H391" s="507">
        <v>271.16666666666663</v>
      </c>
      <c r="I391" s="507">
        <v>276.0333333333333</v>
      </c>
      <c r="J391" s="507">
        <v>281.61666666666662</v>
      </c>
      <c r="K391" s="506">
        <v>270.45</v>
      </c>
      <c r="L391" s="506">
        <v>260</v>
      </c>
      <c r="M391" s="506">
        <v>6.7220199999999997</v>
      </c>
    </row>
    <row r="392" spans="1:13">
      <c r="A392" s="254">
        <v>382</v>
      </c>
      <c r="B392" s="509" t="s">
        <v>470</v>
      </c>
      <c r="C392" s="506">
        <v>78</v>
      </c>
      <c r="D392" s="507">
        <v>79</v>
      </c>
      <c r="E392" s="507">
        <v>76.25</v>
      </c>
      <c r="F392" s="507">
        <v>74.5</v>
      </c>
      <c r="G392" s="507">
        <v>71.75</v>
      </c>
      <c r="H392" s="507">
        <v>80.75</v>
      </c>
      <c r="I392" s="507">
        <v>83.5</v>
      </c>
      <c r="J392" s="507">
        <v>85.25</v>
      </c>
      <c r="K392" s="506">
        <v>81.75</v>
      </c>
      <c r="L392" s="506">
        <v>77.25</v>
      </c>
      <c r="M392" s="506">
        <v>23.136679999999998</v>
      </c>
    </row>
    <row r="393" spans="1:13">
      <c r="A393" s="254">
        <v>383</v>
      </c>
      <c r="B393" s="509" t="s">
        <v>471</v>
      </c>
      <c r="C393" s="506">
        <v>1864.3</v>
      </c>
      <c r="D393" s="507">
        <v>1867.2833333333335</v>
      </c>
      <c r="E393" s="507">
        <v>1832.0166666666671</v>
      </c>
      <c r="F393" s="507">
        <v>1799.7333333333336</v>
      </c>
      <c r="G393" s="507">
        <v>1764.4666666666672</v>
      </c>
      <c r="H393" s="507">
        <v>1899.5666666666671</v>
      </c>
      <c r="I393" s="507">
        <v>1934.8333333333335</v>
      </c>
      <c r="J393" s="507">
        <v>1967.116666666667</v>
      </c>
      <c r="K393" s="506">
        <v>1902.55</v>
      </c>
      <c r="L393" s="506">
        <v>1835</v>
      </c>
      <c r="M393" s="506">
        <v>0.16302</v>
      </c>
    </row>
    <row r="394" spans="1:13">
      <c r="A394" s="254">
        <v>384</v>
      </c>
      <c r="B394" s="509" t="s">
        <v>472</v>
      </c>
      <c r="C394" s="506">
        <v>340.25</v>
      </c>
      <c r="D394" s="507">
        <v>342.2166666666667</v>
      </c>
      <c r="E394" s="507">
        <v>337.03333333333342</v>
      </c>
      <c r="F394" s="507">
        <v>333.81666666666672</v>
      </c>
      <c r="G394" s="507">
        <v>328.63333333333344</v>
      </c>
      <c r="H394" s="507">
        <v>345.43333333333339</v>
      </c>
      <c r="I394" s="507">
        <v>350.61666666666667</v>
      </c>
      <c r="J394" s="507">
        <v>353.83333333333337</v>
      </c>
      <c r="K394" s="506">
        <v>347.4</v>
      </c>
      <c r="L394" s="506">
        <v>339</v>
      </c>
      <c r="M394" s="506">
        <v>2.9959899999999999</v>
      </c>
    </row>
    <row r="395" spans="1:13">
      <c r="A395" s="254">
        <v>385</v>
      </c>
      <c r="B395" s="509" t="s">
        <v>473</v>
      </c>
      <c r="C395" s="506">
        <v>150.05000000000001</v>
      </c>
      <c r="D395" s="507">
        <v>151.9</v>
      </c>
      <c r="E395" s="507">
        <v>145.25</v>
      </c>
      <c r="F395" s="507">
        <v>140.44999999999999</v>
      </c>
      <c r="G395" s="507">
        <v>133.79999999999998</v>
      </c>
      <c r="H395" s="507">
        <v>156.70000000000002</v>
      </c>
      <c r="I395" s="507">
        <v>163.35000000000005</v>
      </c>
      <c r="J395" s="507">
        <v>168.15000000000003</v>
      </c>
      <c r="K395" s="506">
        <v>158.55000000000001</v>
      </c>
      <c r="L395" s="506">
        <v>147.1</v>
      </c>
      <c r="M395" s="506">
        <v>7.9139200000000001</v>
      </c>
    </row>
    <row r="396" spans="1:13">
      <c r="A396" s="254">
        <v>386</v>
      </c>
      <c r="B396" s="509" t="s">
        <v>474</v>
      </c>
      <c r="C396" s="506">
        <v>877.95</v>
      </c>
      <c r="D396" s="507">
        <v>886.11666666666667</v>
      </c>
      <c r="E396" s="507">
        <v>853.33333333333337</v>
      </c>
      <c r="F396" s="507">
        <v>828.7166666666667</v>
      </c>
      <c r="G396" s="507">
        <v>795.93333333333339</v>
      </c>
      <c r="H396" s="507">
        <v>910.73333333333335</v>
      </c>
      <c r="I396" s="507">
        <v>943.51666666666665</v>
      </c>
      <c r="J396" s="507">
        <v>968.13333333333333</v>
      </c>
      <c r="K396" s="506">
        <v>918.9</v>
      </c>
      <c r="L396" s="506">
        <v>861.5</v>
      </c>
      <c r="M396" s="506">
        <v>9.2746300000000002</v>
      </c>
    </row>
    <row r="397" spans="1:13">
      <c r="A397" s="254">
        <v>387</v>
      </c>
      <c r="B397" s="509" t="s">
        <v>167</v>
      </c>
      <c r="C397" s="506">
        <v>2047.3</v>
      </c>
      <c r="D397" s="507">
        <v>2055.8166666666671</v>
      </c>
      <c r="E397" s="507">
        <v>2031.8833333333341</v>
      </c>
      <c r="F397" s="507">
        <v>2016.4666666666672</v>
      </c>
      <c r="G397" s="507">
        <v>1992.5333333333342</v>
      </c>
      <c r="H397" s="507">
        <v>2071.233333333334</v>
      </c>
      <c r="I397" s="507">
        <v>2095.1666666666674</v>
      </c>
      <c r="J397" s="507">
        <v>2110.5833333333339</v>
      </c>
      <c r="K397" s="506">
        <v>2079.75</v>
      </c>
      <c r="L397" s="506">
        <v>2040.4</v>
      </c>
      <c r="M397" s="506">
        <v>77.637259999999998</v>
      </c>
    </row>
    <row r="398" spans="1:13">
      <c r="A398" s="254">
        <v>388</v>
      </c>
      <c r="B398" s="509" t="s">
        <v>815</v>
      </c>
      <c r="C398" s="506">
        <v>921.75</v>
      </c>
      <c r="D398" s="507">
        <v>930.4</v>
      </c>
      <c r="E398" s="507">
        <v>904.44999999999993</v>
      </c>
      <c r="F398" s="507">
        <v>887.15</v>
      </c>
      <c r="G398" s="507">
        <v>861.19999999999993</v>
      </c>
      <c r="H398" s="507">
        <v>947.69999999999993</v>
      </c>
      <c r="I398" s="507">
        <v>973.65</v>
      </c>
      <c r="J398" s="507">
        <v>990.94999999999993</v>
      </c>
      <c r="K398" s="506">
        <v>956.35</v>
      </c>
      <c r="L398" s="506">
        <v>913.1</v>
      </c>
      <c r="M398" s="506">
        <v>29.63569</v>
      </c>
    </row>
    <row r="399" spans="1:13">
      <c r="A399" s="254">
        <v>389</v>
      </c>
      <c r="B399" s="509" t="s">
        <v>274</v>
      </c>
      <c r="C399" s="506">
        <v>880.7</v>
      </c>
      <c r="D399" s="507">
        <v>883.58333333333337</v>
      </c>
      <c r="E399" s="507">
        <v>872.16666666666674</v>
      </c>
      <c r="F399" s="507">
        <v>863.63333333333333</v>
      </c>
      <c r="G399" s="507">
        <v>852.2166666666667</v>
      </c>
      <c r="H399" s="507">
        <v>892.11666666666679</v>
      </c>
      <c r="I399" s="507">
        <v>903.53333333333353</v>
      </c>
      <c r="J399" s="507">
        <v>912.06666666666683</v>
      </c>
      <c r="K399" s="506">
        <v>895</v>
      </c>
      <c r="L399" s="506">
        <v>875.05</v>
      </c>
      <c r="M399" s="506">
        <v>19.007210000000001</v>
      </c>
    </row>
    <row r="400" spans="1:13">
      <c r="A400" s="254">
        <v>390</v>
      </c>
      <c r="B400" s="509" t="s">
        <v>476</v>
      </c>
      <c r="C400" s="506">
        <v>25.6</v>
      </c>
      <c r="D400" s="507">
        <v>25.616666666666664</v>
      </c>
      <c r="E400" s="507">
        <v>25.483333333333327</v>
      </c>
      <c r="F400" s="507">
        <v>25.366666666666664</v>
      </c>
      <c r="G400" s="507">
        <v>25.233333333333327</v>
      </c>
      <c r="H400" s="507">
        <v>25.733333333333327</v>
      </c>
      <c r="I400" s="507">
        <v>25.86666666666666</v>
      </c>
      <c r="J400" s="507">
        <v>25.983333333333327</v>
      </c>
      <c r="K400" s="506">
        <v>25.75</v>
      </c>
      <c r="L400" s="506">
        <v>25.5</v>
      </c>
      <c r="M400" s="506">
        <v>11.91691</v>
      </c>
    </row>
    <row r="401" spans="1:13">
      <c r="A401" s="254">
        <v>391</v>
      </c>
      <c r="B401" s="509" t="s">
        <v>477</v>
      </c>
      <c r="C401" s="506">
        <v>2224.0500000000002</v>
      </c>
      <c r="D401" s="507">
        <v>2202.1166666666668</v>
      </c>
      <c r="E401" s="507">
        <v>2167.0333333333338</v>
      </c>
      <c r="F401" s="507">
        <v>2110.0166666666669</v>
      </c>
      <c r="G401" s="507">
        <v>2074.9333333333338</v>
      </c>
      <c r="H401" s="507">
        <v>2259.1333333333337</v>
      </c>
      <c r="I401" s="507">
        <v>2294.2166666666667</v>
      </c>
      <c r="J401" s="507">
        <v>2351.2333333333336</v>
      </c>
      <c r="K401" s="506">
        <v>2237.1999999999998</v>
      </c>
      <c r="L401" s="506">
        <v>2145.1</v>
      </c>
      <c r="M401" s="506">
        <v>0.16483</v>
      </c>
    </row>
    <row r="402" spans="1:13">
      <c r="A402" s="254">
        <v>392</v>
      </c>
      <c r="B402" s="509" t="s">
        <v>172</v>
      </c>
      <c r="C402" s="506">
        <v>5306.7</v>
      </c>
      <c r="D402" s="507">
        <v>5316.5166666666664</v>
      </c>
      <c r="E402" s="507">
        <v>5276.2333333333327</v>
      </c>
      <c r="F402" s="507">
        <v>5245.7666666666664</v>
      </c>
      <c r="G402" s="507">
        <v>5205.4833333333327</v>
      </c>
      <c r="H402" s="507">
        <v>5346.9833333333327</v>
      </c>
      <c r="I402" s="507">
        <v>5387.2666666666655</v>
      </c>
      <c r="J402" s="507">
        <v>5417.7333333333327</v>
      </c>
      <c r="K402" s="506">
        <v>5356.8</v>
      </c>
      <c r="L402" s="506">
        <v>5286.05</v>
      </c>
      <c r="M402" s="506">
        <v>0.93291999999999997</v>
      </c>
    </row>
    <row r="403" spans="1:13">
      <c r="A403" s="254">
        <v>393</v>
      </c>
      <c r="B403" s="509" t="s">
        <v>478</v>
      </c>
      <c r="C403" s="506">
        <v>7784.7</v>
      </c>
      <c r="D403" s="507">
        <v>7836.5666666666666</v>
      </c>
      <c r="E403" s="507">
        <v>7728.1333333333332</v>
      </c>
      <c r="F403" s="507">
        <v>7671.5666666666666</v>
      </c>
      <c r="G403" s="507">
        <v>7563.1333333333332</v>
      </c>
      <c r="H403" s="507">
        <v>7893.1333333333332</v>
      </c>
      <c r="I403" s="507">
        <v>8001.5666666666657</v>
      </c>
      <c r="J403" s="507">
        <v>8058.1333333333332</v>
      </c>
      <c r="K403" s="506">
        <v>7945</v>
      </c>
      <c r="L403" s="506">
        <v>7780</v>
      </c>
      <c r="M403" s="506">
        <v>0.29643000000000003</v>
      </c>
    </row>
    <row r="404" spans="1:13">
      <c r="A404" s="254">
        <v>394</v>
      </c>
      <c r="B404" s="509" t="s">
        <v>479</v>
      </c>
      <c r="C404" s="506">
        <v>5293.55</v>
      </c>
      <c r="D404" s="507">
        <v>5264.833333333333</v>
      </c>
      <c r="E404" s="507">
        <v>5203.7666666666664</v>
      </c>
      <c r="F404" s="507">
        <v>5113.9833333333336</v>
      </c>
      <c r="G404" s="507">
        <v>5052.916666666667</v>
      </c>
      <c r="H404" s="507">
        <v>5354.6166666666659</v>
      </c>
      <c r="I404" s="507">
        <v>5415.6833333333334</v>
      </c>
      <c r="J404" s="507">
        <v>5505.4666666666653</v>
      </c>
      <c r="K404" s="506">
        <v>5325.9</v>
      </c>
      <c r="L404" s="506">
        <v>5175.05</v>
      </c>
      <c r="M404" s="506">
        <v>0.14529</v>
      </c>
    </row>
    <row r="405" spans="1:13">
      <c r="A405" s="254">
        <v>395</v>
      </c>
      <c r="B405" s="509" t="s">
        <v>759</v>
      </c>
      <c r="C405" s="506">
        <v>96.55</v>
      </c>
      <c r="D405" s="507">
        <v>98</v>
      </c>
      <c r="E405" s="507">
        <v>94.55</v>
      </c>
      <c r="F405" s="507">
        <v>92.55</v>
      </c>
      <c r="G405" s="507">
        <v>89.1</v>
      </c>
      <c r="H405" s="507">
        <v>100</v>
      </c>
      <c r="I405" s="507">
        <v>103.44999999999999</v>
      </c>
      <c r="J405" s="507">
        <v>105.45</v>
      </c>
      <c r="K405" s="506">
        <v>101.45</v>
      </c>
      <c r="L405" s="506">
        <v>96</v>
      </c>
      <c r="M405" s="506">
        <v>4.9276999999999997</v>
      </c>
    </row>
    <row r="406" spans="1:13">
      <c r="A406" s="254">
        <v>396</v>
      </c>
      <c r="B406" s="509" t="s">
        <v>480</v>
      </c>
      <c r="C406" s="506">
        <v>402.85</v>
      </c>
      <c r="D406" s="507">
        <v>405.95</v>
      </c>
      <c r="E406" s="507">
        <v>398</v>
      </c>
      <c r="F406" s="507">
        <v>393.15000000000003</v>
      </c>
      <c r="G406" s="507">
        <v>385.20000000000005</v>
      </c>
      <c r="H406" s="507">
        <v>410.79999999999995</v>
      </c>
      <c r="I406" s="507">
        <v>418.74999999999989</v>
      </c>
      <c r="J406" s="507">
        <v>423.59999999999991</v>
      </c>
      <c r="K406" s="506">
        <v>413.9</v>
      </c>
      <c r="L406" s="506">
        <v>401.1</v>
      </c>
      <c r="M406" s="506">
        <v>2.1415999999999999</v>
      </c>
    </row>
    <row r="407" spans="1:13">
      <c r="A407" s="254">
        <v>397</v>
      </c>
      <c r="B407" s="509" t="s">
        <v>761</v>
      </c>
      <c r="C407" s="506">
        <v>248.85</v>
      </c>
      <c r="D407" s="507">
        <v>247.91666666666666</v>
      </c>
      <c r="E407" s="507">
        <v>240.93333333333331</v>
      </c>
      <c r="F407" s="507">
        <v>233.01666666666665</v>
      </c>
      <c r="G407" s="507">
        <v>226.0333333333333</v>
      </c>
      <c r="H407" s="507">
        <v>255.83333333333331</v>
      </c>
      <c r="I407" s="507">
        <v>262.81666666666666</v>
      </c>
      <c r="J407" s="507">
        <v>270.73333333333335</v>
      </c>
      <c r="K407" s="506">
        <v>254.9</v>
      </c>
      <c r="L407" s="506">
        <v>240</v>
      </c>
      <c r="M407" s="506">
        <v>22.446079999999998</v>
      </c>
    </row>
    <row r="408" spans="1:13">
      <c r="A408" s="254">
        <v>398</v>
      </c>
      <c r="B408" s="509" t="s">
        <v>481</v>
      </c>
      <c r="C408" s="506">
        <v>1981.8</v>
      </c>
      <c r="D408" s="507">
        <v>1999.8</v>
      </c>
      <c r="E408" s="507">
        <v>1952</v>
      </c>
      <c r="F408" s="507">
        <v>1922.2</v>
      </c>
      <c r="G408" s="507">
        <v>1874.4</v>
      </c>
      <c r="H408" s="507">
        <v>2029.6</v>
      </c>
      <c r="I408" s="507">
        <v>2077.3999999999996</v>
      </c>
      <c r="J408" s="507">
        <v>2107.1999999999998</v>
      </c>
      <c r="K408" s="506">
        <v>2047.6</v>
      </c>
      <c r="L408" s="506">
        <v>1970</v>
      </c>
      <c r="M408" s="506">
        <v>4.4830000000000002E-2</v>
      </c>
    </row>
    <row r="409" spans="1:13">
      <c r="A409" s="254">
        <v>399</v>
      </c>
      <c r="B409" s="509" t="s">
        <v>482</v>
      </c>
      <c r="C409" s="506">
        <v>345.15</v>
      </c>
      <c r="D409" s="507">
        <v>344.2833333333333</v>
      </c>
      <c r="E409" s="507">
        <v>336.81666666666661</v>
      </c>
      <c r="F409" s="507">
        <v>328.48333333333329</v>
      </c>
      <c r="G409" s="507">
        <v>321.01666666666659</v>
      </c>
      <c r="H409" s="507">
        <v>352.61666666666662</v>
      </c>
      <c r="I409" s="507">
        <v>360.08333333333331</v>
      </c>
      <c r="J409" s="507">
        <v>368.41666666666663</v>
      </c>
      <c r="K409" s="506">
        <v>351.75</v>
      </c>
      <c r="L409" s="506">
        <v>335.95</v>
      </c>
      <c r="M409" s="506">
        <v>2.8759000000000001</v>
      </c>
    </row>
    <row r="410" spans="1:13">
      <c r="A410" s="254">
        <v>400</v>
      </c>
      <c r="B410" s="509" t="s">
        <v>760</v>
      </c>
      <c r="C410" s="506">
        <v>112.35</v>
      </c>
      <c r="D410" s="507">
        <v>113.26666666666665</v>
      </c>
      <c r="E410" s="507">
        <v>110.18333333333331</v>
      </c>
      <c r="F410" s="507">
        <v>108.01666666666665</v>
      </c>
      <c r="G410" s="507">
        <v>104.93333333333331</v>
      </c>
      <c r="H410" s="507">
        <v>115.43333333333331</v>
      </c>
      <c r="I410" s="507">
        <v>118.51666666666665</v>
      </c>
      <c r="J410" s="507">
        <v>120.68333333333331</v>
      </c>
      <c r="K410" s="506">
        <v>116.35</v>
      </c>
      <c r="L410" s="506">
        <v>111.1</v>
      </c>
      <c r="M410" s="506">
        <v>33.983049999999999</v>
      </c>
    </row>
    <row r="411" spans="1:13">
      <c r="A411" s="254">
        <v>401</v>
      </c>
      <c r="B411" s="509" t="s">
        <v>483</v>
      </c>
      <c r="C411" s="506">
        <v>212.35</v>
      </c>
      <c r="D411" s="507">
        <v>214.4</v>
      </c>
      <c r="E411" s="507">
        <v>208.25</v>
      </c>
      <c r="F411" s="507">
        <v>204.15</v>
      </c>
      <c r="G411" s="507">
        <v>198</v>
      </c>
      <c r="H411" s="507">
        <v>218.5</v>
      </c>
      <c r="I411" s="507">
        <v>224.65000000000003</v>
      </c>
      <c r="J411" s="507">
        <v>228.75</v>
      </c>
      <c r="K411" s="506">
        <v>220.55</v>
      </c>
      <c r="L411" s="506">
        <v>210.3</v>
      </c>
      <c r="M411" s="506">
        <v>1.00254</v>
      </c>
    </row>
    <row r="412" spans="1:13">
      <c r="A412" s="254">
        <v>402</v>
      </c>
      <c r="B412" s="509" t="s">
        <v>170</v>
      </c>
      <c r="C412" s="506">
        <v>27803.3</v>
      </c>
      <c r="D412" s="507">
        <v>27971.283333333336</v>
      </c>
      <c r="E412" s="507">
        <v>27551.916666666672</v>
      </c>
      <c r="F412" s="507">
        <v>27300.533333333336</v>
      </c>
      <c r="G412" s="507">
        <v>26881.166666666672</v>
      </c>
      <c r="H412" s="507">
        <v>28222.666666666672</v>
      </c>
      <c r="I412" s="507">
        <v>28642.033333333333</v>
      </c>
      <c r="J412" s="507">
        <v>28893.416666666672</v>
      </c>
      <c r="K412" s="506">
        <v>28390.65</v>
      </c>
      <c r="L412" s="506">
        <v>27719.9</v>
      </c>
      <c r="M412" s="506">
        <v>0.63068999999999997</v>
      </c>
    </row>
    <row r="413" spans="1:13">
      <c r="A413" s="254">
        <v>403</v>
      </c>
      <c r="B413" s="509" t="s">
        <v>484</v>
      </c>
      <c r="C413" s="506">
        <v>1407.7</v>
      </c>
      <c r="D413" s="507">
        <v>1408.5166666666667</v>
      </c>
      <c r="E413" s="507">
        <v>1372.8333333333333</v>
      </c>
      <c r="F413" s="507">
        <v>1337.9666666666667</v>
      </c>
      <c r="G413" s="507">
        <v>1302.2833333333333</v>
      </c>
      <c r="H413" s="507">
        <v>1443.3833333333332</v>
      </c>
      <c r="I413" s="507">
        <v>1479.0666666666666</v>
      </c>
      <c r="J413" s="507">
        <v>1513.9333333333332</v>
      </c>
      <c r="K413" s="506">
        <v>1444.2</v>
      </c>
      <c r="L413" s="506">
        <v>1373.65</v>
      </c>
      <c r="M413" s="506">
        <v>0.13247999999999999</v>
      </c>
    </row>
    <row r="414" spans="1:13">
      <c r="A414" s="254">
        <v>404</v>
      </c>
      <c r="B414" s="509" t="s">
        <v>173</v>
      </c>
      <c r="C414" s="506">
        <v>1401.8</v>
      </c>
      <c r="D414" s="507">
        <v>1400.5333333333335</v>
      </c>
      <c r="E414" s="507">
        <v>1374.0666666666671</v>
      </c>
      <c r="F414" s="507">
        <v>1346.3333333333335</v>
      </c>
      <c r="G414" s="507">
        <v>1319.866666666667</v>
      </c>
      <c r="H414" s="507">
        <v>1428.2666666666671</v>
      </c>
      <c r="I414" s="507">
        <v>1454.7333333333338</v>
      </c>
      <c r="J414" s="507">
        <v>1482.4666666666672</v>
      </c>
      <c r="K414" s="506">
        <v>1427</v>
      </c>
      <c r="L414" s="506">
        <v>1372.8</v>
      </c>
      <c r="M414" s="506">
        <v>21.003399999999999</v>
      </c>
    </row>
    <row r="415" spans="1:13">
      <c r="A415" s="254">
        <v>405</v>
      </c>
      <c r="B415" s="509" t="s">
        <v>171</v>
      </c>
      <c r="C415" s="506">
        <v>1805.15</v>
      </c>
      <c r="D415" s="507">
        <v>1820.0666666666668</v>
      </c>
      <c r="E415" s="507">
        <v>1778.9333333333336</v>
      </c>
      <c r="F415" s="507">
        <v>1752.7166666666667</v>
      </c>
      <c r="G415" s="507">
        <v>1711.5833333333335</v>
      </c>
      <c r="H415" s="507">
        <v>1846.2833333333338</v>
      </c>
      <c r="I415" s="507">
        <v>1887.416666666667</v>
      </c>
      <c r="J415" s="507">
        <v>1913.6333333333339</v>
      </c>
      <c r="K415" s="506">
        <v>1861.2</v>
      </c>
      <c r="L415" s="506">
        <v>1793.85</v>
      </c>
      <c r="M415" s="506">
        <v>4.8756300000000001</v>
      </c>
    </row>
    <row r="416" spans="1:13">
      <c r="A416" s="254">
        <v>406</v>
      </c>
      <c r="B416" s="509" t="s">
        <v>485</v>
      </c>
      <c r="C416" s="506">
        <v>446.75</v>
      </c>
      <c r="D416" s="507">
        <v>445.91666666666669</v>
      </c>
      <c r="E416" s="507">
        <v>442.83333333333337</v>
      </c>
      <c r="F416" s="507">
        <v>438.91666666666669</v>
      </c>
      <c r="G416" s="507">
        <v>435.83333333333337</v>
      </c>
      <c r="H416" s="507">
        <v>449.83333333333337</v>
      </c>
      <c r="I416" s="507">
        <v>452.91666666666674</v>
      </c>
      <c r="J416" s="507">
        <v>456.83333333333337</v>
      </c>
      <c r="K416" s="506">
        <v>449</v>
      </c>
      <c r="L416" s="506">
        <v>442</v>
      </c>
      <c r="M416" s="506">
        <v>0.46539000000000003</v>
      </c>
    </row>
    <row r="417" spans="1:13">
      <c r="A417" s="254">
        <v>407</v>
      </c>
      <c r="B417" s="509" t="s">
        <v>486</v>
      </c>
      <c r="C417" s="506">
        <v>1288.45</v>
      </c>
      <c r="D417" s="507">
        <v>1284.1499999999999</v>
      </c>
      <c r="E417" s="507">
        <v>1264.2999999999997</v>
      </c>
      <c r="F417" s="507">
        <v>1240.1499999999999</v>
      </c>
      <c r="G417" s="507">
        <v>1220.2999999999997</v>
      </c>
      <c r="H417" s="507">
        <v>1308.2999999999997</v>
      </c>
      <c r="I417" s="507">
        <v>1328.1499999999996</v>
      </c>
      <c r="J417" s="507">
        <v>1352.2999999999997</v>
      </c>
      <c r="K417" s="506">
        <v>1304</v>
      </c>
      <c r="L417" s="506">
        <v>1260</v>
      </c>
      <c r="M417" s="506">
        <v>6.7049999999999998E-2</v>
      </c>
    </row>
    <row r="418" spans="1:13">
      <c r="A418" s="254">
        <v>408</v>
      </c>
      <c r="B418" s="509" t="s">
        <v>762</v>
      </c>
      <c r="C418" s="506">
        <v>1294.3499999999999</v>
      </c>
      <c r="D418" s="507">
        <v>1282.2499999999998</v>
      </c>
      <c r="E418" s="507">
        <v>1241.9499999999996</v>
      </c>
      <c r="F418" s="507">
        <v>1189.5499999999997</v>
      </c>
      <c r="G418" s="507">
        <v>1149.2499999999995</v>
      </c>
      <c r="H418" s="507">
        <v>1334.6499999999996</v>
      </c>
      <c r="I418" s="507">
        <v>1374.9499999999998</v>
      </c>
      <c r="J418" s="507">
        <v>1427.3499999999997</v>
      </c>
      <c r="K418" s="506">
        <v>1322.55</v>
      </c>
      <c r="L418" s="506">
        <v>1229.8499999999999</v>
      </c>
      <c r="M418" s="506">
        <v>2.31894</v>
      </c>
    </row>
    <row r="419" spans="1:13">
      <c r="A419" s="254">
        <v>409</v>
      </c>
      <c r="B419" s="509" t="s">
        <v>487</v>
      </c>
      <c r="C419" s="506">
        <v>481.75</v>
      </c>
      <c r="D419" s="507">
        <v>487.33333333333331</v>
      </c>
      <c r="E419" s="507">
        <v>467.66666666666663</v>
      </c>
      <c r="F419" s="507">
        <v>453.58333333333331</v>
      </c>
      <c r="G419" s="507">
        <v>433.91666666666663</v>
      </c>
      <c r="H419" s="507">
        <v>501.41666666666663</v>
      </c>
      <c r="I419" s="507">
        <v>521.08333333333326</v>
      </c>
      <c r="J419" s="507">
        <v>535.16666666666663</v>
      </c>
      <c r="K419" s="506">
        <v>507</v>
      </c>
      <c r="L419" s="506">
        <v>473.25</v>
      </c>
      <c r="M419" s="506">
        <v>5.0818099999999999</v>
      </c>
    </row>
    <row r="420" spans="1:13">
      <c r="A420" s="254">
        <v>410</v>
      </c>
      <c r="B420" s="509" t="s">
        <v>488</v>
      </c>
      <c r="C420" s="506">
        <v>8.75</v>
      </c>
      <c r="D420" s="507">
        <v>8.8166666666666664</v>
      </c>
      <c r="E420" s="507">
        <v>8.6333333333333329</v>
      </c>
      <c r="F420" s="507">
        <v>8.5166666666666657</v>
      </c>
      <c r="G420" s="507">
        <v>8.3333333333333321</v>
      </c>
      <c r="H420" s="507">
        <v>8.9333333333333336</v>
      </c>
      <c r="I420" s="507">
        <v>9.1166666666666671</v>
      </c>
      <c r="J420" s="507">
        <v>9.2333333333333343</v>
      </c>
      <c r="K420" s="506">
        <v>9</v>
      </c>
      <c r="L420" s="506">
        <v>8.6999999999999993</v>
      </c>
      <c r="M420" s="506">
        <v>128.08168000000001</v>
      </c>
    </row>
    <row r="421" spans="1:13">
      <c r="A421" s="254">
        <v>411</v>
      </c>
      <c r="B421" s="509" t="s">
        <v>763</v>
      </c>
      <c r="C421" s="506">
        <v>71.849999999999994</v>
      </c>
      <c r="D421" s="507">
        <v>72.466666666666669</v>
      </c>
      <c r="E421" s="507">
        <v>70.983333333333334</v>
      </c>
      <c r="F421" s="507">
        <v>70.11666666666666</v>
      </c>
      <c r="G421" s="507">
        <v>68.633333333333326</v>
      </c>
      <c r="H421" s="507">
        <v>73.333333333333343</v>
      </c>
      <c r="I421" s="507">
        <v>74.816666666666691</v>
      </c>
      <c r="J421" s="507">
        <v>75.683333333333351</v>
      </c>
      <c r="K421" s="506">
        <v>73.95</v>
      </c>
      <c r="L421" s="506">
        <v>71.599999999999994</v>
      </c>
      <c r="M421" s="506">
        <v>37.983319999999999</v>
      </c>
    </row>
    <row r="422" spans="1:13">
      <c r="A422" s="254">
        <v>412</v>
      </c>
      <c r="B422" s="509" t="s">
        <v>489</v>
      </c>
      <c r="C422" s="506">
        <v>96.15</v>
      </c>
      <c r="D422" s="507">
        <v>96.733333333333334</v>
      </c>
      <c r="E422" s="507">
        <v>94.966666666666669</v>
      </c>
      <c r="F422" s="507">
        <v>93.783333333333331</v>
      </c>
      <c r="G422" s="507">
        <v>92.016666666666666</v>
      </c>
      <c r="H422" s="507">
        <v>97.916666666666671</v>
      </c>
      <c r="I422" s="507">
        <v>99.683333333333351</v>
      </c>
      <c r="J422" s="507">
        <v>100.86666666666667</v>
      </c>
      <c r="K422" s="506">
        <v>98.5</v>
      </c>
      <c r="L422" s="506">
        <v>95.55</v>
      </c>
      <c r="M422" s="506">
        <v>2.05125</v>
      </c>
    </row>
    <row r="423" spans="1:13">
      <c r="A423" s="254">
        <v>413</v>
      </c>
      <c r="B423" s="509" t="s">
        <v>169</v>
      </c>
      <c r="C423" s="506">
        <v>359.85</v>
      </c>
      <c r="D423" s="507">
        <v>362.51666666666671</v>
      </c>
      <c r="E423" s="507">
        <v>355.98333333333341</v>
      </c>
      <c r="F423" s="507">
        <v>352.11666666666667</v>
      </c>
      <c r="G423" s="507">
        <v>345.58333333333337</v>
      </c>
      <c r="H423" s="507">
        <v>366.38333333333344</v>
      </c>
      <c r="I423" s="507">
        <v>372.91666666666674</v>
      </c>
      <c r="J423" s="507">
        <v>376.78333333333347</v>
      </c>
      <c r="K423" s="506">
        <v>369.05</v>
      </c>
      <c r="L423" s="506">
        <v>358.65</v>
      </c>
      <c r="M423" s="506">
        <v>423.18999000000002</v>
      </c>
    </row>
    <row r="424" spans="1:13">
      <c r="A424" s="254">
        <v>414</v>
      </c>
      <c r="B424" s="509" t="s">
        <v>168</v>
      </c>
      <c r="C424" s="506">
        <v>70.5</v>
      </c>
      <c r="D424" s="507">
        <v>70.75</v>
      </c>
      <c r="E424" s="507">
        <v>69.55</v>
      </c>
      <c r="F424" s="507">
        <v>68.599999999999994</v>
      </c>
      <c r="G424" s="507">
        <v>67.399999999999991</v>
      </c>
      <c r="H424" s="507">
        <v>71.7</v>
      </c>
      <c r="I424" s="507">
        <v>72.899999999999991</v>
      </c>
      <c r="J424" s="507">
        <v>73.850000000000009</v>
      </c>
      <c r="K424" s="506">
        <v>71.95</v>
      </c>
      <c r="L424" s="506">
        <v>69.8</v>
      </c>
      <c r="M424" s="506">
        <v>300.44911999999999</v>
      </c>
    </row>
    <row r="425" spans="1:13">
      <c r="A425" s="254">
        <v>415</v>
      </c>
      <c r="B425" s="509" t="s">
        <v>766</v>
      </c>
      <c r="C425" s="506">
        <v>300.64999999999998</v>
      </c>
      <c r="D425" s="507">
        <v>306.81666666666666</v>
      </c>
      <c r="E425" s="507">
        <v>286.83333333333331</v>
      </c>
      <c r="F425" s="507">
        <v>273.01666666666665</v>
      </c>
      <c r="G425" s="507">
        <v>253.0333333333333</v>
      </c>
      <c r="H425" s="507">
        <v>320.63333333333333</v>
      </c>
      <c r="I425" s="507">
        <v>340.61666666666667</v>
      </c>
      <c r="J425" s="507">
        <v>354.43333333333334</v>
      </c>
      <c r="K425" s="506">
        <v>326.8</v>
      </c>
      <c r="L425" s="506">
        <v>293</v>
      </c>
      <c r="M425" s="506">
        <v>44.675930000000001</v>
      </c>
    </row>
    <row r="426" spans="1:13">
      <c r="A426" s="254">
        <v>416</v>
      </c>
      <c r="B426" s="509" t="s">
        <v>837</v>
      </c>
      <c r="C426" s="506">
        <v>201.7</v>
      </c>
      <c r="D426" s="507">
        <v>203.58333333333334</v>
      </c>
      <c r="E426" s="507">
        <v>199.11666666666667</v>
      </c>
      <c r="F426" s="507">
        <v>196.53333333333333</v>
      </c>
      <c r="G426" s="507">
        <v>192.06666666666666</v>
      </c>
      <c r="H426" s="507">
        <v>206.16666666666669</v>
      </c>
      <c r="I426" s="507">
        <v>210.63333333333333</v>
      </c>
      <c r="J426" s="507">
        <v>213.2166666666667</v>
      </c>
      <c r="K426" s="506">
        <v>208.05</v>
      </c>
      <c r="L426" s="506">
        <v>201</v>
      </c>
      <c r="M426" s="506">
        <v>2.3733399999999998</v>
      </c>
    </row>
    <row r="427" spans="1:13">
      <c r="A427" s="254">
        <v>417</v>
      </c>
      <c r="B427" s="509" t="s">
        <v>174</v>
      </c>
      <c r="C427" s="506">
        <v>787.85</v>
      </c>
      <c r="D427" s="507">
        <v>794.80000000000007</v>
      </c>
      <c r="E427" s="507">
        <v>777.05000000000018</v>
      </c>
      <c r="F427" s="507">
        <v>766.25000000000011</v>
      </c>
      <c r="G427" s="507">
        <v>748.50000000000023</v>
      </c>
      <c r="H427" s="507">
        <v>805.60000000000014</v>
      </c>
      <c r="I427" s="507">
        <v>823.34999999999991</v>
      </c>
      <c r="J427" s="507">
        <v>834.15000000000009</v>
      </c>
      <c r="K427" s="506">
        <v>812.55</v>
      </c>
      <c r="L427" s="506">
        <v>784</v>
      </c>
      <c r="M427" s="506">
        <v>2.7625999999999999</v>
      </c>
    </row>
    <row r="428" spans="1:13">
      <c r="A428" s="254">
        <v>418</v>
      </c>
      <c r="B428" s="509" t="s">
        <v>490</v>
      </c>
      <c r="C428" s="506">
        <v>520.5</v>
      </c>
      <c r="D428" s="507">
        <v>527.1</v>
      </c>
      <c r="E428" s="507">
        <v>511.40000000000009</v>
      </c>
      <c r="F428" s="507">
        <v>502.30000000000007</v>
      </c>
      <c r="G428" s="507">
        <v>486.60000000000014</v>
      </c>
      <c r="H428" s="507">
        <v>536.20000000000005</v>
      </c>
      <c r="I428" s="507">
        <v>551.90000000000009</v>
      </c>
      <c r="J428" s="507">
        <v>561</v>
      </c>
      <c r="K428" s="506">
        <v>542.79999999999995</v>
      </c>
      <c r="L428" s="506">
        <v>518</v>
      </c>
      <c r="M428" s="506">
        <v>1.3424799999999999</v>
      </c>
    </row>
    <row r="429" spans="1:13">
      <c r="A429" s="254">
        <v>419</v>
      </c>
      <c r="B429" s="509" t="s">
        <v>793</v>
      </c>
      <c r="C429" s="506">
        <v>274.89999999999998</v>
      </c>
      <c r="D429" s="507">
        <v>276.58333333333331</v>
      </c>
      <c r="E429" s="507">
        <v>271.81666666666661</v>
      </c>
      <c r="F429" s="507">
        <v>268.73333333333329</v>
      </c>
      <c r="G429" s="507">
        <v>263.96666666666658</v>
      </c>
      <c r="H429" s="507">
        <v>279.66666666666663</v>
      </c>
      <c r="I429" s="507">
        <v>284.43333333333339</v>
      </c>
      <c r="J429" s="507">
        <v>287.51666666666665</v>
      </c>
      <c r="K429" s="506">
        <v>281.35000000000002</v>
      </c>
      <c r="L429" s="506">
        <v>273.5</v>
      </c>
      <c r="M429" s="506">
        <v>3.8416199999999998</v>
      </c>
    </row>
    <row r="430" spans="1:13">
      <c r="A430" s="254">
        <v>420</v>
      </c>
      <c r="B430" s="509" t="s">
        <v>491</v>
      </c>
      <c r="C430" s="506">
        <v>151.19999999999999</v>
      </c>
      <c r="D430" s="507">
        <v>152.43333333333331</v>
      </c>
      <c r="E430" s="507">
        <v>148.91666666666663</v>
      </c>
      <c r="F430" s="507">
        <v>146.63333333333333</v>
      </c>
      <c r="G430" s="507">
        <v>143.11666666666665</v>
      </c>
      <c r="H430" s="507">
        <v>154.71666666666661</v>
      </c>
      <c r="I430" s="507">
        <v>158.23333333333332</v>
      </c>
      <c r="J430" s="507">
        <v>160.51666666666659</v>
      </c>
      <c r="K430" s="506">
        <v>155.94999999999999</v>
      </c>
      <c r="L430" s="506">
        <v>150.15</v>
      </c>
      <c r="M430" s="506">
        <v>3.5742600000000002</v>
      </c>
    </row>
    <row r="431" spans="1:13">
      <c r="A431" s="254">
        <v>421</v>
      </c>
      <c r="B431" s="509" t="s">
        <v>175</v>
      </c>
      <c r="C431" s="506">
        <v>585.29999999999995</v>
      </c>
      <c r="D431" s="507">
        <v>588.5</v>
      </c>
      <c r="E431" s="507">
        <v>580</v>
      </c>
      <c r="F431" s="507">
        <v>574.70000000000005</v>
      </c>
      <c r="G431" s="507">
        <v>566.20000000000005</v>
      </c>
      <c r="H431" s="507">
        <v>593.79999999999995</v>
      </c>
      <c r="I431" s="507">
        <v>602.29999999999995</v>
      </c>
      <c r="J431" s="507">
        <v>607.59999999999991</v>
      </c>
      <c r="K431" s="506">
        <v>597</v>
      </c>
      <c r="L431" s="506">
        <v>583.20000000000005</v>
      </c>
      <c r="M431" s="506">
        <v>72.995819999999995</v>
      </c>
    </row>
    <row r="432" spans="1:13">
      <c r="A432" s="254">
        <v>422</v>
      </c>
      <c r="B432" s="509" t="s">
        <v>176</v>
      </c>
      <c r="C432" s="506">
        <v>469.25</v>
      </c>
      <c r="D432" s="507">
        <v>472.68333333333334</v>
      </c>
      <c r="E432" s="507">
        <v>462.56666666666666</v>
      </c>
      <c r="F432" s="507">
        <v>455.88333333333333</v>
      </c>
      <c r="G432" s="507">
        <v>445.76666666666665</v>
      </c>
      <c r="H432" s="507">
        <v>479.36666666666667</v>
      </c>
      <c r="I432" s="507">
        <v>489.48333333333335</v>
      </c>
      <c r="J432" s="507">
        <v>496.16666666666669</v>
      </c>
      <c r="K432" s="506">
        <v>482.8</v>
      </c>
      <c r="L432" s="506">
        <v>466</v>
      </c>
      <c r="M432" s="506">
        <v>7.6004500000000004</v>
      </c>
    </row>
    <row r="433" spans="1:13">
      <c r="A433" s="254">
        <v>423</v>
      </c>
      <c r="B433" s="509" t="s">
        <v>492</v>
      </c>
      <c r="C433" s="506">
        <v>2379.1999999999998</v>
      </c>
      <c r="D433" s="507">
        <v>2413.0666666666666</v>
      </c>
      <c r="E433" s="507">
        <v>2296.1333333333332</v>
      </c>
      <c r="F433" s="507">
        <v>2213.0666666666666</v>
      </c>
      <c r="G433" s="507">
        <v>2096.1333333333332</v>
      </c>
      <c r="H433" s="507">
        <v>2496.1333333333332</v>
      </c>
      <c r="I433" s="507">
        <v>2613.0666666666666</v>
      </c>
      <c r="J433" s="507">
        <v>2696.1333333333332</v>
      </c>
      <c r="K433" s="506">
        <v>2530</v>
      </c>
      <c r="L433" s="506">
        <v>2330</v>
      </c>
      <c r="M433" s="506">
        <v>0.1502</v>
      </c>
    </row>
    <row r="434" spans="1:13">
      <c r="A434" s="254">
        <v>424</v>
      </c>
      <c r="B434" s="509" t="s">
        <v>493</v>
      </c>
      <c r="C434" s="506">
        <v>722.5</v>
      </c>
      <c r="D434" s="507">
        <v>727.78333333333342</v>
      </c>
      <c r="E434" s="507">
        <v>712.91666666666686</v>
      </c>
      <c r="F434" s="507">
        <v>703.33333333333348</v>
      </c>
      <c r="G434" s="507">
        <v>688.46666666666692</v>
      </c>
      <c r="H434" s="507">
        <v>737.36666666666679</v>
      </c>
      <c r="I434" s="507">
        <v>752.23333333333335</v>
      </c>
      <c r="J434" s="507">
        <v>761.81666666666672</v>
      </c>
      <c r="K434" s="506">
        <v>742.65</v>
      </c>
      <c r="L434" s="506">
        <v>718.2</v>
      </c>
      <c r="M434" s="506">
        <v>0.76056999999999997</v>
      </c>
    </row>
    <row r="435" spans="1:13">
      <c r="A435" s="254">
        <v>425</v>
      </c>
      <c r="B435" s="509" t="s">
        <v>494</v>
      </c>
      <c r="C435" s="506">
        <v>303.10000000000002</v>
      </c>
      <c r="D435" s="507">
        <v>303.9666666666667</v>
      </c>
      <c r="E435" s="507">
        <v>296.13333333333338</v>
      </c>
      <c r="F435" s="507">
        <v>289.16666666666669</v>
      </c>
      <c r="G435" s="507">
        <v>281.33333333333337</v>
      </c>
      <c r="H435" s="507">
        <v>310.93333333333339</v>
      </c>
      <c r="I435" s="507">
        <v>318.76666666666665</v>
      </c>
      <c r="J435" s="507">
        <v>325.73333333333341</v>
      </c>
      <c r="K435" s="506">
        <v>311.8</v>
      </c>
      <c r="L435" s="506">
        <v>297</v>
      </c>
      <c r="M435" s="506">
        <v>1.6138699999999999</v>
      </c>
    </row>
    <row r="436" spans="1:13">
      <c r="A436" s="254">
        <v>426</v>
      </c>
      <c r="B436" s="509" t="s">
        <v>495</v>
      </c>
      <c r="C436" s="506">
        <v>279.89999999999998</v>
      </c>
      <c r="D436" s="507">
        <v>282.2</v>
      </c>
      <c r="E436" s="507">
        <v>275.39999999999998</v>
      </c>
      <c r="F436" s="507">
        <v>270.89999999999998</v>
      </c>
      <c r="G436" s="507">
        <v>264.09999999999997</v>
      </c>
      <c r="H436" s="507">
        <v>286.7</v>
      </c>
      <c r="I436" s="507">
        <v>293.50000000000006</v>
      </c>
      <c r="J436" s="507">
        <v>298</v>
      </c>
      <c r="K436" s="506">
        <v>289</v>
      </c>
      <c r="L436" s="506">
        <v>277.7</v>
      </c>
      <c r="M436" s="506">
        <v>0.80242999999999998</v>
      </c>
    </row>
    <row r="437" spans="1:13">
      <c r="A437" s="254">
        <v>427</v>
      </c>
      <c r="B437" s="509" t="s">
        <v>496</v>
      </c>
      <c r="C437" s="506">
        <v>1979.4</v>
      </c>
      <c r="D437" s="507">
        <v>1982.6333333333332</v>
      </c>
      <c r="E437" s="507">
        <v>1966.7666666666664</v>
      </c>
      <c r="F437" s="507">
        <v>1954.1333333333332</v>
      </c>
      <c r="G437" s="507">
        <v>1938.2666666666664</v>
      </c>
      <c r="H437" s="507">
        <v>1995.2666666666664</v>
      </c>
      <c r="I437" s="507">
        <v>2011.1333333333332</v>
      </c>
      <c r="J437" s="507">
        <v>2023.7666666666664</v>
      </c>
      <c r="K437" s="506">
        <v>1998.5</v>
      </c>
      <c r="L437" s="506">
        <v>1970</v>
      </c>
      <c r="M437" s="506">
        <v>0.26628000000000002</v>
      </c>
    </row>
    <row r="438" spans="1:13">
      <c r="A438" s="254">
        <v>428</v>
      </c>
      <c r="B438" s="509" t="s">
        <v>764</v>
      </c>
      <c r="C438" s="506">
        <v>416.6</v>
      </c>
      <c r="D438" s="507">
        <v>420.13333333333338</v>
      </c>
      <c r="E438" s="507">
        <v>412.26666666666677</v>
      </c>
      <c r="F438" s="507">
        <v>407.93333333333339</v>
      </c>
      <c r="G438" s="507">
        <v>400.06666666666678</v>
      </c>
      <c r="H438" s="507">
        <v>424.46666666666675</v>
      </c>
      <c r="I438" s="507">
        <v>432.33333333333343</v>
      </c>
      <c r="J438" s="507">
        <v>436.66666666666674</v>
      </c>
      <c r="K438" s="506">
        <v>428</v>
      </c>
      <c r="L438" s="506">
        <v>415.8</v>
      </c>
      <c r="M438" s="506">
        <v>0.20971999999999999</v>
      </c>
    </row>
    <row r="439" spans="1:13">
      <c r="A439" s="254">
        <v>429</v>
      </c>
      <c r="B439" s="509" t="s">
        <v>814</v>
      </c>
      <c r="C439" s="506">
        <v>471.15</v>
      </c>
      <c r="D439" s="507">
        <v>473.09999999999997</v>
      </c>
      <c r="E439" s="507">
        <v>466.04999999999995</v>
      </c>
      <c r="F439" s="507">
        <v>460.95</v>
      </c>
      <c r="G439" s="507">
        <v>453.9</v>
      </c>
      <c r="H439" s="507">
        <v>478.19999999999993</v>
      </c>
      <c r="I439" s="507">
        <v>485.25</v>
      </c>
      <c r="J439" s="507">
        <v>490.34999999999991</v>
      </c>
      <c r="K439" s="506">
        <v>480.15</v>
      </c>
      <c r="L439" s="506">
        <v>468</v>
      </c>
      <c r="M439" s="506">
        <v>2.2609499999999998</v>
      </c>
    </row>
    <row r="440" spans="1:13">
      <c r="A440" s="254">
        <v>430</v>
      </c>
      <c r="B440" s="509" t="s">
        <v>497</v>
      </c>
      <c r="C440" s="506">
        <v>5.65</v>
      </c>
      <c r="D440" s="507">
        <v>5.5500000000000007</v>
      </c>
      <c r="E440" s="507">
        <v>5.4000000000000012</v>
      </c>
      <c r="F440" s="507">
        <v>5.15</v>
      </c>
      <c r="G440" s="507">
        <v>5.0000000000000009</v>
      </c>
      <c r="H440" s="507">
        <v>5.8000000000000016</v>
      </c>
      <c r="I440" s="507">
        <v>5.95</v>
      </c>
      <c r="J440" s="507">
        <v>6.200000000000002</v>
      </c>
      <c r="K440" s="506">
        <v>5.7</v>
      </c>
      <c r="L440" s="506">
        <v>5.3</v>
      </c>
      <c r="M440" s="506">
        <v>425.74419</v>
      </c>
    </row>
    <row r="441" spans="1:13">
      <c r="A441" s="254">
        <v>431</v>
      </c>
      <c r="B441" s="509" t="s">
        <v>498</v>
      </c>
      <c r="C441" s="506">
        <v>138.44999999999999</v>
      </c>
      <c r="D441" s="507">
        <v>139.05000000000001</v>
      </c>
      <c r="E441" s="507">
        <v>136.20000000000002</v>
      </c>
      <c r="F441" s="507">
        <v>133.95000000000002</v>
      </c>
      <c r="G441" s="507">
        <v>131.10000000000002</v>
      </c>
      <c r="H441" s="507">
        <v>141.30000000000001</v>
      </c>
      <c r="I441" s="507">
        <v>144.15000000000003</v>
      </c>
      <c r="J441" s="507">
        <v>146.4</v>
      </c>
      <c r="K441" s="506">
        <v>141.9</v>
      </c>
      <c r="L441" s="506">
        <v>136.80000000000001</v>
      </c>
      <c r="M441" s="506">
        <v>1.92709</v>
      </c>
    </row>
    <row r="442" spans="1:13">
      <c r="A442" s="254">
        <v>432</v>
      </c>
      <c r="B442" s="509" t="s">
        <v>765</v>
      </c>
      <c r="C442" s="506">
        <v>1296.7</v>
      </c>
      <c r="D442" s="507">
        <v>1305.2166666666667</v>
      </c>
      <c r="E442" s="507">
        <v>1272.4833333333333</v>
      </c>
      <c r="F442" s="507">
        <v>1248.2666666666667</v>
      </c>
      <c r="G442" s="507">
        <v>1215.5333333333333</v>
      </c>
      <c r="H442" s="507">
        <v>1329.4333333333334</v>
      </c>
      <c r="I442" s="507">
        <v>1362.166666666667</v>
      </c>
      <c r="J442" s="507">
        <v>1386.3833333333334</v>
      </c>
      <c r="K442" s="506">
        <v>1337.95</v>
      </c>
      <c r="L442" s="506">
        <v>1281</v>
      </c>
      <c r="M442" s="506">
        <v>4.7820000000000001E-2</v>
      </c>
    </row>
    <row r="443" spans="1:13">
      <c r="A443" s="254">
        <v>433</v>
      </c>
      <c r="B443" s="509" t="s">
        <v>499</v>
      </c>
      <c r="C443" s="506">
        <v>1277.4000000000001</v>
      </c>
      <c r="D443" s="507">
        <v>1290.1833333333334</v>
      </c>
      <c r="E443" s="507">
        <v>1250.3666666666668</v>
      </c>
      <c r="F443" s="507">
        <v>1223.3333333333335</v>
      </c>
      <c r="G443" s="507">
        <v>1183.5166666666669</v>
      </c>
      <c r="H443" s="507">
        <v>1317.2166666666667</v>
      </c>
      <c r="I443" s="507">
        <v>1357.0333333333333</v>
      </c>
      <c r="J443" s="507">
        <v>1384.0666666666666</v>
      </c>
      <c r="K443" s="506">
        <v>1330</v>
      </c>
      <c r="L443" s="506">
        <v>1263.1500000000001</v>
      </c>
      <c r="M443" s="506">
        <v>0.35737000000000002</v>
      </c>
    </row>
    <row r="444" spans="1:13">
      <c r="A444" s="254">
        <v>434</v>
      </c>
      <c r="B444" s="509" t="s">
        <v>275</v>
      </c>
      <c r="C444" s="506">
        <v>522.9</v>
      </c>
      <c r="D444" s="507">
        <v>523.13333333333333</v>
      </c>
      <c r="E444" s="507">
        <v>517.26666666666665</v>
      </c>
      <c r="F444" s="507">
        <v>511.63333333333333</v>
      </c>
      <c r="G444" s="507">
        <v>505.76666666666665</v>
      </c>
      <c r="H444" s="507">
        <v>528.76666666666665</v>
      </c>
      <c r="I444" s="507">
        <v>534.63333333333321</v>
      </c>
      <c r="J444" s="507">
        <v>540.26666666666665</v>
      </c>
      <c r="K444" s="506">
        <v>529</v>
      </c>
      <c r="L444" s="506">
        <v>517.5</v>
      </c>
      <c r="M444" s="506">
        <v>5.8747199999999999</v>
      </c>
    </row>
    <row r="445" spans="1:13">
      <c r="A445" s="254">
        <v>435</v>
      </c>
      <c r="B445" s="509" t="s">
        <v>500</v>
      </c>
      <c r="C445" s="506">
        <v>907.85</v>
      </c>
      <c r="D445" s="507">
        <v>899.61666666666667</v>
      </c>
      <c r="E445" s="507">
        <v>863.23333333333335</v>
      </c>
      <c r="F445" s="507">
        <v>818.61666666666667</v>
      </c>
      <c r="G445" s="507">
        <v>782.23333333333335</v>
      </c>
      <c r="H445" s="507">
        <v>944.23333333333335</v>
      </c>
      <c r="I445" s="507">
        <v>980.61666666666679</v>
      </c>
      <c r="J445" s="507">
        <v>1025.2333333333333</v>
      </c>
      <c r="K445" s="506">
        <v>936</v>
      </c>
      <c r="L445" s="506">
        <v>855</v>
      </c>
      <c r="M445" s="506">
        <v>0.89149</v>
      </c>
    </row>
    <row r="446" spans="1:13">
      <c r="A446" s="254">
        <v>436</v>
      </c>
      <c r="B446" s="509" t="s">
        <v>501</v>
      </c>
      <c r="C446" s="506">
        <v>512.65</v>
      </c>
      <c r="D446" s="507">
        <v>516.88333333333333</v>
      </c>
      <c r="E446" s="507">
        <v>505.76666666666665</v>
      </c>
      <c r="F446" s="507">
        <v>498.88333333333333</v>
      </c>
      <c r="G446" s="507">
        <v>487.76666666666665</v>
      </c>
      <c r="H446" s="507">
        <v>523.76666666666665</v>
      </c>
      <c r="I446" s="507">
        <v>534.88333333333321</v>
      </c>
      <c r="J446" s="507">
        <v>541.76666666666665</v>
      </c>
      <c r="K446" s="506">
        <v>528</v>
      </c>
      <c r="L446" s="506">
        <v>510</v>
      </c>
      <c r="M446" s="506">
        <v>9.6629999999999994E-2</v>
      </c>
    </row>
    <row r="447" spans="1:13">
      <c r="A447" s="254">
        <v>437</v>
      </c>
      <c r="B447" s="509" t="s">
        <v>502</v>
      </c>
      <c r="C447" s="506">
        <v>7234.25</v>
      </c>
      <c r="D447" s="507">
        <v>7257.45</v>
      </c>
      <c r="E447" s="507">
        <v>7174.9</v>
      </c>
      <c r="F447" s="507">
        <v>7115.55</v>
      </c>
      <c r="G447" s="507">
        <v>7033</v>
      </c>
      <c r="H447" s="507">
        <v>7316.7999999999993</v>
      </c>
      <c r="I447" s="507">
        <v>7399.35</v>
      </c>
      <c r="J447" s="507">
        <v>7458.6999999999989</v>
      </c>
      <c r="K447" s="506">
        <v>7340</v>
      </c>
      <c r="L447" s="506">
        <v>7198.1</v>
      </c>
      <c r="M447" s="506">
        <v>4.7449999999999999E-2</v>
      </c>
    </row>
    <row r="448" spans="1:13">
      <c r="A448" s="254">
        <v>438</v>
      </c>
      <c r="B448" s="509" t="s">
        <v>503</v>
      </c>
      <c r="C448" s="506">
        <v>266.45</v>
      </c>
      <c r="D448" s="507">
        <v>267</v>
      </c>
      <c r="E448" s="507">
        <v>261.55</v>
      </c>
      <c r="F448" s="507">
        <v>256.65000000000003</v>
      </c>
      <c r="G448" s="507">
        <v>251.20000000000005</v>
      </c>
      <c r="H448" s="507">
        <v>271.89999999999998</v>
      </c>
      <c r="I448" s="507">
        <v>277.35000000000002</v>
      </c>
      <c r="J448" s="507">
        <v>282.24999999999994</v>
      </c>
      <c r="K448" s="506">
        <v>272.45</v>
      </c>
      <c r="L448" s="506">
        <v>262.10000000000002</v>
      </c>
      <c r="M448" s="506">
        <v>0.69689999999999996</v>
      </c>
    </row>
    <row r="449" spans="1:13">
      <c r="A449" s="254">
        <v>439</v>
      </c>
      <c r="B449" s="509" t="s">
        <v>504</v>
      </c>
      <c r="C449" s="506">
        <v>30.15</v>
      </c>
      <c r="D449" s="507">
        <v>30.583333333333332</v>
      </c>
      <c r="E449" s="507">
        <v>29.516666666666666</v>
      </c>
      <c r="F449" s="507">
        <v>28.883333333333333</v>
      </c>
      <c r="G449" s="507">
        <v>27.816666666666666</v>
      </c>
      <c r="H449" s="507">
        <v>31.216666666666665</v>
      </c>
      <c r="I449" s="507">
        <v>32.283333333333331</v>
      </c>
      <c r="J449" s="507">
        <v>32.916666666666664</v>
      </c>
      <c r="K449" s="506">
        <v>31.65</v>
      </c>
      <c r="L449" s="506">
        <v>29.95</v>
      </c>
      <c r="M449" s="506">
        <v>54.074280000000002</v>
      </c>
    </row>
    <row r="450" spans="1:13">
      <c r="A450" s="254">
        <v>440</v>
      </c>
      <c r="B450" s="509" t="s">
        <v>188</v>
      </c>
      <c r="C450" s="506">
        <v>566.70000000000005</v>
      </c>
      <c r="D450" s="507">
        <v>569.55000000000007</v>
      </c>
      <c r="E450" s="507">
        <v>559.25000000000011</v>
      </c>
      <c r="F450" s="507">
        <v>551.80000000000007</v>
      </c>
      <c r="G450" s="507">
        <v>541.50000000000011</v>
      </c>
      <c r="H450" s="507">
        <v>577.00000000000011</v>
      </c>
      <c r="I450" s="507">
        <v>587.30000000000007</v>
      </c>
      <c r="J450" s="507">
        <v>594.75000000000011</v>
      </c>
      <c r="K450" s="506">
        <v>579.85</v>
      </c>
      <c r="L450" s="506">
        <v>562.1</v>
      </c>
      <c r="M450" s="506">
        <v>13.40156</v>
      </c>
    </row>
    <row r="451" spans="1:13">
      <c r="A451" s="254">
        <v>441</v>
      </c>
      <c r="B451" s="509" t="s">
        <v>767</v>
      </c>
      <c r="C451" s="506">
        <v>13767.3</v>
      </c>
      <c r="D451" s="507">
        <v>13842.166666666666</v>
      </c>
      <c r="E451" s="507">
        <v>13630.683333333332</v>
      </c>
      <c r="F451" s="507">
        <v>13494.066666666666</v>
      </c>
      <c r="G451" s="507">
        <v>13282.583333333332</v>
      </c>
      <c r="H451" s="507">
        <v>13978.783333333333</v>
      </c>
      <c r="I451" s="507">
        <v>14190.266666666666</v>
      </c>
      <c r="J451" s="507">
        <v>14326.883333333333</v>
      </c>
      <c r="K451" s="506">
        <v>14053.65</v>
      </c>
      <c r="L451" s="506">
        <v>13705.55</v>
      </c>
      <c r="M451" s="506">
        <v>1.052E-2</v>
      </c>
    </row>
    <row r="452" spans="1:13">
      <c r="A452" s="254">
        <v>442</v>
      </c>
      <c r="B452" s="509" t="s">
        <v>177</v>
      </c>
      <c r="C452" s="506">
        <v>737.65</v>
      </c>
      <c r="D452" s="507">
        <v>747.25</v>
      </c>
      <c r="E452" s="507">
        <v>724.7</v>
      </c>
      <c r="F452" s="507">
        <v>711.75</v>
      </c>
      <c r="G452" s="507">
        <v>689.2</v>
      </c>
      <c r="H452" s="507">
        <v>760.2</v>
      </c>
      <c r="I452" s="507">
        <v>782.75</v>
      </c>
      <c r="J452" s="507">
        <v>795.7</v>
      </c>
      <c r="K452" s="506">
        <v>769.8</v>
      </c>
      <c r="L452" s="506">
        <v>734.3</v>
      </c>
      <c r="M452" s="506">
        <v>38.477220000000003</v>
      </c>
    </row>
    <row r="453" spans="1:13">
      <c r="A453" s="254">
        <v>443</v>
      </c>
      <c r="B453" s="509" t="s">
        <v>768</v>
      </c>
      <c r="C453" s="506">
        <v>120.05</v>
      </c>
      <c r="D453" s="507">
        <v>121.71666666666665</v>
      </c>
      <c r="E453" s="507">
        <v>117.5333333333333</v>
      </c>
      <c r="F453" s="507">
        <v>115.01666666666665</v>
      </c>
      <c r="G453" s="507">
        <v>110.8333333333333</v>
      </c>
      <c r="H453" s="507">
        <v>124.23333333333331</v>
      </c>
      <c r="I453" s="507">
        <v>128.41666666666669</v>
      </c>
      <c r="J453" s="507">
        <v>130.93333333333331</v>
      </c>
      <c r="K453" s="506">
        <v>125.9</v>
      </c>
      <c r="L453" s="506">
        <v>119.2</v>
      </c>
      <c r="M453" s="506">
        <v>31.667459999999998</v>
      </c>
    </row>
    <row r="454" spans="1:13">
      <c r="A454" s="254">
        <v>444</v>
      </c>
      <c r="B454" s="509" t="s">
        <v>769</v>
      </c>
      <c r="C454" s="506">
        <v>1096.45</v>
      </c>
      <c r="D454" s="507">
        <v>1092.1499999999999</v>
      </c>
      <c r="E454" s="507">
        <v>1064.2999999999997</v>
      </c>
      <c r="F454" s="507">
        <v>1032.1499999999999</v>
      </c>
      <c r="G454" s="507">
        <v>1004.2999999999997</v>
      </c>
      <c r="H454" s="507">
        <v>1124.2999999999997</v>
      </c>
      <c r="I454" s="507">
        <v>1152.1499999999996</v>
      </c>
      <c r="J454" s="507">
        <v>1184.2999999999997</v>
      </c>
      <c r="K454" s="506">
        <v>1120</v>
      </c>
      <c r="L454" s="506">
        <v>1060</v>
      </c>
      <c r="M454" s="506">
        <v>15.498279999999999</v>
      </c>
    </row>
    <row r="455" spans="1:13">
      <c r="A455" s="254">
        <v>445</v>
      </c>
      <c r="B455" s="509" t="s">
        <v>183</v>
      </c>
      <c r="C455" s="506">
        <v>3121.1</v>
      </c>
      <c r="D455" s="507">
        <v>3128.1833333333329</v>
      </c>
      <c r="E455" s="507">
        <v>3104.0666666666657</v>
      </c>
      <c r="F455" s="507">
        <v>3087.0333333333328</v>
      </c>
      <c r="G455" s="507">
        <v>3062.9166666666656</v>
      </c>
      <c r="H455" s="507">
        <v>3145.2166666666658</v>
      </c>
      <c r="I455" s="507">
        <v>3169.3333333333335</v>
      </c>
      <c r="J455" s="507">
        <v>3186.3666666666659</v>
      </c>
      <c r="K455" s="506">
        <v>3152.3</v>
      </c>
      <c r="L455" s="506">
        <v>3111.15</v>
      </c>
      <c r="M455" s="506">
        <v>22.07104</v>
      </c>
    </row>
    <row r="456" spans="1:13">
      <c r="A456" s="254">
        <v>446</v>
      </c>
      <c r="B456" s="509" t="s">
        <v>804</v>
      </c>
      <c r="C456" s="506">
        <v>629.1</v>
      </c>
      <c r="D456" s="507">
        <v>630.9666666666667</v>
      </c>
      <c r="E456" s="507">
        <v>622.78333333333342</v>
      </c>
      <c r="F456" s="507">
        <v>616.4666666666667</v>
      </c>
      <c r="G456" s="507">
        <v>608.28333333333342</v>
      </c>
      <c r="H456" s="507">
        <v>637.28333333333342</v>
      </c>
      <c r="I456" s="507">
        <v>645.46666666666681</v>
      </c>
      <c r="J456" s="507">
        <v>651.78333333333342</v>
      </c>
      <c r="K456" s="506">
        <v>639.15</v>
      </c>
      <c r="L456" s="506">
        <v>624.65</v>
      </c>
      <c r="M456" s="506">
        <v>29.38251</v>
      </c>
    </row>
    <row r="457" spans="1:13">
      <c r="A457" s="254">
        <v>447</v>
      </c>
      <c r="B457" s="509" t="s">
        <v>178</v>
      </c>
      <c r="C457" s="506">
        <v>2668.15</v>
      </c>
      <c r="D457" s="507">
        <v>2685.9166666666665</v>
      </c>
      <c r="E457" s="507">
        <v>2632.2333333333331</v>
      </c>
      <c r="F457" s="507">
        <v>2596.3166666666666</v>
      </c>
      <c r="G457" s="507">
        <v>2542.6333333333332</v>
      </c>
      <c r="H457" s="507">
        <v>2721.833333333333</v>
      </c>
      <c r="I457" s="507">
        <v>2775.5166666666664</v>
      </c>
      <c r="J457" s="507">
        <v>2811.4333333333329</v>
      </c>
      <c r="K457" s="506">
        <v>2739.6</v>
      </c>
      <c r="L457" s="506">
        <v>2650</v>
      </c>
      <c r="M457" s="506">
        <v>1.8462499999999999</v>
      </c>
    </row>
    <row r="458" spans="1:13">
      <c r="A458" s="254">
        <v>448</v>
      </c>
      <c r="B458" s="509" t="s">
        <v>505</v>
      </c>
      <c r="C458" s="506">
        <v>1025.0999999999999</v>
      </c>
      <c r="D458" s="507">
        <v>1028.8833333333334</v>
      </c>
      <c r="E458" s="507">
        <v>1018.6166666666668</v>
      </c>
      <c r="F458" s="507">
        <v>1012.1333333333333</v>
      </c>
      <c r="G458" s="507">
        <v>1001.8666666666667</v>
      </c>
      <c r="H458" s="507">
        <v>1035.3666666666668</v>
      </c>
      <c r="I458" s="507">
        <v>1045.6333333333337</v>
      </c>
      <c r="J458" s="507">
        <v>1052.116666666667</v>
      </c>
      <c r="K458" s="506">
        <v>1039.1500000000001</v>
      </c>
      <c r="L458" s="506">
        <v>1022.4</v>
      </c>
      <c r="M458" s="506">
        <v>0.19395999999999999</v>
      </c>
    </row>
    <row r="459" spans="1:13">
      <c r="A459" s="254">
        <v>449</v>
      </c>
      <c r="B459" s="509" t="s">
        <v>180</v>
      </c>
      <c r="C459" s="506">
        <v>127.2</v>
      </c>
      <c r="D459" s="507">
        <v>129.13333333333333</v>
      </c>
      <c r="E459" s="507">
        <v>124.26666666666665</v>
      </c>
      <c r="F459" s="507">
        <v>121.33333333333333</v>
      </c>
      <c r="G459" s="507">
        <v>116.46666666666665</v>
      </c>
      <c r="H459" s="507">
        <v>132.06666666666666</v>
      </c>
      <c r="I459" s="507">
        <v>136.93333333333334</v>
      </c>
      <c r="J459" s="507">
        <v>139.86666666666665</v>
      </c>
      <c r="K459" s="506">
        <v>134</v>
      </c>
      <c r="L459" s="506">
        <v>126.2</v>
      </c>
      <c r="M459" s="506">
        <v>28.366060000000001</v>
      </c>
    </row>
    <row r="460" spans="1:13">
      <c r="A460" s="254">
        <v>450</v>
      </c>
      <c r="B460" s="509" t="s">
        <v>179</v>
      </c>
      <c r="C460" s="506">
        <v>294.45</v>
      </c>
      <c r="D460" s="507">
        <v>297.55</v>
      </c>
      <c r="E460" s="507">
        <v>290.10000000000002</v>
      </c>
      <c r="F460" s="507">
        <v>285.75</v>
      </c>
      <c r="G460" s="507">
        <v>278.3</v>
      </c>
      <c r="H460" s="507">
        <v>301.90000000000003</v>
      </c>
      <c r="I460" s="507">
        <v>309.34999999999997</v>
      </c>
      <c r="J460" s="507">
        <v>313.70000000000005</v>
      </c>
      <c r="K460" s="506">
        <v>305</v>
      </c>
      <c r="L460" s="506">
        <v>293.2</v>
      </c>
      <c r="M460" s="506">
        <v>615.23819000000003</v>
      </c>
    </row>
    <row r="461" spans="1:13">
      <c r="A461" s="254">
        <v>451</v>
      </c>
      <c r="B461" s="509" t="s">
        <v>181</v>
      </c>
      <c r="C461" s="506">
        <v>101.25</v>
      </c>
      <c r="D461" s="507">
        <v>102.56666666666666</v>
      </c>
      <c r="E461" s="507">
        <v>99.533333333333331</v>
      </c>
      <c r="F461" s="507">
        <v>97.816666666666663</v>
      </c>
      <c r="G461" s="507">
        <v>94.783333333333331</v>
      </c>
      <c r="H461" s="507">
        <v>104.28333333333333</v>
      </c>
      <c r="I461" s="507">
        <v>107.31666666666666</v>
      </c>
      <c r="J461" s="507">
        <v>109.03333333333333</v>
      </c>
      <c r="K461" s="506">
        <v>105.6</v>
      </c>
      <c r="L461" s="506">
        <v>100.85</v>
      </c>
      <c r="M461" s="506">
        <v>496.03176000000002</v>
      </c>
    </row>
    <row r="462" spans="1:13">
      <c r="A462" s="254">
        <v>452</v>
      </c>
      <c r="B462" s="509" t="s">
        <v>770</v>
      </c>
      <c r="C462" s="506">
        <v>45.25</v>
      </c>
      <c r="D462" s="507">
        <v>45.800000000000004</v>
      </c>
      <c r="E462" s="507">
        <v>44.45000000000001</v>
      </c>
      <c r="F462" s="507">
        <v>43.650000000000006</v>
      </c>
      <c r="G462" s="507">
        <v>42.300000000000011</v>
      </c>
      <c r="H462" s="507">
        <v>46.600000000000009</v>
      </c>
      <c r="I462" s="507">
        <v>47.95</v>
      </c>
      <c r="J462" s="507">
        <v>48.750000000000007</v>
      </c>
      <c r="K462" s="506">
        <v>47.15</v>
      </c>
      <c r="L462" s="506">
        <v>45</v>
      </c>
      <c r="M462" s="506">
        <v>44.770940000000003</v>
      </c>
    </row>
    <row r="463" spans="1:13">
      <c r="A463" s="254">
        <v>453</v>
      </c>
      <c r="B463" s="509" t="s">
        <v>182</v>
      </c>
      <c r="C463" s="506">
        <v>702.8</v>
      </c>
      <c r="D463" s="507">
        <v>711.58333333333337</v>
      </c>
      <c r="E463" s="507">
        <v>690.16666666666674</v>
      </c>
      <c r="F463" s="507">
        <v>677.53333333333342</v>
      </c>
      <c r="G463" s="507">
        <v>656.11666666666679</v>
      </c>
      <c r="H463" s="507">
        <v>724.2166666666667</v>
      </c>
      <c r="I463" s="507">
        <v>745.63333333333344</v>
      </c>
      <c r="J463" s="507">
        <v>758.26666666666665</v>
      </c>
      <c r="K463" s="506">
        <v>733</v>
      </c>
      <c r="L463" s="506">
        <v>698.95</v>
      </c>
      <c r="M463" s="506">
        <v>210.30283</v>
      </c>
    </row>
    <row r="464" spans="1:13">
      <c r="A464" s="254">
        <v>454</v>
      </c>
      <c r="B464" s="509" t="s">
        <v>506</v>
      </c>
      <c r="C464" s="506">
        <v>3502.7</v>
      </c>
      <c r="D464" s="507">
        <v>3515.8666666666668</v>
      </c>
      <c r="E464" s="507">
        <v>3441.8333333333335</v>
      </c>
      <c r="F464" s="507">
        <v>3380.9666666666667</v>
      </c>
      <c r="G464" s="507">
        <v>3306.9333333333334</v>
      </c>
      <c r="H464" s="507">
        <v>3576.7333333333336</v>
      </c>
      <c r="I464" s="507">
        <v>3650.7666666666664</v>
      </c>
      <c r="J464" s="507">
        <v>3711.6333333333337</v>
      </c>
      <c r="K464" s="506">
        <v>3589.9</v>
      </c>
      <c r="L464" s="506">
        <v>3455</v>
      </c>
      <c r="M464" s="506">
        <v>8.3210000000000006E-2</v>
      </c>
    </row>
    <row r="465" spans="1:13">
      <c r="A465" s="254">
        <v>455</v>
      </c>
      <c r="B465" s="509" t="s">
        <v>184</v>
      </c>
      <c r="C465" s="506">
        <v>992.15</v>
      </c>
      <c r="D465" s="507">
        <v>997.58333333333337</v>
      </c>
      <c r="E465" s="507">
        <v>981.81666666666672</v>
      </c>
      <c r="F465" s="507">
        <v>971.48333333333335</v>
      </c>
      <c r="G465" s="507">
        <v>955.7166666666667</v>
      </c>
      <c r="H465" s="507">
        <v>1007.9166666666667</v>
      </c>
      <c r="I465" s="507">
        <v>1023.6833333333334</v>
      </c>
      <c r="J465" s="507">
        <v>1034.0166666666669</v>
      </c>
      <c r="K465" s="506">
        <v>1013.35</v>
      </c>
      <c r="L465" s="506">
        <v>987.25</v>
      </c>
      <c r="M465" s="506">
        <v>27.49823</v>
      </c>
    </row>
    <row r="466" spans="1:13">
      <c r="A466" s="254">
        <v>456</v>
      </c>
      <c r="B466" s="509" t="s">
        <v>276</v>
      </c>
      <c r="C466" s="506">
        <v>159.5</v>
      </c>
      <c r="D466" s="507">
        <v>162.51666666666665</v>
      </c>
      <c r="E466" s="507">
        <v>155.1333333333333</v>
      </c>
      <c r="F466" s="507">
        <v>150.76666666666665</v>
      </c>
      <c r="G466" s="507">
        <v>143.3833333333333</v>
      </c>
      <c r="H466" s="507">
        <v>166.8833333333333</v>
      </c>
      <c r="I466" s="507">
        <v>174.26666666666662</v>
      </c>
      <c r="J466" s="507">
        <v>178.6333333333333</v>
      </c>
      <c r="K466" s="506">
        <v>169.9</v>
      </c>
      <c r="L466" s="506">
        <v>158.15</v>
      </c>
      <c r="M466" s="506">
        <v>9.9836899999999993</v>
      </c>
    </row>
    <row r="467" spans="1:13">
      <c r="A467" s="254">
        <v>457</v>
      </c>
      <c r="B467" s="509" t="s">
        <v>164</v>
      </c>
      <c r="C467" s="506">
        <v>968.75</v>
      </c>
      <c r="D467" s="507">
        <v>975.7166666666667</v>
      </c>
      <c r="E467" s="507">
        <v>959.23333333333335</v>
      </c>
      <c r="F467" s="507">
        <v>949.7166666666667</v>
      </c>
      <c r="G467" s="507">
        <v>933.23333333333335</v>
      </c>
      <c r="H467" s="507">
        <v>985.23333333333335</v>
      </c>
      <c r="I467" s="507">
        <v>1001.7166666666667</v>
      </c>
      <c r="J467" s="507">
        <v>1011.2333333333333</v>
      </c>
      <c r="K467" s="506">
        <v>992.2</v>
      </c>
      <c r="L467" s="506">
        <v>966.2</v>
      </c>
      <c r="M467" s="506">
        <v>2.7686500000000001</v>
      </c>
    </row>
    <row r="468" spans="1:13">
      <c r="A468" s="254">
        <v>458</v>
      </c>
      <c r="B468" s="509" t="s">
        <v>507</v>
      </c>
      <c r="C468" s="506">
        <v>1368.95</v>
      </c>
      <c r="D468" s="507">
        <v>1373.1000000000001</v>
      </c>
      <c r="E468" s="507">
        <v>1351.3000000000002</v>
      </c>
      <c r="F468" s="507">
        <v>1333.65</v>
      </c>
      <c r="G468" s="507">
        <v>1311.8500000000001</v>
      </c>
      <c r="H468" s="507">
        <v>1390.7500000000002</v>
      </c>
      <c r="I468" s="507">
        <v>1412.55</v>
      </c>
      <c r="J468" s="507">
        <v>1430.2000000000003</v>
      </c>
      <c r="K468" s="506">
        <v>1394.9</v>
      </c>
      <c r="L468" s="506">
        <v>1355.45</v>
      </c>
      <c r="M468" s="506">
        <v>0.38774999999999998</v>
      </c>
    </row>
    <row r="469" spans="1:13">
      <c r="A469" s="254">
        <v>459</v>
      </c>
      <c r="B469" s="509" t="s">
        <v>508</v>
      </c>
      <c r="C469" s="506">
        <v>869.1</v>
      </c>
      <c r="D469" s="507">
        <v>879.0333333333333</v>
      </c>
      <c r="E469" s="507">
        <v>851.06666666666661</v>
      </c>
      <c r="F469" s="507">
        <v>833.0333333333333</v>
      </c>
      <c r="G469" s="507">
        <v>805.06666666666661</v>
      </c>
      <c r="H469" s="507">
        <v>897.06666666666661</v>
      </c>
      <c r="I469" s="507">
        <v>925.0333333333333</v>
      </c>
      <c r="J469" s="507">
        <v>943.06666666666661</v>
      </c>
      <c r="K469" s="506">
        <v>907</v>
      </c>
      <c r="L469" s="506">
        <v>861</v>
      </c>
      <c r="M469" s="506">
        <v>4.0422200000000004</v>
      </c>
    </row>
    <row r="470" spans="1:13">
      <c r="A470" s="254">
        <v>460</v>
      </c>
      <c r="B470" s="509" t="s">
        <v>509</v>
      </c>
      <c r="C470" s="506">
        <v>1246.2</v>
      </c>
      <c r="D470" s="507">
        <v>1263.55</v>
      </c>
      <c r="E470" s="507">
        <v>1217.6499999999999</v>
      </c>
      <c r="F470" s="507">
        <v>1189.0999999999999</v>
      </c>
      <c r="G470" s="507">
        <v>1143.1999999999998</v>
      </c>
      <c r="H470" s="507">
        <v>1292.0999999999999</v>
      </c>
      <c r="I470" s="507">
        <v>1338</v>
      </c>
      <c r="J470" s="507">
        <v>1366.55</v>
      </c>
      <c r="K470" s="506">
        <v>1309.45</v>
      </c>
      <c r="L470" s="506">
        <v>1235</v>
      </c>
      <c r="M470" s="506">
        <v>0.42881999999999998</v>
      </c>
    </row>
    <row r="471" spans="1:13">
      <c r="A471" s="254">
        <v>461</v>
      </c>
      <c r="B471" s="509" t="s">
        <v>185</v>
      </c>
      <c r="C471" s="506">
        <v>1488.15</v>
      </c>
      <c r="D471" s="507">
        <v>1491.1333333333332</v>
      </c>
      <c r="E471" s="507">
        <v>1473.4666666666665</v>
      </c>
      <c r="F471" s="507">
        <v>1458.7833333333333</v>
      </c>
      <c r="G471" s="507">
        <v>1441.1166666666666</v>
      </c>
      <c r="H471" s="507">
        <v>1505.8166666666664</v>
      </c>
      <c r="I471" s="507">
        <v>1523.4833333333333</v>
      </c>
      <c r="J471" s="507">
        <v>1538.1666666666663</v>
      </c>
      <c r="K471" s="506">
        <v>1508.8</v>
      </c>
      <c r="L471" s="506">
        <v>1476.45</v>
      </c>
      <c r="M471" s="506">
        <v>18.710920000000002</v>
      </c>
    </row>
    <row r="472" spans="1:13">
      <c r="A472" s="254">
        <v>462</v>
      </c>
      <c r="B472" s="509" t="s">
        <v>186</v>
      </c>
      <c r="C472" s="506">
        <v>2459.0500000000002</v>
      </c>
      <c r="D472" s="507">
        <v>2464.4666666666667</v>
      </c>
      <c r="E472" s="507">
        <v>2441.8333333333335</v>
      </c>
      <c r="F472" s="507">
        <v>2424.6166666666668</v>
      </c>
      <c r="G472" s="507">
        <v>2401.9833333333336</v>
      </c>
      <c r="H472" s="507">
        <v>2481.6833333333334</v>
      </c>
      <c r="I472" s="507">
        <v>2504.3166666666666</v>
      </c>
      <c r="J472" s="507">
        <v>2521.5333333333333</v>
      </c>
      <c r="K472" s="506">
        <v>2487.1</v>
      </c>
      <c r="L472" s="506">
        <v>2447.25</v>
      </c>
      <c r="M472" s="506">
        <v>1.24902</v>
      </c>
    </row>
    <row r="473" spans="1:13">
      <c r="A473" s="254">
        <v>463</v>
      </c>
      <c r="B473" s="509" t="s">
        <v>187</v>
      </c>
      <c r="C473" s="506">
        <v>418.25</v>
      </c>
      <c r="D473" s="507">
        <v>419.31666666666666</v>
      </c>
      <c r="E473" s="507">
        <v>414.7833333333333</v>
      </c>
      <c r="F473" s="507">
        <v>411.31666666666666</v>
      </c>
      <c r="G473" s="507">
        <v>406.7833333333333</v>
      </c>
      <c r="H473" s="507">
        <v>422.7833333333333</v>
      </c>
      <c r="I473" s="507">
        <v>427.31666666666672</v>
      </c>
      <c r="J473" s="507">
        <v>430.7833333333333</v>
      </c>
      <c r="K473" s="506">
        <v>423.85</v>
      </c>
      <c r="L473" s="506">
        <v>415.85</v>
      </c>
      <c r="M473" s="506">
        <v>9.0671300000000006</v>
      </c>
    </row>
    <row r="474" spans="1:13">
      <c r="A474" s="254">
        <v>464</v>
      </c>
      <c r="B474" s="509" t="s">
        <v>510</v>
      </c>
      <c r="C474" s="506">
        <v>785.05</v>
      </c>
      <c r="D474" s="507">
        <v>803.16666666666663</v>
      </c>
      <c r="E474" s="507">
        <v>760.33333333333326</v>
      </c>
      <c r="F474" s="507">
        <v>735.61666666666667</v>
      </c>
      <c r="G474" s="507">
        <v>692.7833333333333</v>
      </c>
      <c r="H474" s="507">
        <v>827.88333333333321</v>
      </c>
      <c r="I474" s="507">
        <v>870.71666666666647</v>
      </c>
      <c r="J474" s="507">
        <v>895.43333333333317</v>
      </c>
      <c r="K474" s="506">
        <v>846</v>
      </c>
      <c r="L474" s="506">
        <v>778.45</v>
      </c>
      <c r="M474" s="506">
        <v>14.06039</v>
      </c>
    </row>
    <row r="475" spans="1:13">
      <c r="A475" s="254">
        <v>465</v>
      </c>
      <c r="B475" s="509" t="s">
        <v>511</v>
      </c>
      <c r="C475" s="506">
        <v>14.1</v>
      </c>
      <c r="D475" s="507">
        <v>14.183333333333332</v>
      </c>
      <c r="E475" s="507">
        <v>13.916666666666664</v>
      </c>
      <c r="F475" s="507">
        <v>13.733333333333333</v>
      </c>
      <c r="G475" s="507">
        <v>13.466666666666665</v>
      </c>
      <c r="H475" s="507">
        <v>14.366666666666664</v>
      </c>
      <c r="I475" s="507">
        <v>14.633333333333333</v>
      </c>
      <c r="J475" s="507">
        <v>14.816666666666663</v>
      </c>
      <c r="K475" s="506">
        <v>14.45</v>
      </c>
      <c r="L475" s="506">
        <v>14</v>
      </c>
      <c r="M475" s="506">
        <v>79.442689999999999</v>
      </c>
    </row>
    <row r="476" spans="1:13">
      <c r="A476" s="254">
        <v>466</v>
      </c>
      <c r="B476" s="509" t="s">
        <v>512</v>
      </c>
      <c r="C476" s="506">
        <v>1106.25</v>
      </c>
      <c r="D476" s="507">
        <v>1110.8499999999999</v>
      </c>
      <c r="E476" s="507">
        <v>1091.9999999999998</v>
      </c>
      <c r="F476" s="507">
        <v>1077.7499999999998</v>
      </c>
      <c r="G476" s="507">
        <v>1058.8999999999996</v>
      </c>
      <c r="H476" s="507">
        <v>1125.0999999999999</v>
      </c>
      <c r="I476" s="507">
        <v>1143.9500000000003</v>
      </c>
      <c r="J476" s="507">
        <v>1158.2</v>
      </c>
      <c r="K476" s="506">
        <v>1129.7</v>
      </c>
      <c r="L476" s="506">
        <v>1096.5999999999999</v>
      </c>
      <c r="M476" s="506">
        <v>0.23544999999999999</v>
      </c>
    </row>
    <row r="477" spans="1:13">
      <c r="A477" s="254">
        <v>467</v>
      </c>
      <c r="B477" s="509" t="s">
        <v>513</v>
      </c>
      <c r="C477" s="506">
        <v>11.9</v>
      </c>
      <c r="D477" s="507">
        <v>12.15</v>
      </c>
      <c r="E477" s="507">
        <v>11.55</v>
      </c>
      <c r="F477" s="507">
        <v>11.200000000000001</v>
      </c>
      <c r="G477" s="507">
        <v>10.600000000000001</v>
      </c>
      <c r="H477" s="507">
        <v>12.5</v>
      </c>
      <c r="I477" s="507">
        <v>13.099999999999998</v>
      </c>
      <c r="J477" s="507">
        <v>13.45</v>
      </c>
      <c r="K477" s="506">
        <v>12.75</v>
      </c>
      <c r="L477" s="506">
        <v>11.8</v>
      </c>
      <c r="M477" s="506">
        <v>229.64069000000001</v>
      </c>
    </row>
    <row r="478" spans="1:13">
      <c r="A478" s="254">
        <v>468</v>
      </c>
      <c r="B478" s="509" t="s">
        <v>514</v>
      </c>
      <c r="C478" s="506">
        <v>382.55</v>
      </c>
      <c r="D478" s="507">
        <v>385.86666666666662</v>
      </c>
      <c r="E478" s="507">
        <v>376.78333333333325</v>
      </c>
      <c r="F478" s="507">
        <v>371.01666666666665</v>
      </c>
      <c r="G478" s="507">
        <v>361.93333333333328</v>
      </c>
      <c r="H478" s="507">
        <v>391.63333333333321</v>
      </c>
      <c r="I478" s="507">
        <v>400.71666666666658</v>
      </c>
      <c r="J478" s="507">
        <v>406.48333333333318</v>
      </c>
      <c r="K478" s="506">
        <v>394.95</v>
      </c>
      <c r="L478" s="506">
        <v>380.1</v>
      </c>
      <c r="M478" s="506">
        <v>0.99551999999999996</v>
      </c>
    </row>
    <row r="479" spans="1:13">
      <c r="A479" s="254">
        <v>469</v>
      </c>
      <c r="B479" s="509" t="s">
        <v>193</v>
      </c>
      <c r="C479" s="506">
        <v>608.85</v>
      </c>
      <c r="D479" s="507">
        <v>617.41666666666663</v>
      </c>
      <c r="E479" s="507">
        <v>598.43333333333328</v>
      </c>
      <c r="F479" s="507">
        <v>588.01666666666665</v>
      </c>
      <c r="G479" s="507">
        <v>569.0333333333333</v>
      </c>
      <c r="H479" s="507">
        <v>627.83333333333326</v>
      </c>
      <c r="I479" s="507">
        <v>646.81666666666661</v>
      </c>
      <c r="J479" s="507">
        <v>657.23333333333323</v>
      </c>
      <c r="K479" s="506">
        <v>636.4</v>
      </c>
      <c r="L479" s="506">
        <v>607</v>
      </c>
      <c r="M479" s="506">
        <v>48.328420000000001</v>
      </c>
    </row>
    <row r="480" spans="1:13">
      <c r="A480" s="254">
        <v>470</v>
      </c>
      <c r="B480" s="509" t="s">
        <v>190</v>
      </c>
      <c r="C480" s="506">
        <v>217.35</v>
      </c>
      <c r="D480" s="507">
        <v>218.69999999999996</v>
      </c>
      <c r="E480" s="507">
        <v>212.84999999999991</v>
      </c>
      <c r="F480" s="507">
        <v>208.34999999999994</v>
      </c>
      <c r="G480" s="507">
        <v>202.49999999999989</v>
      </c>
      <c r="H480" s="507">
        <v>223.19999999999993</v>
      </c>
      <c r="I480" s="507">
        <v>229.05</v>
      </c>
      <c r="J480" s="507">
        <v>233.54999999999995</v>
      </c>
      <c r="K480" s="506">
        <v>224.55</v>
      </c>
      <c r="L480" s="506">
        <v>214.2</v>
      </c>
      <c r="M480" s="506">
        <v>7.6208299999999998</v>
      </c>
    </row>
    <row r="481" spans="1:13">
      <c r="A481" s="254">
        <v>471</v>
      </c>
      <c r="B481" s="509" t="s">
        <v>784</v>
      </c>
      <c r="C481" s="506">
        <v>31.45</v>
      </c>
      <c r="D481" s="507">
        <v>31.883333333333329</v>
      </c>
      <c r="E481" s="507">
        <v>30.86666666666666</v>
      </c>
      <c r="F481" s="507">
        <v>30.283333333333331</v>
      </c>
      <c r="G481" s="507">
        <v>29.266666666666662</v>
      </c>
      <c r="H481" s="507">
        <v>32.466666666666654</v>
      </c>
      <c r="I481" s="507">
        <v>33.483333333333334</v>
      </c>
      <c r="J481" s="507">
        <v>34.066666666666656</v>
      </c>
      <c r="K481" s="506">
        <v>32.9</v>
      </c>
      <c r="L481" s="506">
        <v>31.3</v>
      </c>
      <c r="M481" s="506">
        <v>30.278670000000002</v>
      </c>
    </row>
    <row r="482" spans="1:13">
      <c r="A482" s="254">
        <v>472</v>
      </c>
      <c r="B482" s="509" t="s">
        <v>191</v>
      </c>
      <c r="C482" s="506">
        <v>6858.65</v>
      </c>
      <c r="D482" s="507">
        <v>6880.8833333333341</v>
      </c>
      <c r="E482" s="507">
        <v>6817.7666666666682</v>
      </c>
      <c r="F482" s="507">
        <v>6776.8833333333341</v>
      </c>
      <c r="G482" s="507">
        <v>6713.7666666666682</v>
      </c>
      <c r="H482" s="507">
        <v>6921.7666666666682</v>
      </c>
      <c r="I482" s="507">
        <v>6984.883333333335</v>
      </c>
      <c r="J482" s="507">
        <v>7025.7666666666682</v>
      </c>
      <c r="K482" s="506">
        <v>6944</v>
      </c>
      <c r="L482" s="506">
        <v>6840</v>
      </c>
      <c r="M482" s="506">
        <v>7.1639200000000001</v>
      </c>
    </row>
    <row r="483" spans="1:13">
      <c r="A483" s="254">
        <v>473</v>
      </c>
      <c r="B483" s="509" t="s">
        <v>192</v>
      </c>
      <c r="C483" s="506">
        <v>34.9</v>
      </c>
      <c r="D483" s="507">
        <v>35.333333333333336</v>
      </c>
      <c r="E483" s="507">
        <v>34.266666666666673</v>
      </c>
      <c r="F483" s="507">
        <v>33.63333333333334</v>
      </c>
      <c r="G483" s="507">
        <v>32.566666666666677</v>
      </c>
      <c r="H483" s="507">
        <v>35.966666666666669</v>
      </c>
      <c r="I483" s="507">
        <v>37.033333333333331</v>
      </c>
      <c r="J483" s="507">
        <v>37.666666666666664</v>
      </c>
      <c r="K483" s="506">
        <v>36.4</v>
      </c>
      <c r="L483" s="506">
        <v>34.700000000000003</v>
      </c>
      <c r="M483" s="506">
        <v>115.43282000000001</v>
      </c>
    </row>
    <row r="484" spans="1:13">
      <c r="A484" s="254">
        <v>474</v>
      </c>
      <c r="B484" s="509" t="s">
        <v>189</v>
      </c>
      <c r="C484" s="506">
        <v>1244.45</v>
      </c>
      <c r="D484" s="507">
        <v>1257.3166666666666</v>
      </c>
      <c r="E484" s="507">
        <v>1226.1333333333332</v>
      </c>
      <c r="F484" s="507">
        <v>1207.8166666666666</v>
      </c>
      <c r="G484" s="507">
        <v>1176.6333333333332</v>
      </c>
      <c r="H484" s="507">
        <v>1275.6333333333332</v>
      </c>
      <c r="I484" s="507">
        <v>1306.8166666666666</v>
      </c>
      <c r="J484" s="507">
        <v>1325.1333333333332</v>
      </c>
      <c r="K484" s="506">
        <v>1288.5</v>
      </c>
      <c r="L484" s="506">
        <v>1239</v>
      </c>
      <c r="M484" s="506">
        <v>4.1691700000000003</v>
      </c>
    </row>
    <row r="485" spans="1:13">
      <c r="A485" s="254">
        <v>475</v>
      </c>
      <c r="B485" s="509" t="s">
        <v>141</v>
      </c>
      <c r="C485" s="506">
        <v>551.1</v>
      </c>
      <c r="D485" s="507">
        <v>554.05000000000007</v>
      </c>
      <c r="E485" s="507">
        <v>546.20000000000016</v>
      </c>
      <c r="F485" s="507">
        <v>541.30000000000007</v>
      </c>
      <c r="G485" s="507">
        <v>533.45000000000016</v>
      </c>
      <c r="H485" s="507">
        <v>558.95000000000016</v>
      </c>
      <c r="I485" s="507">
        <v>566.80000000000007</v>
      </c>
      <c r="J485" s="507">
        <v>571.70000000000016</v>
      </c>
      <c r="K485" s="506">
        <v>561.9</v>
      </c>
      <c r="L485" s="506">
        <v>549.15</v>
      </c>
      <c r="M485" s="506">
        <v>27.329750000000001</v>
      </c>
    </row>
    <row r="486" spans="1:13">
      <c r="A486" s="254">
        <v>476</v>
      </c>
      <c r="B486" s="509" t="s">
        <v>277</v>
      </c>
      <c r="C486" s="506">
        <v>236.3</v>
      </c>
      <c r="D486" s="507">
        <v>235.4</v>
      </c>
      <c r="E486" s="507">
        <v>231.4</v>
      </c>
      <c r="F486" s="507">
        <v>226.5</v>
      </c>
      <c r="G486" s="507">
        <v>222.5</v>
      </c>
      <c r="H486" s="507">
        <v>240.3</v>
      </c>
      <c r="I486" s="507">
        <v>244.3</v>
      </c>
      <c r="J486" s="507">
        <v>249.20000000000002</v>
      </c>
      <c r="K486" s="506">
        <v>239.4</v>
      </c>
      <c r="L486" s="506">
        <v>230.5</v>
      </c>
      <c r="M486" s="506">
        <v>9.6168600000000009</v>
      </c>
    </row>
    <row r="487" spans="1:13">
      <c r="A487" s="254">
        <v>477</v>
      </c>
      <c r="B487" s="509" t="s">
        <v>515</v>
      </c>
      <c r="C487" s="506">
        <v>2729.35</v>
      </c>
      <c r="D487" s="507">
        <v>2742.2833333333328</v>
      </c>
      <c r="E487" s="507">
        <v>2675.1166666666659</v>
      </c>
      <c r="F487" s="507">
        <v>2620.8833333333332</v>
      </c>
      <c r="G487" s="507">
        <v>2553.7166666666662</v>
      </c>
      <c r="H487" s="507">
        <v>2796.5166666666655</v>
      </c>
      <c r="I487" s="507">
        <v>2863.6833333333325</v>
      </c>
      <c r="J487" s="507">
        <v>2917.9166666666652</v>
      </c>
      <c r="K487" s="506">
        <v>2809.45</v>
      </c>
      <c r="L487" s="506">
        <v>2688.05</v>
      </c>
      <c r="M487" s="506">
        <v>0.15623000000000001</v>
      </c>
    </row>
    <row r="488" spans="1:13">
      <c r="A488" s="254">
        <v>478</v>
      </c>
      <c r="B488" s="509" t="s">
        <v>516</v>
      </c>
      <c r="C488" s="506">
        <v>367.4</v>
      </c>
      <c r="D488" s="507">
        <v>368.45</v>
      </c>
      <c r="E488" s="507">
        <v>359.95</v>
      </c>
      <c r="F488" s="507">
        <v>352.5</v>
      </c>
      <c r="G488" s="507">
        <v>344</v>
      </c>
      <c r="H488" s="507">
        <v>375.9</v>
      </c>
      <c r="I488" s="507">
        <v>384.4</v>
      </c>
      <c r="J488" s="507">
        <v>391.84999999999997</v>
      </c>
      <c r="K488" s="506">
        <v>376.95</v>
      </c>
      <c r="L488" s="506">
        <v>361</v>
      </c>
      <c r="M488" s="506">
        <v>5.7129000000000003</v>
      </c>
    </row>
    <row r="489" spans="1:13">
      <c r="A489" s="254">
        <v>479</v>
      </c>
      <c r="B489" s="509" t="s">
        <v>517</v>
      </c>
      <c r="C489" s="506">
        <v>235.75</v>
      </c>
      <c r="D489" s="507">
        <v>233.35</v>
      </c>
      <c r="E489" s="507">
        <v>229.7</v>
      </c>
      <c r="F489" s="507">
        <v>223.65</v>
      </c>
      <c r="G489" s="507">
        <v>220</v>
      </c>
      <c r="H489" s="507">
        <v>239.39999999999998</v>
      </c>
      <c r="I489" s="507">
        <v>243.05</v>
      </c>
      <c r="J489" s="507">
        <v>249.09999999999997</v>
      </c>
      <c r="K489" s="506">
        <v>237</v>
      </c>
      <c r="L489" s="506">
        <v>227.3</v>
      </c>
      <c r="M489" s="506">
        <v>1.30389</v>
      </c>
    </row>
    <row r="490" spans="1:13">
      <c r="A490" s="254">
        <v>480</v>
      </c>
      <c r="B490" s="509" t="s">
        <v>518</v>
      </c>
      <c r="C490" s="506">
        <v>3368.95</v>
      </c>
      <c r="D490" s="507">
        <v>3369.7000000000003</v>
      </c>
      <c r="E490" s="507">
        <v>3329.2500000000005</v>
      </c>
      <c r="F490" s="507">
        <v>3289.55</v>
      </c>
      <c r="G490" s="507">
        <v>3249.1000000000004</v>
      </c>
      <c r="H490" s="507">
        <v>3409.4000000000005</v>
      </c>
      <c r="I490" s="507">
        <v>3449.8500000000004</v>
      </c>
      <c r="J490" s="507">
        <v>3489.5500000000006</v>
      </c>
      <c r="K490" s="506">
        <v>3410.15</v>
      </c>
      <c r="L490" s="506">
        <v>3330</v>
      </c>
      <c r="M490" s="506">
        <v>5.7970000000000001E-2</v>
      </c>
    </row>
    <row r="491" spans="1:13">
      <c r="A491" s="254">
        <v>481</v>
      </c>
      <c r="B491" s="509" t="s">
        <v>519</v>
      </c>
      <c r="C491" s="506">
        <v>4066.4</v>
      </c>
      <c r="D491" s="507">
        <v>4106.6500000000005</v>
      </c>
      <c r="E491" s="507">
        <v>4008.3000000000011</v>
      </c>
      <c r="F491" s="507">
        <v>3950.2000000000007</v>
      </c>
      <c r="G491" s="507">
        <v>3851.8500000000013</v>
      </c>
      <c r="H491" s="507">
        <v>4164.7500000000009</v>
      </c>
      <c r="I491" s="507">
        <v>4263.1000000000013</v>
      </c>
      <c r="J491" s="507">
        <v>4321.2000000000007</v>
      </c>
      <c r="K491" s="506">
        <v>4205</v>
      </c>
      <c r="L491" s="506">
        <v>4048.55</v>
      </c>
      <c r="M491" s="506">
        <v>0.80266999999999999</v>
      </c>
    </row>
    <row r="492" spans="1:13">
      <c r="A492" s="254">
        <v>482</v>
      </c>
      <c r="B492" s="509" t="s">
        <v>520</v>
      </c>
      <c r="C492" s="506">
        <v>51.05</v>
      </c>
      <c r="D492" s="507">
        <v>50.949999999999996</v>
      </c>
      <c r="E492" s="507">
        <v>50.449999999999989</v>
      </c>
      <c r="F492" s="507">
        <v>49.849999999999994</v>
      </c>
      <c r="G492" s="507">
        <v>49.349999999999987</v>
      </c>
      <c r="H492" s="507">
        <v>51.54999999999999</v>
      </c>
      <c r="I492" s="507">
        <v>52.050000000000004</v>
      </c>
      <c r="J492" s="507">
        <v>52.649999999999991</v>
      </c>
      <c r="K492" s="506">
        <v>51.45</v>
      </c>
      <c r="L492" s="506">
        <v>50.35</v>
      </c>
      <c r="M492" s="506">
        <v>29.326080000000001</v>
      </c>
    </row>
    <row r="493" spans="1:13">
      <c r="A493" s="254">
        <v>483</v>
      </c>
      <c r="B493" s="509" t="s">
        <v>521</v>
      </c>
      <c r="C493" s="506">
        <v>1221</v>
      </c>
      <c r="D493" s="507">
        <v>1233.6666666666667</v>
      </c>
      <c r="E493" s="507">
        <v>1192.4333333333334</v>
      </c>
      <c r="F493" s="507">
        <v>1163.8666666666666</v>
      </c>
      <c r="G493" s="507">
        <v>1122.6333333333332</v>
      </c>
      <c r="H493" s="507">
        <v>1262.2333333333336</v>
      </c>
      <c r="I493" s="507">
        <v>1303.4666666666667</v>
      </c>
      <c r="J493" s="507">
        <v>1332.0333333333338</v>
      </c>
      <c r="K493" s="506">
        <v>1274.9000000000001</v>
      </c>
      <c r="L493" s="506">
        <v>1205.0999999999999</v>
      </c>
      <c r="M493" s="506">
        <v>0.31816</v>
      </c>
    </row>
    <row r="494" spans="1:13">
      <c r="A494" s="254">
        <v>484</v>
      </c>
      <c r="B494" s="509" t="s">
        <v>278</v>
      </c>
      <c r="C494" s="506">
        <v>379.7</v>
      </c>
      <c r="D494" s="507">
        <v>383.56666666666666</v>
      </c>
      <c r="E494" s="507">
        <v>372.13333333333333</v>
      </c>
      <c r="F494" s="507">
        <v>364.56666666666666</v>
      </c>
      <c r="G494" s="507">
        <v>353.13333333333333</v>
      </c>
      <c r="H494" s="507">
        <v>391.13333333333333</v>
      </c>
      <c r="I494" s="507">
        <v>402.56666666666661</v>
      </c>
      <c r="J494" s="507">
        <v>410.13333333333333</v>
      </c>
      <c r="K494" s="506">
        <v>395</v>
      </c>
      <c r="L494" s="506">
        <v>376</v>
      </c>
      <c r="M494" s="506">
        <v>1.0092399999999999</v>
      </c>
    </row>
    <row r="495" spans="1:13">
      <c r="A495" s="254">
        <v>485</v>
      </c>
      <c r="B495" s="509" t="s">
        <v>522</v>
      </c>
      <c r="C495" s="506">
        <v>991.5</v>
      </c>
      <c r="D495" s="507">
        <v>999.11666666666667</v>
      </c>
      <c r="E495" s="507">
        <v>974.23333333333335</v>
      </c>
      <c r="F495" s="507">
        <v>956.9666666666667</v>
      </c>
      <c r="G495" s="507">
        <v>932.08333333333337</v>
      </c>
      <c r="H495" s="507">
        <v>1016.3833333333333</v>
      </c>
      <c r="I495" s="507">
        <v>1041.2666666666669</v>
      </c>
      <c r="J495" s="507">
        <v>1058.5333333333333</v>
      </c>
      <c r="K495" s="506">
        <v>1024</v>
      </c>
      <c r="L495" s="506">
        <v>981.85</v>
      </c>
      <c r="M495" s="506">
        <v>3.6061100000000001</v>
      </c>
    </row>
    <row r="496" spans="1:13">
      <c r="A496" s="254">
        <v>486</v>
      </c>
      <c r="B496" s="509" t="s">
        <v>523</v>
      </c>
      <c r="C496" s="506">
        <v>1563.2</v>
      </c>
      <c r="D496" s="507">
        <v>1565.7333333333333</v>
      </c>
      <c r="E496" s="507">
        <v>1548.4666666666667</v>
      </c>
      <c r="F496" s="507">
        <v>1533.7333333333333</v>
      </c>
      <c r="G496" s="507">
        <v>1516.4666666666667</v>
      </c>
      <c r="H496" s="507">
        <v>1580.4666666666667</v>
      </c>
      <c r="I496" s="507">
        <v>1597.7333333333336</v>
      </c>
      <c r="J496" s="507">
        <v>1612.4666666666667</v>
      </c>
      <c r="K496" s="506">
        <v>1583</v>
      </c>
      <c r="L496" s="506">
        <v>1551</v>
      </c>
      <c r="M496" s="506">
        <v>0.30747000000000002</v>
      </c>
    </row>
    <row r="497" spans="1:13">
      <c r="A497" s="254">
        <v>487</v>
      </c>
      <c r="B497" s="509" t="s">
        <v>524</v>
      </c>
      <c r="C497" s="506">
        <v>1420.95</v>
      </c>
      <c r="D497" s="507">
        <v>1422.9833333333333</v>
      </c>
      <c r="E497" s="507">
        <v>1407.9666666666667</v>
      </c>
      <c r="F497" s="507">
        <v>1394.9833333333333</v>
      </c>
      <c r="G497" s="507">
        <v>1379.9666666666667</v>
      </c>
      <c r="H497" s="507">
        <v>1435.9666666666667</v>
      </c>
      <c r="I497" s="507">
        <v>1450.9833333333336</v>
      </c>
      <c r="J497" s="507">
        <v>1463.9666666666667</v>
      </c>
      <c r="K497" s="506">
        <v>1438</v>
      </c>
      <c r="L497" s="506">
        <v>1410</v>
      </c>
      <c r="M497" s="506">
        <v>0.26229000000000002</v>
      </c>
    </row>
    <row r="498" spans="1:13">
      <c r="A498" s="254">
        <v>488</v>
      </c>
      <c r="B498" s="509" t="s">
        <v>118</v>
      </c>
      <c r="C498" s="506">
        <v>9.75</v>
      </c>
      <c r="D498" s="507">
        <v>9.8333333333333339</v>
      </c>
      <c r="E498" s="507">
        <v>9.6166666666666671</v>
      </c>
      <c r="F498" s="507">
        <v>9.4833333333333325</v>
      </c>
      <c r="G498" s="507">
        <v>9.2666666666666657</v>
      </c>
      <c r="H498" s="507">
        <v>9.9666666666666686</v>
      </c>
      <c r="I498" s="507">
        <v>10.183333333333334</v>
      </c>
      <c r="J498" s="507">
        <v>10.31666666666667</v>
      </c>
      <c r="K498" s="506">
        <v>10.050000000000001</v>
      </c>
      <c r="L498" s="506">
        <v>9.6999999999999993</v>
      </c>
      <c r="M498" s="506">
        <v>983.45902999999998</v>
      </c>
    </row>
    <row r="499" spans="1:13">
      <c r="A499" s="254">
        <v>489</v>
      </c>
      <c r="B499" s="509" t="s">
        <v>195</v>
      </c>
      <c r="C499" s="506">
        <v>984.8</v>
      </c>
      <c r="D499" s="507">
        <v>992.94999999999993</v>
      </c>
      <c r="E499" s="507">
        <v>973.89999999999986</v>
      </c>
      <c r="F499" s="507">
        <v>962.99999999999989</v>
      </c>
      <c r="G499" s="507">
        <v>943.94999999999982</v>
      </c>
      <c r="H499" s="507">
        <v>1003.8499999999999</v>
      </c>
      <c r="I499" s="507">
        <v>1022.8999999999999</v>
      </c>
      <c r="J499" s="507">
        <v>1033.8</v>
      </c>
      <c r="K499" s="506">
        <v>1012</v>
      </c>
      <c r="L499" s="506">
        <v>982.05</v>
      </c>
      <c r="M499" s="506">
        <v>17.135200000000001</v>
      </c>
    </row>
    <row r="500" spans="1:13">
      <c r="A500" s="254">
        <v>490</v>
      </c>
      <c r="B500" s="509" t="s">
        <v>525</v>
      </c>
      <c r="C500" s="506">
        <v>6102.6</v>
      </c>
      <c r="D500" s="507">
        <v>6113.25</v>
      </c>
      <c r="E500" s="507">
        <v>6049.55</v>
      </c>
      <c r="F500" s="507">
        <v>5996.5</v>
      </c>
      <c r="G500" s="507">
        <v>5932.8</v>
      </c>
      <c r="H500" s="507">
        <v>6166.3</v>
      </c>
      <c r="I500" s="507">
        <v>6230.0000000000009</v>
      </c>
      <c r="J500" s="507">
        <v>6283.05</v>
      </c>
      <c r="K500" s="506">
        <v>6176.95</v>
      </c>
      <c r="L500" s="506">
        <v>6060.2</v>
      </c>
      <c r="M500" s="506">
        <v>8.8400000000000006E-3</v>
      </c>
    </row>
    <row r="501" spans="1:13">
      <c r="A501" s="254">
        <v>491</v>
      </c>
      <c r="B501" s="509" t="s">
        <v>526</v>
      </c>
      <c r="C501" s="506">
        <v>131.69999999999999</v>
      </c>
      <c r="D501" s="507">
        <v>132.55000000000001</v>
      </c>
      <c r="E501" s="507">
        <v>129.70000000000002</v>
      </c>
      <c r="F501" s="507">
        <v>127.70000000000002</v>
      </c>
      <c r="G501" s="507">
        <v>124.85000000000002</v>
      </c>
      <c r="H501" s="507">
        <v>134.55000000000001</v>
      </c>
      <c r="I501" s="507">
        <v>137.40000000000003</v>
      </c>
      <c r="J501" s="507">
        <v>139.4</v>
      </c>
      <c r="K501" s="506">
        <v>135.4</v>
      </c>
      <c r="L501" s="506">
        <v>130.55000000000001</v>
      </c>
      <c r="M501" s="506">
        <v>7.8059200000000004</v>
      </c>
    </row>
    <row r="502" spans="1:13">
      <c r="A502" s="254">
        <v>492</v>
      </c>
      <c r="B502" s="509" t="s">
        <v>527</v>
      </c>
      <c r="C502" s="506">
        <v>78.95</v>
      </c>
      <c r="D502" s="507">
        <v>79.533333333333331</v>
      </c>
      <c r="E502" s="507">
        <v>77.566666666666663</v>
      </c>
      <c r="F502" s="507">
        <v>76.183333333333337</v>
      </c>
      <c r="G502" s="507">
        <v>74.216666666666669</v>
      </c>
      <c r="H502" s="507">
        <v>80.916666666666657</v>
      </c>
      <c r="I502" s="507">
        <v>82.883333333333326</v>
      </c>
      <c r="J502" s="507">
        <v>84.266666666666652</v>
      </c>
      <c r="K502" s="506">
        <v>81.5</v>
      </c>
      <c r="L502" s="506">
        <v>78.150000000000006</v>
      </c>
      <c r="M502" s="506">
        <v>8.8339400000000001</v>
      </c>
    </row>
    <row r="503" spans="1:13">
      <c r="A503" s="254">
        <v>493</v>
      </c>
      <c r="B503" s="509" t="s">
        <v>771</v>
      </c>
      <c r="C503" s="506">
        <v>459.05</v>
      </c>
      <c r="D503" s="507">
        <v>457.78333333333336</v>
      </c>
      <c r="E503" s="507">
        <v>455.4666666666667</v>
      </c>
      <c r="F503" s="507">
        <v>451.88333333333333</v>
      </c>
      <c r="G503" s="507">
        <v>449.56666666666666</v>
      </c>
      <c r="H503" s="507">
        <v>461.36666666666673</v>
      </c>
      <c r="I503" s="507">
        <v>463.68333333333345</v>
      </c>
      <c r="J503" s="507">
        <v>467.26666666666677</v>
      </c>
      <c r="K503" s="506">
        <v>460.1</v>
      </c>
      <c r="L503" s="506">
        <v>454.2</v>
      </c>
      <c r="M503" s="506">
        <v>0.58967999999999998</v>
      </c>
    </row>
    <row r="504" spans="1:13">
      <c r="A504" s="254">
        <v>494</v>
      </c>
      <c r="B504" s="509" t="s">
        <v>528</v>
      </c>
      <c r="C504" s="506">
        <v>2255.5</v>
      </c>
      <c r="D504" s="507">
        <v>2269.1666666666665</v>
      </c>
      <c r="E504" s="507">
        <v>2226.333333333333</v>
      </c>
      <c r="F504" s="507">
        <v>2197.1666666666665</v>
      </c>
      <c r="G504" s="507">
        <v>2154.333333333333</v>
      </c>
      <c r="H504" s="507">
        <v>2298.333333333333</v>
      </c>
      <c r="I504" s="507">
        <v>2341.1666666666661</v>
      </c>
      <c r="J504" s="507">
        <v>2370.333333333333</v>
      </c>
      <c r="K504" s="506">
        <v>2312</v>
      </c>
      <c r="L504" s="506">
        <v>2240</v>
      </c>
      <c r="M504" s="506">
        <v>0.61002999999999996</v>
      </c>
    </row>
    <row r="505" spans="1:13">
      <c r="A505" s="254">
        <v>495</v>
      </c>
      <c r="B505" s="509" t="s">
        <v>196</v>
      </c>
      <c r="C505" s="506">
        <v>411</v>
      </c>
      <c r="D505" s="507">
        <v>411.88333333333338</v>
      </c>
      <c r="E505" s="507">
        <v>408.31666666666678</v>
      </c>
      <c r="F505" s="507">
        <v>405.63333333333338</v>
      </c>
      <c r="G505" s="507">
        <v>402.06666666666678</v>
      </c>
      <c r="H505" s="507">
        <v>414.56666666666678</v>
      </c>
      <c r="I505" s="507">
        <v>418.13333333333338</v>
      </c>
      <c r="J505" s="507">
        <v>420.81666666666678</v>
      </c>
      <c r="K505" s="506">
        <v>415.45</v>
      </c>
      <c r="L505" s="506">
        <v>409.2</v>
      </c>
      <c r="M505" s="506">
        <v>51.403469999999999</v>
      </c>
    </row>
    <row r="506" spans="1:13">
      <c r="A506" s="254">
        <v>496</v>
      </c>
      <c r="B506" s="509" t="s">
        <v>529</v>
      </c>
      <c r="C506" s="506">
        <v>421.1</v>
      </c>
      <c r="D506" s="507">
        <v>427.95</v>
      </c>
      <c r="E506" s="507">
        <v>411.15</v>
      </c>
      <c r="F506" s="507">
        <v>401.2</v>
      </c>
      <c r="G506" s="507">
        <v>384.4</v>
      </c>
      <c r="H506" s="507">
        <v>437.9</v>
      </c>
      <c r="I506" s="507">
        <v>454.70000000000005</v>
      </c>
      <c r="J506" s="507">
        <v>464.65</v>
      </c>
      <c r="K506" s="506">
        <v>444.75</v>
      </c>
      <c r="L506" s="506">
        <v>418</v>
      </c>
      <c r="M506" s="506">
        <v>6.0334599999999998</v>
      </c>
    </row>
    <row r="507" spans="1:13">
      <c r="A507" s="254">
        <v>497</v>
      </c>
      <c r="B507" s="509" t="s">
        <v>197</v>
      </c>
      <c r="C507" s="506">
        <v>14.65</v>
      </c>
      <c r="D507" s="507">
        <v>14.75</v>
      </c>
      <c r="E507" s="507">
        <v>14.5</v>
      </c>
      <c r="F507" s="507">
        <v>14.35</v>
      </c>
      <c r="G507" s="507">
        <v>14.1</v>
      </c>
      <c r="H507" s="507">
        <v>14.9</v>
      </c>
      <c r="I507" s="507">
        <v>15.15</v>
      </c>
      <c r="J507" s="507">
        <v>15.3</v>
      </c>
      <c r="K507" s="506">
        <v>15</v>
      </c>
      <c r="L507" s="506">
        <v>14.6</v>
      </c>
      <c r="M507" s="506">
        <v>599.03729999999996</v>
      </c>
    </row>
    <row r="508" spans="1:13">
      <c r="A508" s="254">
        <v>498</v>
      </c>
      <c r="B508" s="509" t="s">
        <v>198</v>
      </c>
      <c r="C508" s="506">
        <v>205.2</v>
      </c>
      <c r="D508" s="507">
        <v>207.5</v>
      </c>
      <c r="E508" s="507">
        <v>202.1</v>
      </c>
      <c r="F508" s="507">
        <v>199</v>
      </c>
      <c r="G508" s="507">
        <v>193.6</v>
      </c>
      <c r="H508" s="507">
        <v>210.6</v>
      </c>
      <c r="I508" s="507">
        <v>215.99999999999997</v>
      </c>
      <c r="J508" s="507">
        <v>219.1</v>
      </c>
      <c r="K508" s="506">
        <v>212.9</v>
      </c>
      <c r="L508" s="506">
        <v>204.4</v>
      </c>
      <c r="M508" s="506">
        <v>94.922340000000005</v>
      </c>
    </row>
    <row r="509" spans="1:13">
      <c r="A509" s="254">
        <v>499</v>
      </c>
      <c r="B509" s="509" t="s">
        <v>530</v>
      </c>
      <c r="C509" s="506">
        <v>289.14999999999998</v>
      </c>
      <c r="D509" s="507">
        <v>292.48333333333335</v>
      </c>
      <c r="E509" s="507">
        <v>283.4666666666667</v>
      </c>
      <c r="F509" s="507">
        <v>277.78333333333336</v>
      </c>
      <c r="G509" s="507">
        <v>268.76666666666671</v>
      </c>
      <c r="H509" s="507">
        <v>298.16666666666669</v>
      </c>
      <c r="I509" s="507">
        <v>307.18333333333334</v>
      </c>
      <c r="J509" s="507">
        <v>312.86666666666667</v>
      </c>
      <c r="K509" s="506">
        <v>301.5</v>
      </c>
      <c r="L509" s="506">
        <v>286.8</v>
      </c>
      <c r="M509" s="506">
        <v>21.189129999999999</v>
      </c>
    </row>
    <row r="510" spans="1:13">
      <c r="A510" s="254">
        <v>500</v>
      </c>
      <c r="B510" s="509" t="s">
        <v>531</v>
      </c>
      <c r="C510" s="506">
        <v>1978.65</v>
      </c>
      <c r="D510" s="507">
        <v>1960.0833333333333</v>
      </c>
      <c r="E510" s="507">
        <v>1920.1666666666665</v>
      </c>
      <c r="F510" s="507">
        <v>1861.6833333333332</v>
      </c>
      <c r="G510" s="507">
        <v>1821.7666666666664</v>
      </c>
      <c r="H510" s="507">
        <v>2018.5666666666666</v>
      </c>
      <c r="I510" s="507">
        <v>2058.4833333333331</v>
      </c>
      <c r="J510" s="507">
        <v>2116.9666666666667</v>
      </c>
      <c r="K510" s="506">
        <v>2000</v>
      </c>
      <c r="L510" s="506">
        <v>1901.6</v>
      </c>
      <c r="M510" s="506">
        <v>2.22099</v>
      </c>
    </row>
    <row r="511" spans="1:13">
      <c r="A511" s="254">
        <v>501</v>
      </c>
      <c r="B511" s="509" t="s">
        <v>741</v>
      </c>
      <c r="C511" s="506">
        <v>1009.5</v>
      </c>
      <c r="D511" s="507">
        <v>997.98333333333323</v>
      </c>
      <c r="E511" s="507">
        <v>980.96666666666647</v>
      </c>
      <c r="F511" s="507">
        <v>952.43333333333328</v>
      </c>
      <c r="G511" s="507">
        <v>935.41666666666652</v>
      </c>
      <c r="H511" s="507">
        <v>1026.5166666666664</v>
      </c>
      <c r="I511" s="507">
        <v>1043.5333333333331</v>
      </c>
      <c r="J511" s="507">
        <v>1072.0666666666664</v>
      </c>
      <c r="K511" s="506">
        <v>1015</v>
      </c>
      <c r="L511" s="506">
        <v>969.45</v>
      </c>
      <c r="M511" s="506">
        <v>0.51283000000000001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5" sqref="H15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86"/>
      <c r="B5" s="586"/>
      <c r="C5" s="587"/>
      <c r="D5" s="587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88" t="s">
        <v>533</v>
      </c>
      <c r="C7" s="588"/>
      <c r="D7" s="248">
        <f>Main!B10</f>
        <v>44280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44279</v>
      </c>
      <c r="B10" s="253">
        <v>526921</v>
      </c>
      <c r="C10" s="254" t="s">
        <v>1101</v>
      </c>
      <c r="D10" s="254" t="s">
        <v>1102</v>
      </c>
      <c r="E10" s="254" t="s">
        <v>543</v>
      </c>
      <c r="F10" s="356">
        <v>235000</v>
      </c>
      <c r="G10" s="253">
        <v>15.66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44279</v>
      </c>
      <c r="B11" s="253">
        <v>526921</v>
      </c>
      <c r="C11" s="254" t="s">
        <v>1101</v>
      </c>
      <c r="D11" s="254" t="s">
        <v>1103</v>
      </c>
      <c r="E11" s="254" t="s">
        <v>542</v>
      </c>
      <c r="F11" s="356">
        <v>186710</v>
      </c>
      <c r="G11" s="253">
        <v>15.66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44279</v>
      </c>
      <c r="B12" s="253">
        <v>542579</v>
      </c>
      <c r="C12" s="254" t="s">
        <v>1023</v>
      </c>
      <c r="D12" s="254" t="s">
        <v>1049</v>
      </c>
      <c r="E12" s="254" t="s">
        <v>542</v>
      </c>
      <c r="F12" s="356">
        <v>145600</v>
      </c>
      <c r="G12" s="253">
        <v>45.93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44279</v>
      </c>
      <c r="B13" s="253">
        <v>542579</v>
      </c>
      <c r="C13" s="254" t="s">
        <v>1023</v>
      </c>
      <c r="D13" s="254" t="s">
        <v>1050</v>
      </c>
      <c r="E13" s="254" t="s">
        <v>542</v>
      </c>
      <c r="F13" s="356">
        <v>169600</v>
      </c>
      <c r="G13" s="253">
        <v>46.03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44279</v>
      </c>
      <c r="B14" s="253">
        <v>542579</v>
      </c>
      <c r="C14" s="254" t="s">
        <v>1023</v>
      </c>
      <c r="D14" s="254" t="s">
        <v>1050</v>
      </c>
      <c r="E14" s="254" t="s">
        <v>543</v>
      </c>
      <c r="F14" s="356">
        <v>43200</v>
      </c>
      <c r="G14" s="253">
        <v>46.25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44279</v>
      </c>
      <c r="B15" s="253">
        <v>542579</v>
      </c>
      <c r="C15" s="254" t="s">
        <v>1023</v>
      </c>
      <c r="D15" s="254" t="s">
        <v>1104</v>
      </c>
      <c r="E15" s="254" t="s">
        <v>543</v>
      </c>
      <c r="F15" s="356">
        <v>206400</v>
      </c>
      <c r="G15" s="253">
        <v>45.73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44279</v>
      </c>
      <c r="B16" s="253">
        <v>530109</v>
      </c>
      <c r="C16" s="254" t="s">
        <v>1051</v>
      </c>
      <c r="D16" s="254" t="s">
        <v>1105</v>
      </c>
      <c r="E16" s="254" t="s">
        <v>542</v>
      </c>
      <c r="F16" s="356">
        <v>75000</v>
      </c>
      <c r="G16" s="253">
        <v>9.94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44279</v>
      </c>
      <c r="B17" s="253">
        <v>530109</v>
      </c>
      <c r="C17" s="254" t="s">
        <v>1051</v>
      </c>
      <c r="D17" s="254" t="s">
        <v>1052</v>
      </c>
      <c r="E17" s="254" t="s">
        <v>543</v>
      </c>
      <c r="F17" s="356">
        <v>124758</v>
      </c>
      <c r="G17" s="253">
        <v>9.98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44279</v>
      </c>
      <c r="B18" s="253">
        <v>530109</v>
      </c>
      <c r="C18" s="254" t="s">
        <v>1051</v>
      </c>
      <c r="D18" s="254" t="s">
        <v>1106</v>
      </c>
      <c r="E18" s="254" t="s">
        <v>542</v>
      </c>
      <c r="F18" s="356">
        <v>90141</v>
      </c>
      <c r="G18" s="253">
        <v>9.98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44279</v>
      </c>
      <c r="B19" s="253">
        <v>530109</v>
      </c>
      <c r="C19" s="254" t="s">
        <v>1051</v>
      </c>
      <c r="D19" s="254" t="s">
        <v>1106</v>
      </c>
      <c r="E19" s="254" t="s">
        <v>543</v>
      </c>
      <c r="F19" s="356">
        <v>90141</v>
      </c>
      <c r="G19" s="253">
        <v>10.45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44279</v>
      </c>
      <c r="B20" s="253">
        <v>539017</v>
      </c>
      <c r="C20" s="254" t="s">
        <v>1107</v>
      </c>
      <c r="D20" s="254" t="s">
        <v>1108</v>
      </c>
      <c r="E20" s="254" t="s">
        <v>543</v>
      </c>
      <c r="F20" s="356">
        <v>92002</v>
      </c>
      <c r="G20" s="253">
        <v>70.86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44279</v>
      </c>
      <c r="B21" s="253">
        <v>542285</v>
      </c>
      <c r="C21" s="254" t="s">
        <v>1053</v>
      </c>
      <c r="D21" s="254" t="s">
        <v>1054</v>
      </c>
      <c r="E21" s="254" t="s">
        <v>543</v>
      </c>
      <c r="F21" s="356">
        <v>68000</v>
      </c>
      <c r="G21" s="253">
        <v>33.31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44279</v>
      </c>
      <c r="B22" s="253">
        <v>524663</v>
      </c>
      <c r="C22" s="254" t="s">
        <v>1078</v>
      </c>
      <c r="D22" s="254" t="s">
        <v>1079</v>
      </c>
      <c r="E22" s="254" t="s">
        <v>543</v>
      </c>
      <c r="F22" s="356">
        <v>269213</v>
      </c>
      <c r="G22" s="253">
        <v>50.49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44279</v>
      </c>
      <c r="B23" s="253">
        <v>539304</v>
      </c>
      <c r="C23" s="254" t="s">
        <v>1109</v>
      </c>
      <c r="D23" s="254" t="s">
        <v>1110</v>
      </c>
      <c r="E23" s="254" t="s">
        <v>543</v>
      </c>
      <c r="F23" s="356">
        <v>90000</v>
      </c>
      <c r="G23" s="253">
        <v>10.5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44279</v>
      </c>
      <c r="B24" s="253">
        <v>539304</v>
      </c>
      <c r="C24" s="254" t="s">
        <v>1109</v>
      </c>
      <c r="D24" s="254" t="s">
        <v>1111</v>
      </c>
      <c r="E24" s="254" t="s">
        <v>542</v>
      </c>
      <c r="F24" s="356">
        <v>180000</v>
      </c>
      <c r="G24" s="253">
        <v>10.5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44279</v>
      </c>
      <c r="B25" s="253">
        <v>502445</v>
      </c>
      <c r="C25" s="254" t="s">
        <v>1112</v>
      </c>
      <c r="D25" s="254" t="s">
        <v>1113</v>
      </c>
      <c r="E25" s="254" t="s">
        <v>542</v>
      </c>
      <c r="F25" s="356">
        <v>41822</v>
      </c>
      <c r="G25" s="253">
        <v>8.85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44279</v>
      </c>
      <c r="B26" s="253">
        <v>530393</v>
      </c>
      <c r="C26" s="254" t="s">
        <v>1114</v>
      </c>
      <c r="D26" s="254" t="s">
        <v>1115</v>
      </c>
      <c r="E26" s="254" t="s">
        <v>542</v>
      </c>
      <c r="F26" s="356">
        <v>603855</v>
      </c>
      <c r="G26" s="253">
        <v>8.9700000000000006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44279</v>
      </c>
      <c r="B27" s="253">
        <v>530393</v>
      </c>
      <c r="C27" s="254" t="s">
        <v>1114</v>
      </c>
      <c r="D27" s="254" t="s">
        <v>1116</v>
      </c>
      <c r="E27" s="254" t="s">
        <v>543</v>
      </c>
      <c r="F27" s="356">
        <v>600080</v>
      </c>
      <c r="G27" s="253">
        <v>8.9700000000000006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44279</v>
      </c>
      <c r="B28" s="253">
        <v>541304</v>
      </c>
      <c r="C28" s="254" t="s">
        <v>1117</v>
      </c>
      <c r="D28" s="254" t="s">
        <v>1118</v>
      </c>
      <c r="E28" s="254" t="s">
        <v>543</v>
      </c>
      <c r="F28" s="356">
        <v>35000</v>
      </c>
      <c r="G28" s="253">
        <v>40.75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44279</v>
      </c>
      <c r="B29" s="253">
        <v>541304</v>
      </c>
      <c r="C29" s="254" t="s">
        <v>1117</v>
      </c>
      <c r="D29" s="254" t="s">
        <v>1119</v>
      </c>
      <c r="E29" s="254" t="s">
        <v>542</v>
      </c>
      <c r="F29" s="356">
        <v>42500</v>
      </c>
      <c r="G29" s="253">
        <v>35.74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44279</v>
      </c>
      <c r="B30" s="253">
        <v>539807</v>
      </c>
      <c r="C30" s="254" t="s">
        <v>955</v>
      </c>
      <c r="D30" s="254" t="s">
        <v>1024</v>
      </c>
      <c r="E30" s="254" t="s">
        <v>542</v>
      </c>
      <c r="F30" s="356">
        <v>11000000</v>
      </c>
      <c r="G30" s="253">
        <v>47.3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44279</v>
      </c>
      <c r="B31" s="253">
        <v>539807</v>
      </c>
      <c r="C31" s="254" t="s">
        <v>955</v>
      </c>
      <c r="D31" s="254" t="s">
        <v>1025</v>
      </c>
      <c r="E31" s="254" t="s">
        <v>543</v>
      </c>
      <c r="F31" s="356">
        <v>9962244</v>
      </c>
      <c r="G31" s="253">
        <v>47.25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44279</v>
      </c>
      <c r="B32" s="253">
        <v>505358</v>
      </c>
      <c r="C32" s="254" t="s">
        <v>1120</v>
      </c>
      <c r="D32" s="254" t="s">
        <v>1121</v>
      </c>
      <c r="E32" s="254" t="s">
        <v>542</v>
      </c>
      <c r="F32" s="356">
        <v>200000</v>
      </c>
      <c r="G32" s="253">
        <v>27.75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44279</v>
      </c>
      <c r="B33" s="253">
        <v>505358</v>
      </c>
      <c r="C33" s="254" t="s">
        <v>1120</v>
      </c>
      <c r="D33" s="254" t="s">
        <v>1122</v>
      </c>
      <c r="E33" s="254" t="s">
        <v>543</v>
      </c>
      <c r="F33" s="356">
        <v>263554</v>
      </c>
      <c r="G33" s="253">
        <v>27.74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44279</v>
      </c>
      <c r="B34" s="253">
        <v>507789</v>
      </c>
      <c r="C34" s="254" t="s">
        <v>1123</v>
      </c>
      <c r="D34" s="254" t="s">
        <v>1026</v>
      </c>
      <c r="E34" s="254" t="s">
        <v>542</v>
      </c>
      <c r="F34" s="356">
        <v>180401</v>
      </c>
      <c r="G34" s="253">
        <v>81.52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44279</v>
      </c>
      <c r="B35" s="253">
        <v>507789</v>
      </c>
      <c r="C35" s="254" t="s">
        <v>1123</v>
      </c>
      <c r="D35" s="254" t="s">
        <v>1026</v>
      </c>
      <c r="E35" s="254" t="s">
        <v>543</v>
      </c>
      <c r="F35" s="356">
        <v>144903</v>
      </c>
      <c r="G35" s="253">
        <v>83.25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44279</v>
      </c>
      <c r="B36" s="253">
        <v>531337</v>
      </c>
      <c r="C36" s="254" t="s">
        <v>1124</v>
      </c>
      <c r="D36" s="254" t="s">
        <v>1125</v>
      </c>
      <c r="E36" s="254" t="s">
        <v>543</v>
      </c>
      <c r="F36" s="356">
        <v>1226500</v>
      </c>
      <c r="G36" s="253">
        <v>9.83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44279</v>
      </c>
      <c r="B37" s="253">
        <v>531337</v>
      </c>
      <c r="C37" s="254" t="s">
        <v>1124</v>
      </c>
      <c r="D37" s="254" t="s">
        <v>1080</v>
      </c>
      <c r="E37" s="254" t="s">
        <v>542</v>
      </c>
      <c r="F37" s="356">
        <v>1363443</v>
      </c>
      <c r="G37" s="253">
        <v>9.83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44279</v>
      </c>
      <c r="B38" s="253">
        <v>512036</v>
      </c>
      <c r="C38" s="254" t="s">
        <v>1126</v>
      </c>
      <c r="D38" s="254" t="s">
        <v>1127</v>
      </c>
      <c r="E38" s="254" t="s">
        <v>542</v>
      </c>
      <c r="F38" s="356">
        <v>30000</v>
      </c>
      <c r="G38" s="253">
        <v>20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44279</v>
      </c>
      <c r="B39" s="253">
        <v>512036</v>
      </c>
      <c r="C39" s="254" t="s">
        <v>1126</v>
      </c>
      <c r="D39" s="254" t="s">
        <v>1128</v>
      </c>
      <c r="E39" s="254" t="s">
        <v>543</v>
      </c>
      <c r="F39" s="356">
        <v>10000</v>
      </c>
      <c r="G39" s="253">
        <v>20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44279</v>
      </c>
      <c r="B40" s="253">
        <v>512036</v>
      </c>
      <c r="C40" s="254" t="s">
        <v>1126</v>
      </c>
      <c r="D40" s="254" t="s">
        <v>1129</v>
      </c>
      <c r="E40" s="254" t="s">
        <v>543</v>
      </c>
      <c r="F40" s="356">
        <v>7500</v>
      </c>
      <c r="G40" s="253">
        <v>20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44279</v>
      </c>
      <c r="B41" s="253">
        <v>512036</v>
      </c>
      <c r="C41" s="254" t="s">
        <v>1126</v>
      </c>
      <c r="D41" s="254" t="s">
        <v>1130</v>
      </c>
      <c r="E41" s="254" t="s">
        <v>543</v>
      </c>
      <c r="F41" s="356">
        <v>7500</v>
      </c>
      <c r="G41" s="253">
        <v>20</v>
      </c>
      <c r="H41" s="325" t="s">
        <v>305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44279</v>
      </c>
      <c r="B42" s="253">
        <v>539519</v>
      </c>
      <c r="C42" s="254" t="s">
        <v>1131</v>
      </c>
      <c r="D42" s="254" t="s">
        <v>1132</v>
      </c>
      <c r="E42" s="254" t="s">
        <v>543</v>
      </c>
      <c r="F42" s="356">
        <v>22390</v>
      </c>
      <c r="G42" s="253">
        <v>23.5</v>
      </c>
      <c r="H42" s="325" t="s">
        <v>305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44279</v>
      </c>
      <c r="B43" s="253">
        <v>538668</v>
      </c>
      <c r="C43" s="254" t="s">
        <v>1133</v>
      </c>
      <c r="D43" s="254" t="s">
        <v>1134</v>
      </c>
      <c r="E43" s="254" t="s">
        <v>542</v>
      </c>
      <c r="F43" s="356">
        <v>20000</v>
      </c>
      <c r="G43" s="253">
        <v>26.73</v>
      </c>
      <c r="H43" s="325" t="s">
        <v>305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44279</v>
      </c>
      <c r="B44" s="253">
        <v>538668</v>
      </c>
      <c r="C44" s="254" t="s">
        <v>1133</v>
      </c>
      <c r="D44" s="254" t="s">
        <v>1134</v>
      </c>
      <c r="E44" s="254" t="s">
        <v>543</v>
      </c>
      <c r="F44" s="356">
        <v>4000</v>
      </c>
      <c r="G44" s="253">
        <v>27</v>
      </c>
      <c r="H44" s="325" t="s">
        <v>305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44279</v>
      </c>
      <c r="B45" s="253">
        <v>540204</v>
      </c>
      <c r="C45" s="254" t="s">
        <v>1081</v>
      </c>
      <c r="D45" s="254" t="s">
        <v>1135</v>
      </c>
      <c r="E45" s="254" t="s">
        <v>542</v>
      </c>
      <c r="F45" s="356">
        <v>34912</v>
      </c>
      <c r="G45" s="253">
        <v>65.510000000000005</v>
      </c>
      <c r="H45" s="325" t="s">
        <v>305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44279</v>
      </c>
      <c r="B46" s="253">
        <v>540204</v>
      </c>
      <c r="C46" s="254" t="s">
        <v>1081</v>
      </c>
      <c r="D46" s="254" t="s">
        <v>1136</v>
      </c>
      <c r="E46" s="254" t="s">
        <v>543</v>
      </c>
      <c r="F46" s="356">
        <v>19800</v>
      </c>
      <c r="G46" s="253">
        <v>65.5</v>
      </c>
      <c r="H46" s="325" t="s">
        <v>305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44279</v>
      </c>
      <c r="B47" s="253">
        <v>540204</v>
      </c>
      <c r="C47" s="254" t="s">
        <v>1081</v>
      </c>
      <c r="D47" s="254" t="s">
        <v>1083</v>
      </c>
      <c r="E47" s="254" t="s">
        <v>543</v>
      </c>
      <c r="F47" s="356">
        <v>47136</v>
      </c>
      <c r="G47" s="253">
        <v>66.59</v>
      </c>
      <c r="H47" s="325" t="s">
        <v>305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44279</v>
      </c>
      <c r="B48" s="253">
        <v>540204</v>
      </c>
      <c r="C48" s="254" t="s">
        <v>1081</v>
      </c>
      <c r="D48" s="254" t="s">
        <v>1082</v>
      </c>
      <c r="E48" s="254" t="s">
        <v>542</v>
      </c>
      <c r="F48" s="356">
        <v>26000</v>
      </c>
      <c r="G48" s="253">
        <v>66.36</v>
      </c>
      <c r="H48" s="325" t="s">
        <v>305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44279</v>
      </c>
      <c r="B49" s="253">
        <v>538772</v>
      </c>
      <c r="C49" s="254" t="s">
        <v>1137</v>
      </c>
      <c r="D49" s="254" t="s">
        <v>1138</v>
      </c>
      <c r="E49" s="254" t="s">
        <v>543</v>
      </c>
      <c r="F49" s="356">
        <v>959000</v>
      </c>
      <c r="G49" s="253">
        <v>61.01</v>
      </c>
      <c r="H49" s="325" t="s">
        <v>305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44279</v>
      </c>
      <c r="B50" s="253">
        <v>538772</v>
      </c>
      <c r="C50" s="254" t="s">
        <v>1137</v>
      </c>
      <c r="D50" s="254" t="s">
        <v>1139</v>
      </c>
      <c r="E50" s="254" t="s">
        <v>542</v>
      </c>
      <c r="F50" s="356">
        <v>825000</v>
      </c>
      <c r="G50" s="253">
        <v>61</v>
      </c>
      <c r="H50" s="325" t="s">
        <v>305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44279</v>
      </c>
      <c r="B51" s="253">
        <v>526905</v>
      </c>
      <c r="C51" s="254" t="s">
        <v>1140</v>
      </c>
      <c r="D51" s="254" t="s">
        <v>1141</v>
      </c>
      <c r="E51" s="254" t="s">
        <v>543</v>
      </c>
      <c r="F51" s="356">
        <v>100000</v>
      </c>
      <c r="G51" s="253">
        <v>4.74</v>
      </c>
      <c r="H51" s="325" t="s">
        <v>305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44279</v>
      </c>
      <c r="B52" s="253">
        <v>526905</v>
      </c>
      <c r="C52" s="254" t="s">
        <v>1140</v>
      </c>
      <c r="D52" s="254" t="s">
        <v>1142</v>
      </c>
      <c r="E52" s="254" t="s">
        <v>542</v>
      </c>
      <c r="F52" s="356">
        <v>100000</v>
      </c>
      <c r="G52" s="253">
        <v>4.74</v>
      </c>
      <c r="H52" s="325" t="s">
        <v>305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44279</v>
      </c>
      <c r="B53" s="253">
        <v>532911</v>
      </c>
      <c r="C53" s="254" t="s">
        <v>1056</v>
      </c>
      <c r="D53" s="254" t="s">
        <v>1143</v>
      </c>
      <c r="E53" s="254" t="s">
        <v>542</v>
      </c>
      <c r="F53" s="356">
        <v>88650</v>
      </c>
      <c r="G53" s="253">
        <v>8.8699999999999992</v>
      </c>
      <c r="H53" s="325" t="s">
        <v>305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44279</v>
      </c>
      <c r="B54" s="253">
        <v>532911</v>
      </c>
      <c r="C54" s="254" t="s">
        <v>1056</v>
      </c>
      <c r="D54" s="254" t="s">
        <v>1143</v>
      </c>
      <c r="E54" s="254" t="s">
        <v>543</v>
      </c>
      <c r="F54" s="356">
        <v>88650</v>
      </c>
      <c r="G54" s="253">
        <v>8.89</v>
      </c>
      <c r="H54" s="325" t="s">
        <v>305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44279</v>
      </c>
      <c r="B55" s="253">
        <v>532911</v>
      </c>
      <c r="C55" s="254" t="s">
        <v>1056</v>
      </c>
      <c r="D55" s="254" t="s">
        <v>1085</v>
      </c>
      <c r="E55" s="254" t="s">
        <v>542</v>
      </c>
      <c r="F55" s="356">
        <v>123181</v>
      </c>
      <c r="G55" s="253">
        <v>8.85</v>
      </c>
      <c r="H55" s="325" t="s">
        <v>305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44279</v>
      </c>
      <c r="B56" s="253">
        <v>532911</v>
      </c>
      <c r="C56" s="254" t="s">
        <v>1056</v>
      </c>
      <c r="D56" s="254" t="s">
        <v>1085</v>
      </c>
      <c r="E56" s="254" t="s">
        <v>543</v>
      </c>
      <c r="F56" s="356">
        <v>123181</v>
      </c>
      <c r="G56" s="253">
        <v>8.9</v>
      </c>
      <c r="H56" s="325" t="s">
        <v>305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44279</v>
      </c>
      <c r="B57" s="253">
        <v>532911</v>
      </c>
      <c r="C57" s="254" t="s">
        <v>1056</v>
      </c>
      <c r="D57" s="254" t="s">
        <v>1057</v>
      </c>
      <c r="E57" s="254" t="s">
        <v>543</v>
      </c>
      <c r="F57" s="356">
        <v>640000</v>
      </c>
      <c r="G57" s="253">
        <v>8.89</v>
      </c>
      <c r="H57" s="325" t="s">
        <v>305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44279</v>
      </c>
      <c r="B58" s="253">
        <v>523862</v>
      </c>
      <c r="C58" s="254" t="s">
        <v>1086</v>
      </c>
      <c r="D58" s="254" t="s">
        <v>1087</v>
      </c>
      <c r="E58" s="254" t="s">
        <v>543</v>
      </c>
      <c r="F58" s="356">
        <v>20000</v>
      </c>
      <c r="G58" s="253">
        <v>2.31</v>
      </c>
      <c r="H58" s="325" t="s">
        <v>305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44279</v>
      </c>
      <c r="B59" s="253">
        <v>523862</v>
      </c>
      <c r="C59" s="254" t="s">
        <v>1086</v>
      </c>
      <c r="D59" s="254" t="s">
        <v>1144</v>
      </c>
      <c r="E59" s="254" t="s">
        <v>542</v>
      </c>
      <c r="F59" s="356">
        <v>20000</v>
      </c>
      <c r="G59" s="253">
        <v>2.31</v>
      </c>
      <c r="H59" s="325" t="s">
        <v>305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44279</v>
      </c>
      <c r="B60" s="253">
        <v>512217</v>
      </c>
      <c r="C60" s="254" t="s">
        <v>1145</v>
      </c>
      <c r="D60" s="254" t="s">
        <v>1146</v>
      </c>
      <c r="E60" s="254" t="s">
        <v>542</v>
      </c>
      <c r="F60" s="356">
        <v>60000</v>
      </c>
      <c r="G60" s="253">
        <v>13.45</v>
      </c>
      <c r="H60" s="325" t="s">
        <v>305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44279</v>
      </c>
      <c r="B61" s="253">
        <v>512217</v>
      </c>
      <c r="C61" s="254" t="s">
        <v>1145</v>
      </c>
      <c r="D61" s="254" t="s">
        <v>1146</v>
      </c>
      <c r="E61" s="254" t="s">
        <v>543</v>
      </c>
      <c r="F61" s="356">
        <v>4500</v>
      </c>
      <c r="G61" s="253">
        <v>14.44</v>
      </c>
      <c r="H61" s="325" t="s">
        <v>305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44279</v>
      </c>
      <c r="B62" s="253">
        <v>538647</v>
      </c>
      <c r="C62" s="254" t="s">
        <v>1088</v>
      </c>
      <c r="D62" s="254" t="s">
        <v>1089</v>
      </c>
      <c r="E62" s="254" t="s">
        <v>543</v>
      </c>
      <c r="F62" s="356">
        <v>55000</v>
      </c>
      <c r="G62" s="253">
        <v>9.25</v>
      </c>
      <c r="H62" s="325" t="s">
        <v>305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44279</v>
      </c>
      <c r="B63" s="253">
        <v>531952</v>
      </c>
      <c r="C63" s="254" t="s">
        <v>1147</v>
      </c>
      <c r="D63" s="254" t="s">
        <v>1148</v>
      </c>
      <c r="E63" s="254" t="s">
        <v>542</v>
      </c>
      <c r="F63" s="356">
        <v>30000</v>
      </c>
      <c r="G63" s="253">
        <v>55.05</v>
      </c>
      <c r="H63" s="325" t="s">
        <v>305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44279</v>
      </c>
      <c r="B64" s="253">
        <v>531952</v>
      </c>
      <c r="C64" s="254" t="s">
        <v>1147</v>
      </c>
      <c r="D64" s="254" t="s">
        <v>1148</v>
      </c>
      <c r="E64" s="254" t="s">
        <v>543</v>
      </c>
      <c r="F64" s="356">
        <v>51224</v>
      </c>
      <c r="G64" s="253">
        <v>57.95</v>
      </c>
      <c r="H64" s="325" t="s">
        <v>305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44279</v>
      </c>
      <c r="B65" s="253">
        <v>531952</v>
      </c>
      <c r="C65" s="254" t="s">
        <v>1147</v>
      </c>
      <c r="D65" s="254" t="s">
        <v>1149</v>
      </c>
      <c r="E65" s="254" t="s">
        <v>542</v>
      </c>
      <c r="F65" s="356">
        <v>80196</v>
      </c>
      <c r="G65" s="253">
        <v>59.74</v>
      </c>
      <c r="H65" s="325" t="s">
        <v>305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44279</v>
      </c>
      <c r="B66" s="253">
        <v>543274</v>
      </c>
      <c r="C66" s="254" t="s">
        <v>1058</v>
      </c>
      <c r="D66" s="254" t="s">
        <v>1150</v>
      </c>
      <c r="E66" s="254" t="s">
        <v>543</v>
      </c>
      <c r="F66" s="356">
        <v>64800</v>
      </c>
      <c r="G66" s="253">
        <v>215.75</v>
      </c>
      <c r="H66" s="325" t="s">
        <v>305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44279</v>
      </c>
      <c r="B67" s="253">
        <v>543274</v>
      </c>
      <c r="C67" s="254" t="s">
        <v>1058</v>
      </c>
      <c r="D67" s="254" t="s">
        <v>1055</v>
      </c>
      <c r="E67" s="254" t="s">
        <v>542</v>
      </c>
      <c r="F67" s="356">
        <v>120000</v>
      </c>
      <c r="G67" s="253">
        <v>214.95</v>
      </c>
      <c r="H67" s="325" t="s">
        <v>305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44279</v>
      </c>
      <c r="B68" s="253">
        <v>523710</v>
      </c>
      <c r="C68" s="254" t="s">
        <v>1151</v>
      </c>
      <c r="D68" s="254" t="s">
        <v>1152</v>
      </c>
      <c r="E68" s="254" t="s">
        <v>543</v>
      </c>
      <c r="F68" s="356">
        <v>100000</v>
      </c>
      <c r="G68" s="253">
        <v>258</v>
      </c>
      <c r="H68" s="325" t="s">
        <v>305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44279</v>
      </c>
      <c r="B69" s="253">
        <v>523710</v>
      </c>
      <c r="C69" s="254" t="s">
        <v>1151</v>
      </c>
      <c r="D69" s="254" t="s">
        <v>1153</v>
      </c>
      <c r="E69" s="254" t="s">
        <v>542</v>
      </c>
      <c r="F69" s="356">
        <v>100000</v>
      </c>
      <c r="G69" s="253">
        <v>258</v>
      </c>
      <c r="H69" s="325" t="s">
        <v>305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44279</v>
      </c>
      <c r="B70" s="253">
        <v>516110</v>
      </c>
      <c r="C70" s="254" t="s">
        <v>1154</v>
      </c>
      <c r="D70" s="254" t="s">
        <v>1155</v>
      </c>
      <c r="E70" s="254" t="s">
        <v>542</v>
      </c>
      <c r="F70" s="356">
        <v>519920</v>
      </c>
      <c r="G70" s="253">
        <v>14.8</v>
      </c>
      <c r="H70" s="325" t="s">
        <v>305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44279</v>
      </c>
      <c r="B71" s="253">
        <v>516110</v>
      </c>
      <c r="C71" s="254" t="s">
        <v>1154</v>
      </c>
      <c r="D71" s="254" t="s">
        <v>1090</v>
      </c>
      <c r="E71" s="254" t="s">
        <v>542</v>
      </c>
      <c r="F71" s="356">
        <v>200000</v>
      </c>
      <c r="G71" s="253">
        <v>14.83</v>
      </c>
      <c r="H71" s="325" t="s">
        <v>305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44279</v>
      </c>
      <c r="B72" s="253">
        <v>516110</v>
      </c>
      <c r="C72" s="254" t="s">
        <v>1154</v>
      </c>
      <c r="D72" s="254" t="s">
        <v>1156</v>
      </c>
      <c r="E72" s="254" t="s">
        <v>543</v>
      </c>
      <c r="F72" s="356">
        <v>800000</v>
      </c>
      <c r="G72" s="253">
        <v>14.81</v>
      </c>
      <c r="H72" s="325" t="s">
        <v>305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44279</v>
      </c>
      <c r="B73" s="253">
        <v>539526</v>
      </c>
      <c r="C73" s="254" t="s">
        <v>1157</v>
      </c>
      <c r="D73" s="254" t="s">
        <v>1158</v>
      </c>
      <c r="E73" s="254" t="s">
        <v>543</v>
      </c>
      <c r="F73" s="356">
        <v>2116696</v>
      </c>
      <c r="G73" s="253">
        <v>0.59</v>
      </c>
      <c r="H73" s="325" t="s">
        <v>305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44279</v>
      </c>
      <c r="B74" s="253">
        <v>542019</v>
      </c>
      <c r="C74" s="254" t="s">
        <v>1159</v>
      </c>
      <c r="D74" s="254" t="s">
        <v>1160</v>
      </c>
      <c r="E74" s="254" t="s">
        <v>543</v>
      </c>
      <c r="F74" s="356">
        <v>75000</v>
      </c>
      <c r="G74" s="253">
        <v>58.1</v>
      </c>
      <c r="H74" s="325" t="s">
        <v>305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44279</v>
      </c>
      <c r="B75" s="253">
        <v>542019</v>
      </c>
      <c r="C75" s="254" t="s">
        <v>1159</v>
      </c>
      <c r="D75" s="254" t="s">
        <v>1161</v>
      </c>
      <c r="E75" s="254" t="s">
        <v>543</v>
      </c>
      <c r="F75" s="356">
        <v>87000</v>
      </c>
      <c r="G75" s="253">
        <v>58.1</v>
      </c>
      <c r="H75" s="325" t="s">
        <v>305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44279</v>
      </c>
      <c r="B76" s="253">
        <v>542019</v>
      </c>
      <c r="C76" s="254" t="s">
        <v>1159</v>
      </c>
      <c r="D76" s="254" t="s">
        <v>1162</v>
      </c>
      <c r="E76" s="254" t="s">
        <v>543</v>
      </c>
      <c r="F76" s="356">
        <v>87000</v>
      </c>
      <c r="G76" s="253">
        <v>58.1</v>
      </c>
      <c r="H76" s="325" t="s">
        <v>305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44279</v>
      </c>
      <c r="B77" s="253">
        <v>542019</v>
      </c>
      <c r="C77" s="254" t="s">
        <v>1159</v>
      </c>
      <c r="D77" s="254" t="s">
        <v>1163</v>
      </c>
      <c r="E77" s="254" t="s">
        <v>542</v>
      </c>
      <c r="F77" s="356">
        <v>63000</v>
      </c>
      <c r="G77" s="253">
        <v>58.1</v>
      </c>
      <c r="H77" s="325" t="s">
        <v>305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44279</v>
      </c>
      <c r="B78" s="253">
        <v>505515</v>
      </c>
      <c r="C78" s="254" t="s">
        <v>1164</v>
      </c>
      <c r="D78" s="254" t="s">
        <v>1165</v>
      </c>
      <c r="E78" s="254" t="s">
        <v>542</v>
      </c>
      <c r="F78" s="356">
        <v>102000</v>
      </c>
      <c r="G78" s="253">
        <v>19.84</v>
      </c>
      <c r="H78" s="325" t="s">
        <v>305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44279</v>
      </c>
      <c r="B79" s="253">
        <v>539026</v>
      </c>
      <c r="C79" s="254" t="s">
        <v>1166</v>
      </c>
      <c r="D79" s="254" t="s">
        <v>1167</v>
      </c>
      <c r="E79" s="254" t="s">
        <v>542</v>
      </c>
      <c r="F79" s="356">
        <v>20000</v>
      </c>
      <c r="G79" s="253">
        <v>22.9</v>
      </c>
      <c r="H79" s="325" t="s">
        <v>305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44279</v>
      </c>
      <c r="B80" s="253">
        <v>539026</v>
      </c>
      <c r="C80" s="254" t="s">
        <v>1166</v>
      </c>
      <c r="D80" s="254" t="s">
        <v>1168</v>
      </c>
      <c r="E80" s="254" t="s">
        <v>542</v>
      </c>
      <c r="F80" s="356">
        <v>44000</v>
      </c>
      <c r="G80" s="253">
        <v>23.03</v>
      </c>
      <c r="H80" s="325" t="s">
        <v>305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44279</v>
      </c>
      <c r="B81" s="253">
        <v>539026</v>
      </c>
      <c r="C81" s="254" t="s">
        <v>1166</v>
      </c>
      <c r="D81" s="254" t="s">
        <v>1167</v>
      </c>
      <c r="E81" s="254" t="s">
        <v>543</v>
      </c>
      <c r="F81" s="356">
        <v>20000</v>
      </c>
      <c r="G81" s="253">
        <v>22.85</v>
      </c>
      <c r="H81" s="325" t="s">
        <v>305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44279</v>
      </c>
      <c r="B82" s="253">
        <v>539026</v>
      </c>
      <c r="C82" s="254" t="s">
        <v>1166</v>
      </c>
      <c r="D82" s="254" t="s">
        <v>1168</v>
      </c>
      <c r="E82" s="254" t="s">
        <v>543</v>
      </c>
      <c r="F82" s="356">
        <v>48000</v>
      </c>
      <c r="G82" s="253">
        <v>22.28</v>
      </c>
      <c r="H82" s="325" t="s">
        <v>305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44279</v>
      </c>
      <c r="B83" s="253">
        <v>539026</v>
      </c>
      <c r="C83" s="254" t="s">
        <v>1166</v>
      </c>
      <c r="D83" s="254" t="s">
        <v>1169</v>
      </c>
      <c r="E83" s="254" t="s">
        <v>542</v>
      </c>
      <c r="F83" s="356">
        <v>64000</v>
      </c>
      <c r="G83" s="253">
        <v>22.61</v>
      </c>
      <c r="H83" s="325" t="s">
        <v>305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44279</v>
      </c>
      <c r="B84" s="253">
        <v>539026</v>
      </c>
      <c r="C84" s="254" t="s">
        <v>1166</v>
      </c>
      <c r="D84" s="254" t="s">
        <v>1170</v>
      </c>
      <c r="E84" s="254" t="s">
        <v>543</v>
      </c>
      <c r="F84" s="356">
        <v>64000</v>
      </c>
      <c r="G84" s="253">
        <v>22.99</v>
      </c>
      <c r="H84" s="325" t="s">
        <v>305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44279</v>
      </c>
      <c r="B85" s="253">
        <v>540738</v>
      </c>
      <c r="C85" s="254" t="s">
        <v>1171</v>
      </c>
      <c r="D85" s="254" t="s">
        <v>1084</v>
      </c>
      <c r="E85" s="254" t="s">
        <v>542</v>
      </c>
      <c r="F85" s="356">
        <v>60000</v>
      </c>
      <c r="G85" s="253">
        <v>55.75</v>
      </c>
      <c r="H85" s="325" t="s">
        <v>305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A86" s="230">
        <v>44279</v>
      </c>
      <c r="B86" s="253">
        <v>509945</v>
      </c>
      <c r="C86" s="254" t="s">
        <v>1172</v>
      </c>
      <c r="D86" s="254" t="s">
        <v>1173</v>
      </c>
      <c r="E86" s="254" t="s">
        <v>542</v>
      </c>
      <c r="F86" s="356">
        <v>19000</v>
      </c>
      <c r="G86" s="253">
        <v>187.4</v>
      </c>
      <c r="H86" s="325" t="s">
        <v>305</v>
      </c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A87" s="230">
        <v>44279</v>
      </c>
      <c r="B87" s="253">
        <v>509945</v>
      </c>
      <c r="C87" s="254" t="s">
        <v>1172</v>
      </c>
      <c r="D87" s="254" t="s">
        <v>1174</v>
      </c>
      <c r="E87" s="254" t="s">
        <v>543</v>
      </c>
      <c r="F87" s="356">
        <v>19868</v>
      </c>
      <c r="G87" s="253">
        <v>187.4</v>
      </c>
      <c r="H87" s="325" t="s">
        <v>305</v>
      </c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A88" s="230">
        <v>44279</v>
      </c>
      <c r="B88" s="253">
        <v>542923</v>
      </c>
      <c r="C88" s="254" t="s">
        <v>1027</v>
      </c>
      <c r="D88" s="254" t="s">
        <v>1175</v>
      </c>
      <c r="E88" s="254" t="s">
        <v>542</v>
      </c>
      <c r="F88" s="356">
        <v>100000</v>
      </c>
      <c r="G88" s="253">
        <v>10.82</v>
      </c>
      <c r="H88" s="325" t="s">
        <v>305</v>
      </c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A89" s="230">
        <v>44279</v>
      </c>
      <c r="B89" s="253">
        <v>542923</v>
      </c>
      <c r="C89" s="254" t="s">
        <v>1027</v>
      </c>
      <c r="D89" s="254" t="s">
        <v>1176</v>
      </c>
      <c r="E89" s="254" t="s">
        <v>543</v>
      </c>
      <c r="F89" s="356">
        <v>130000</v>
      </c>
      <c r="G89" s="253">
        <v>10.82</v>
      </c>
      <c r="H89" s="325" t="s">
        <v>305</v>
      </c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A90" s="230">
        <v>44279</v>
      </c>
      <c r="B90" s="253">
        <v>539331</v>
      </c>
      <c r="C90" s="254" t="s">
        <v>1177</v>
      </c>
      <c r="D90" s="254" t="s">
        <v>1178</v>
      </c>
      <c r="E90" s="254" t="s">
        <v>542</v>
      </c>
      <c r="F90" s="356">
        <v>130000</v>
      </c>
      <c r="G90" s="253">
        <v>125</v>
      </c>
      <c r="H90" s="325" t="s">
        <v>305</v>
      </c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A91" s="230">
        <v>44279</v>
      </c>
      <c r="B91" s="253">
        <v>533427</v>
      </c>
      <c r="C91" s="254" t="s">
        <v>1179</v>
      </c>
      <c r="D91" s="254" t="s">
        <v>1180</v>
      </c>
      <c r="E91" s="254" t="s">
        <v>542</v>
      </c>
      <c r="F91" s="356">
        <v>170375</v>
      </c>
      <c r="G91" s="253">
        <v>8.1999999999999993</v>
      </c>
      <c r="H91" s="325" t="s">
        <v>305</v>
      </c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A92" s="230">
        <v>44279</v>
      </c>
      <c r="B92" s="253">
        <v>533427</v>
      </c>
      <c r="C92" s="254" t="s">
        <v>1179</v>
      </c>
      <c r="D92" s="254" t="s">
        <v>1181</v>
      </c>
      <c r="E92" s="254" t="s">
        <v>543</v>
      </c>
      <c r="F92" s="356">
        <v>120000</v>
      </c>
      <c r="G92" s="253">
        <v>8.1999999999999993</v>
      </c>
      <c r="H92" s="325" t="s">
        <v>305</v>
      </c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A93" s="230">
        <v>44279</v>
      </c>
      <c r="B93" s="253">
        <v>539222</v>
      </c>
      <c r="C93" s="254" t="s">
        <v>1182</v>
      </c>
      <c r="D93" s="254" t="s">
        <v>1183</v>
      </c>
      <c r="E93" s="254" t="s">
        <v>542</v>
      </c>
      <c r="F93" s="356">
        <v>55000</v>
      </c>
      <c r="G93" s="253">
        <v>13.3</v>
      </c>
      <c r="H93" s="325" t="s">
        <v>305</v>
      </c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A94" s="230">
        <v>44279</v>
      </c>
      <c r="B94" s="253">
        <v>539222</v>
      </c>
      <c r="C94" s="254" t="s">
        <v>1182</v>
      </c>
      <c r="D94" s="254" t="s">
        <v>1184</v>
      </c>
      <c r="E94" s="254" t="s">
        <v>543</v>
      </c>
      <c r="F94" s="356">
        <v>55000</v>
      </c>
      <c r="G94" s="253">
        <v>13.3</v>
      </c>
      <c r="H94" s="325" t="s">
        <v>305</v>
      </c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A95" s="230">
        <v>44279</v>
      </c>
      <c r="B95" s="253" t="s">
        <v>675</v>
      </c>
      <c r="C95" s="254" t="s">
        <v>1185</v>
      </c>
      <c r="D95" s="254" t="s">
        <v>1186</v>
      </c>
      <c r="E95" s="254" t="s">
        <v>542</v>
      </c>
      <c r="F95" s="356">
        <v>475774</v>
      </c>
      <c r="G95" s="253">
        <v>157.49</v>
      </c>
      <c r="H95" s="325" t="s">
        <v>879</v>
      </c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A96" s="230">
        <v>44279</v>
      </c>
      <c r="B96" s="253" t="s">
        <v>1123</v>
      </c>
      <c r="C96" s="254" t="s">
        <v>1187</v>
      </c>
      <c r="D96" s="254" t="s">
        <v>1026</v>
      </c>
      <c r="E96" s="254" t="s">
        <v>542</v>
      </c>
      <c r="F96" s="356">
        <v>155353</v>
      </c>
      <c r="G96" s="253">
        <v>82.76</v>
      </c>
      <c r="H96" s="325" t="s">
        <v>879</v>
      </c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1:35">
      <c r="A97" s="230">
        <v>44279</v>
      </c>
      <c r="B97" s="253" t="s">
        <v>1188</v>
      </c>
      <c r="C97" s="254" t="s">
        <v>1189</v>
      </c>
      <c r="D97" s="254" t="s">
        <v>1190</v>
      </c>
      <c r="E97" s="254" t="s">
        <v>542</v>
      </c>
      <c r="F97" s="356">
        <v>325000</v>
      </c>
      <c r="G97" s="253">
        <v>115</v>
      </c>
      <c r="H97" s="325" t="s">
        <v>879</v>
      </c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1:35">
      <c r="A98" s="230">
        <v>44279</v>
      </c>
      <c r="B98" s="253" t="s">
        <v>1191</v>
      </c>
      <c r="C98" s="254" t="s">
        <v>1192</v>
      </c>
      <c r="D98" s="254" t="s">
        <v>1193</v>
      </c>
      <c r="E98" s="254" t="s">
        <v>542</v>
      </c>
      <c r="F98" s="356">
        <v>1419261</v>
      </c>
      <c r="G98" s="253">
        <v>69.989999999999995</v>
      </c>
      <c r="H98" s="325" t="s">
        <v>879</v>
      </c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1:35">
      <c r="A99" s="230">
        <v>44279</v>
      </c>
      <c r="B99" s="253" t="s">
        <v>1177</v>
      </c>
      <c r="C99" s="254" t="s">
        <v>1194</v>
      </c>
      <c r="D99" s="254" t="s">
        <v>1178</v>
      </c>
      <c r="E99" s="254" t="s">
        <v>542</v>
      </c>
      <c r="F99" s="356">
        <v>200000</v>
      </c>
      <c r="G99" s="253">
        <v>125</v>
      </c>
      <c r="H99" s="325" t="s">
        <v>879</v>
      </c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1:35">
      <c r="A100" s="230">
        <v>44279</v>
      </c>
      <c r="B100" s="253" t="s">
        <v>1091</v>
      </c>
      <c r="C100" s="254" t="s">
        <v>1092</v>
      </c>
      <c r="D100" s="254" t="s">
        <v>1093</v>
      </c>
      <c r="E100" s="254" t="s">
        <v>542</v>
      </c>
      <c r="F100" s="356">
        <v>182106</v>
      </c>
      <c r="G100" s="253">
        <v>64.7</v>
      </c>
      <c r="H100" s="325" t="s">
        <v>879</v>
      </c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1:35">
      <c r="A101" s="230">
        <v>44279</v>
      </c>
      <c r="B101" s="253" t="s">
        <v>530</v>
      </c>
      <c r="C101" s="254" t="s">
        <v>1195</v>
      </c>
      <c r="D101" s="254" t="s">
        <v>1196</v>
      </c>
      <c r="E101" s="254" t="s">
        <v>542</v>
      </c>
      <c r="F101" s="356">
        <v>1777036</v>
      </c>
      <c r="G101" s="253">
        <v>292</v>
      </c>
      <c r="H101" s="325" t="s">
        <v>879</v>
      </c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1:35">
      <c r="A102" s="230">
        <v>44279</v>
      </c>
      <c r="B102" s="253" t="s">
        <v>1101</v>
      </c>
      <c r="C102" s="254" t="s">
        <v>1197</v>
      </c>
      <c r="D102" s="254" t="s">
        <v>1102</v>
      </c>
      <c r="E102" s="254" t="s">
        <v>543</v>
      </c>
      <c r="F102" s="356">
        <v>100000</v>
      </c>
      <c r="G102" s="253">
        <v>15</v>
      </c>
      <c r="H102" s="325" t="s">
        <v>879</v>
      </c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1:35">
      <c r="A103" s="230">
        <v>44279</v>
      </c>
      <c r="B103" s="253" t="s">
        <v>675</v>
      </c>
      <c r="C103" s="254" t="s">
        <v>1185</v>
      </c>
      <c r="D103" s="254" t="s">
        <v>1186</v>
      </c>
      <c r="E103" s="254" t="s">
        <v>543</v>
      </c>
      <c r="F103" s="356">
        <v>475774</v>
      </c>
      <c r="G103" s="253">
        <v>159.46</v>
      </c>
      <c r="H103" s="325" t="s">
        <v>879</v>
      </c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1:35">
      <c r="A104" s="230">
        <v>44279</v>
      </c>
      <c r="B104" s="253" t="s">
        <v>1123</v>
      </c>
      <c r="C104" s="254" t="s">
        <v>1187</v>
      </c>
      <c r="D104" s="254" t="s">
        <v>1026</v>
      </c>
      <c r="E104" s="254" t="s">
        <v>543</v>
      </c>
      <c r="F104" s="356">
        <v>190851</v>
      </c>
      <c r="G104" s="253">
        <v>82.38</v>
      </c>
      <c r="H104" s="325" t="s">
        <v>879</v>
      </c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1:35">
      <c r="A105" s="230">
        <v>44279</v>
      </c>
      <c r="B105" s="253" t="s">
        <v>1198</v>
      </c>
      <c r="C105" s="254" t="s">
        <v>1199</v>
      </c>
      <c r="D105" s="254" t="s">
        <v>1200</v>
      </c>
      <c r="E105" s="254" t="s">
        <v>543</v>
      </c>
      <c r="F105" s="356">
        <v>999969</v>
      </c>
      <c r="G105" s="253">
        <v>73.27</v>
      </c>
      <c r="H105" s="325" t="s">
        <v>879</v>
      </c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1:35">
      <c r="A106" s="230">
        <v>44279</v>
      </c>
      <c r="B106" s="253" t="s">
        <v>1198</v>
      </c>
      <c r="C106" s="254" t="s">
        <v>1199</v>
      </c>
      <c r="D106" s="254" t="s">
        <v>1201</v>
      </c>
      <c r="E106" s="254" t="s">
        <v>543</v>
      </c>
      <c r="F106" s="356">
        <v>302931</v>
      </c>
      <c r="G106" s="253">
        <v>73.3</v>
      </c>
      <c r="H106" s="325" t="s">
        <v>879</v>
      </c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1:35">
      <c r="A107" s="230">
        <v>44279</v>
      </c>
      <c r="B107" s="253" t="s">
        <v>1198</v>
      </c>
      <c r="C107" s="254" t="s">
        <v>1199</v>
      </c>
      <c r="D107" s="254" t="s">
        <v>1200</v>
      </c>
      <c r="E107" s="254" t="s">
        <v>543</v>
      </c>
      <c r="F107" s="356">
        <v>367890</v>
      </c>
      <c r="G107" s="253">
        <v>72.63</v>
      </c>
      <c r="H107" s="325" t="s">
        <v>879</v>
      </c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1:35">
      <c r="A108" s="230">
        <v>44279</v>
      </c>
      <c r="B108" s="253" t="s">
        <v>1059</v>
      </c>
      <c r="C108" s="254" t="s">
        <v>1060</v>
      </c>
      <c r="D108" s="254" t="s">
        <v>1202</v>
      </c>
      <c r="E108" s="254" t="s">
        <v>543</v>
      </c>
      <c r="F108" s="356">
        <v>8050000</v>
      </c>
      <c r="G108" s="253">
        <v>0.61</v>
      </c>
      <c r="H108" s="325" t="s">
        <v>879</v>
      </c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1:35">
      <c r="A109" s="230">
        <v>44279</v>
      </c>
      <c r="B109" s="253" t="s">
        <v>1091</v>
      </c>
      <c r="C109" s="254" t="s">
        <v>1092</v>
      </c>
      <c r="D109" s="254" t="s">
        <v>1093</v>
      </c>
      <c r="E109" s="254" t="s">
        <v>543</v>
      </c>
      <c r="F109" s="356">
        <v>197526</v>
      </c>
      <c r="G109" s="253">
        <v>64.86</v>
      </c>
      <c r="H109" s="325" t="s">
        <v>879</v>
      </c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1:35">
      <c r="A110" s="230">
        <v>44279</v>
      </c>
      <c r="B110" s="253" t="s">
        <v>530</v>
      </c>
      <c r="C110" s="254" t="s">
        <v>1195</v>
      </c>
      <c r="D110" s="254" t="s">
        <v>1203</v>
      </c>
      <c r="E110" s="254" t="s">
        <v>543</v>
      </c>
      <c r="F110" s="356">
        <v>1678568</v>
      </c>
      <c r="G110" s="253">
        <v>292</v>
      </c>
      <c r="H110" s="325" t="s">
        <v>879</v>
      </c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1:35">
      <c r="B111" s="253"/>
      <c r="C111" s="254"/>
      <c r="D111" s="254"/>
      <c r="E111" s="254"/>
      <c r="F111" s="356"/>
      <c r="G111" s="253"/>
      <c r="H111" s="325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1:35">
      <c r="B112" s="253"/>
      <c r="C112" s="254"/>
      <c r="D112" s="254"/>
      <c r="E112" s="254"/>
      <c r="F112" s="356"/>
      <c r="G112" s="253"/>
      <c r="H112" s="325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6"/>
      <c r="G113" s="253"/>
      <c r="H113" s="325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6"/>
      <c r="G114" s="253"/>
      <c r="H114" s="325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325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325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325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325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325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325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325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325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325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325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325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325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325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325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325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91"/>
  <sheetViews>
    <sheetView topLeftCell="A148" zoomScale="68" zoomScaleNormal="85" workbookViewId="0">
      <selection activeCell="E27" sqref="E27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867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44280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19" t="s">
        <v>552</v>
      </c>
      <c r="L9" s="60" t="s">
        <v>820</v>
      </c>
      <c r="M9" s="60" t="s">
        <v>819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513" customFormat="1" ht="14.25">
      <c r="A10" s="485">
        <v>1</v>
      </c>
      <c r="B10" s="486">
        <v>44229</v>
      </c>
      <c r="C10" s="487"/>
      <c r="D10" s="446" t="s">
        <v>114</v>
      </c>
      <c r="E10" s="488" t="s">
        <v>557</v>
      </c>
      <c r="F10" s="444">
        <v>2240</v>
      </c>
      <c r="G10" s="489">
        <v>2090</v>
      </c>
      <c r="H10" s="444">
        <v>2370</v>
      </c>
      <c r="I10" s="490" t="s">
        <v>838</v>
      </c>
      <c r="J10" s="445" t="s">
        <v>1094</v>
      </c>
      <c r="K10" s="445">
        <f t="shared" ref="K10" si="0">H10-F10</f>
        <v>130</v>
      </c>
      <c r="L10" s="520">
        <f t="shared" ref="L10" si="1">(F10*-0.8)/100</f>
        <v>-17.920000000000002</v>
      </c>
      <c r="M10" s="442">
        <f>(K10+L10)/F10</f>
        <v>5.0035714285714288E-2</v>
      </c>
      <c r="N10" s="445" t="s">
        <v>556</v>
      </c>
      <c r="O10" s="443">
        <v>44278</v>
      </c>
      <c r="P10" s="456"/>
      <c r="Q10" s="4"/>
      <c r="R10" s="457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37" customFormat="1" ht="14.25">
      <c r="A11" s="493">
        <v>2</v>
      </c>
      <c r="B11" s="494">
        <v>44236</v>
      </c>
      <c r="C11" s="495"/>
      <c r="D11" s="521" t="s">
        <v>267</v>
      </c>
      <c r="E11" s="497" t="s">
        <v>557</v>
      </c>
      <c r="F11" s="499">
        <v>2205</v>
      </c>
      <c r="G11" s="499">
        <v>2070</v>
      </c>
      <c r="H11" s="499">
        <v>2305</v>
      </c>
      <c r="I11" s="500" t="s">
        <v>840</v>
      </c>
      <c r="J11" s="522" t="s">
        <v>869</v>
      </c>
      <c r="K11" s="522">
        <f t="shared" ref="K11" si="2">H11-F11</f>
        <v>100</v>
      </c>
      <c r="L11" s="523">
        <f t="shared" ref="L11" si="3">(F11*-0.8)/100</f>
        <v>-17.64</v>
      </c>
      <c r="M11" s="503">
        <f>(K11+L11)/F11</f>
        <v>3.7351473922902494E-2</v>
      </c>
      <c r="N11" s="522" t="s">
        <v>556</v>
      </c>
      <c r="O11" s="505">
        <v>44257</v>
      </c>
      <c r="P11" s="456"/>
      <c r="Q11" s="4"/>
      <c r="R11" s="457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38" s="513" customFormat="1" ht="14.25">
      <c r="A12" s="493">
        <v>3</v>
      </c>
      <c r="B12" s="494">
        <v>44253</v>
      </c>
      <c r="C12" s="495"/>
      <c r="D12" s="521" t="s">
        <v>125</v>
      </c>
      <c r="E12" s="497" t="s">
        <v>1205</v>
      </c>
      <c r="F12" s="499">
        <v>95.5</v>
      </c>
      <c r="G12" s="499">
        <v>88.5</v>
      </c>
      <c r="H12" s="499">
        <v>100</v>
      </c>
      <c r="I12" s="500" t="s">
        <v>1204</v>
      </c>
      <c r="J12" s="522" t="s">
        <v>888</v>
      </c>
      <c r="K12" s="522">
        <f t="shared" ref="K12" si="4">H12-F12</f>
        <v>4.5</v>
      </c>
      <c r="L12" s="523">
        <f t="shared" ref="L12" si="5">(F12*-0.8)/100</f>
        <v>-0.76400000000000001</v>
      </c>
      <c r="M12" s="503">
        <f>(K12+L12)/F12</f>
        <v>3.912041884816754E-2</v>
      </c>
      <c r="N12" s="522" t="s">
        <v>556</v>
      </c>
      <c r="O12" s="505">
        <v>44257</v>
      </c>
      <c r="P12" s="456"/>
      <c r="Q12" s="4"/>
      <c r="R12" s="457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13" customFormat="1" ht="14.25">
      <c r="A13" s="485">
        <v>4</v>
      </c>
      <c r="B13" s="486">
        <v>44253</v>
      </c>
      <c r="C13" s="487"/>
      <c r="D13" s="446" t="s">
        <v>744</v>
      </c>
      <c r="E13" s="488" t="s">
        <v>557</v>
      </c>
      <c r="F13" s="444">
        <v>4110</v>
      </c>
      <c r="G13" s="489">
        <v>3800</v>
      </c>
      <c r="H13" s="444">
        <v>4415</v>
      </c>
      <c r="I13" s="490" t="s">
        <v>852</v>
      </c>
      <c r="J13" s="445" t="s">
        <v>866</v>
      </c>
      <c r="K13" s="445">
        <f t="shared" ref="K13:K14" si="6">H13-F13</f>
        <v>305</v>
      </c>
      <c r="L13" s="520">
        <f t="shared" ref="L13" si="7">(F13*-0.8)/100</f>
        <v>-32.880000000000003</v>
      </c>
      <c r="M13" s="442">
        <f>(K13+L13)/F13</f>
        <v>6.6209245742092457E-2</v>
      </c>
      <c r="N13" s="445" t="s">
        <v>556</v>
      </c>
      <c r="O13" s="443">
        <v>44256</v>
      </c>
      <c r="P13" s="456"/>
      <c r="Q13" s="4"/>
      <c r="R13" s="457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13" customFormat="1" ht="14.25">
      <c r="A14" s="485">
        <v>5</v>
      </c>
      <c r="B14" s="486">
        <v>44259</v>
      </c>
      <c r="C14" s="487"/>
      <c r="D14" s="446" t="s">
        <v>783</v>
      </c>
      <c r="E14" s="488" t="s">
        <v>557</v>
      </c>
      <c r="F14" s="444">
        <v>230.5</v>
      </c>
      <c r="G14" s="489">
        <v>218</v>
      </c>
      <c r="H14" s="444">
        <v>255</v>
      </c>
      <c r="I14" s="490" t="s">
        <v>892</v>
      </c>
      <c r="J14" s="445" t="s">
        <v>901</v>
      </c>
      <c r="K14" s="445">
        <f t="shared" si="6"/>
        <v>24.5</v>
      </c>
      <c r="L14" s="520">
        <f>(F14*-0.8)/100</f>
        <v>-1.8440000000000001</v>
      </c>
      <c r="M14" s="442">
        <f>(K14+L14)/F14</f>
        <v>9.8290672451193051E-2</v>
      </c>
      <c r="N14" s="445" t="s">
        <v>556</v>
      </c>
      <c r="O14" s="443">
        <v>44260</v>
      </c>
      <c r="P14" s="456"/>
      <c r="Q14" s="4"/>
      <c r="R14" s="457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13" customFormat="1" ht="14.25">
      <c r="A15" s="358">
        <v>6</v>
      </c>
      <c r="B15" s="373">
        <v>44259</v>
      </c>
      <c r="C15" s="374"/>
      <c r="D15" s="412" t="s">
        <v>242</v>
      </c>
      <c r="E15" s="378" t="s">
        <v>557</v>
      </c>
      <c r="F15" s="383" t="s">
        <v>893</v>
      </c>
      <c r="G15" s="383">
        <v>460</v>
      </c>
      <c r="H15" s="378"/>
      <c r="I15" s="375">
        <v>550</v>
      </c>
      <c r="J15" s="380" t="s">
        <v>558</v>
      </c>
      <c r="K15" s="380"/>
      <c r="L15" s="388"/>
      <c r="M15" s="351"/>
      <c r="N15" s="361"/>
      <c r="O15" s="357"/>
      <c r="P15" s="456"/>
      <c r="Q15" s="4"/>
      <c r="R15" s="457" t="s">
        <v>792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513" customFormat="1" ht="14.25">
      <c r="A16" s="358">
        <v>7</v>
      </c>
      <c r="B16" s="373">
        <v>44264</v>
      </c>
      <c r="C16" s="374"/>
      <c r="D16" s="412" t="s">
        <v>298</v>
      </c>
      <c r="E16" s="378" t="s">
        <v>557</v>
      </c>
      <c r="F16" s="383" t="s">
        <v>930</v>
      </c>
      <c r="G16" s="383">
        <v>134.5</v>
      </c>
      <c r="H16" s="378"/>
      <c r="I16" s="375" t="s">
        <v>931</v>
      </c>
      <c r="J16" s="380" t="s">
        <v>558</v>
      </c>
      <c r="K16" s="380"/>
      <c r="L16" s="388"/>
      <c r="M16" s="351"/>
      <c r="N16" s="361"/>
      <c r="O16" s="357"/>
      <c r="P16" s="456"/>
      <c r="Q16" s="4"/>
      <c r="R16" s="457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513" customFormat="1" ht="14.25">
      <c r="A17" s="493">
        <v>8</v>
      </c>
      <c r="B17" s="494">
        <v>44273</v>
      </c>
      <c r="C17" s="495"/>
      <c r="D17" s="521" t="s">
        <v>772</v>
      </c>
      <c r="E17" s="497" t="s">
        <v>557</v>
      </c>
      <c r="F17" s="499">
        <v>1785</v>
      </c>
      <c r="G17" s="499">
        <v>1670</v>
      </c>
      <c r="H17" s="499">
        <v>1872.5</v>
      </c>
      <c r="I17" s="500">
        <v>2000</v>
      </c>
      <c r="J17" s="522" t="s">
        <v>1021</v>
      </c>
      <c r="K17" s="522">
        <f t="shared" ref="K17" si="8">H17-F17</f>
        <v>87.5</v>
      </c>
      <c r="L17" s="523">
        <f t="shared" ref="L17" si="9">(F17*-0.8)/100</f>
        <v>-14.28</v>
      </c>
      <c r="M17" s="503">
        <f>(K17+L17)/F17</f>
        <v>4.1019607843137254E-2</v>
      </c>
      <c r="N17" s="522" t="s">
        <v>556</v>
      </c>
      <c r="O17" s="505">
        <v>44274</v>
      </c>
      <c r="P17" s="456"/>
      <c r="Q17" s="4"/>
      <c r="R17" s="457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513" customFormat="1" ht="14.25">
      <c r="A18" s="485">
        <v>9</v>
      </c>
      <c r="B18" s="486">
        <v>44274</v>
      </c>
      <c r="C18" s="487"/>
      <c r="D18" s="446" t="s">
        <v>490</v>
      </c>
      <c r="E18" s="488" t="s">
        <v>557</v>
      </c>
      <c r="F18" s="444">
        <v>510</v>
      </c>
      <c r="G18" s="489">
        <v>477</v>
      </c>
      <c r="H18" s="444">
        <v>546</v>
      </c>
      <c r="I18" s="490" t="s">
        <v>1015</v>
      </c>
      <c r="J18" s="445" t="s">
        <v>1063</v>
      </c>
      <c r="K18" s="445">
        <f t="shared" ref="K18" si="10">H18-F18</f>
        <v>36</v>
      </c>
      <c r="L18" s="520">
        <f t="shared" ref="L18" si="11">(F18*-0.8)/100</f>
        <v>-4.08</v>
      </c>
      <c r="M18" s="442">
        <f>(K18+L18)/F18</f>
        <v>6.2588235294117653E-2</v>
      </c>
      <c r="N18" s="445" t="s">
        <v>556</v>
      </c>
      <c r="O18" s="443">
        <v>44278</v>
      </c>
      <c r="P18" s="456"/>
      <c r="Q18" s="4"/>
      <c r="R18" s="457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513" customFormat="1" ht="14.25">
      <c r="A19" s="485">
        <v>10</v>
      </c>
      <c r="B19" s="486">
        <v>44274</v>
      </c>
      <c r="C19" s="487"/>
      <c r="D19" s="446" t="s">
        <v>103</v>
      </c>
      <c r="E19" s="488" t="s">
        <v>557</v>
      </c>
      <c r="F19" s="444">
        <v>655</v>
      </c>
      <c r="G19" s="489">
        <v>615</v>
      </c>
      <c r="H19" s="444">
        <v>699</v>
      </c>
      <c r="I19" s="490" t="s">
        <v>1016</v>
      </c>
      <c r="J19" s="445" t="s">
        <v>1062</v>
      </c>
      <c r="K19" s="445">
        <f t="shared" ref="K19" si="12">H19-F19</f>
        <v>44</v>
      </c>
      <c r="L19" s="520">
        <f t="shared" ref="L19" si="13">(F19*-0.8)/100</f>
        <v>-5.24</v>
      </c>
      <c r="M19" s="442">
        <f>(K19+L19)/F19</f>
        <v>5.9175572519083966E-2</v>
      </c>
      <c r="N19" s="445" t="s">
        <v>556</v>
      </c>
      <c r="O19" s="443">
        <v>44278</v>
      </c>
      <c r="P19" s="456"/>
      <c r="Q19" s="4"/>
      <c r="R19" s="457" t="s">
        <v>792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513" customFormat="1" ht="14.25">
      <c r="A20" s="358">
        <v>11</v>
      </c>
      <c r="B20" s="418">
        <v>44274</v>
      </c>
      <c r="C20" s="374"/>
      <c r="D20" s="412" t="s">
        <v>248</v>
      </c>
      <c r="E20" s="378" t="s">
        <v>557</v>
      </c>
      <c r="F20" s="387" t="s">
        <v>1017</v>
      </c>
      <c r="G20" s="383">
        <v>2650</v>
      </c>
      <c r="H20" s="378"/>
      <c r="I20" s="375" t="s">
        <v>1018</v>
      </c>
      <c r="J20" s="380" t="s">
        <v>558</v>
      </c>
      <c r="K20" s="380"/>
      <c r="L20" s="388"/>
      <c r="M20" s="351"/>
      <c r="N20" s="361"/>
      <c r="O20" s="357"/>
      <c r="P20" s="456"/>
      <c r="Q20" s="4"/>
      <c r="R20" s="457" t="s">
        <v>792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513" customFormat="1" ht="14.25">
      <c r="A21" s="358">
        <v>12</v>
      </c>
      <c r="B21" s="418">
        <v>44274</v>
      </c>
      <c r="C21" s="374"/>
      <c r="D21" s="412" t="s">
        <v>172</v>
      </c>
      <c r="E21" s="378" t="s">
        <v>557</v>
      </c>
      <c r="F21" s="387" t="s">
        <v>1019</v>
      </c>
      <c r="G21" s="383">
        <v>4950</v>
      </c>
      <c r="H21" s="378"/>
      <c r="I21" s="375" t="s">
        <v>1020</v>
      </c>
      <c r="J21" s="380" t="s">
        <v>558</v>
      </c>
      <c r="K21" s="380"/>
      <c r="L21" s="388"/>
      <c r="M21" s="351"/>
      <c r="N21" s="361"/>
      <c r="O21" s="357"/>
      <c r="P21" s="456"/>
      <c r="Q21" s="4"/>
      <c r="R21" s="457" t="s">
        <v>792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513" customFormat="1" ht="14.25">
      <c r="A22" s="358">
        <v>13</v>
      </c>
      <c r="B22" s="373">
        <v>44277</v>
      </c>
      <c r="C22" s="374"/>
      <c r="D22" s="412" t="s">
        <v>1028</v>
      </c>
      <c r="E22" s="378" t="s">
        <v>557</v>
      </c>
      <c r="F22" s="383" t="s">
        <v>1029</v>
      </c>
      <c r="G22" s="383">
        <v>2170</v>
      </c>
      <c r="H22" s="378"/>
      <c r="I22" s="375" t="s">
        <v>1030</v>
      </c>
      <c r="J22" s="380" t="s">
        <v>558</v>
      </c>
      <c r="K22" s="380"/>
      <c r="L22" s="388"/>
      <c r="M22" s="351"/>
      <c r="N22" s="361"/>
      <c r="O22" s="357"/>
      <c r="P22" s="456"/>
      <c r="Q22" s="4"/>
      <c r="R22" s="457" t="s">
        <v>559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513" customFormat="1" ht="14.25">
      <c r="A23" s="358">
        <v>14</v>
      </c>
      <c r="B23" s="373">
        <v>44277</v>
      </c>
      <c r="C23" s="374"/>
      <c r="D23" s="412" t="s">
        <v>1038</v>
      </c>
      <c r="E23" s="378" t="s">
        <v>557</v>
      </c>
      <c r="F23" s="383" t="s">
        <v>1061</v>
      </c>
      <c r="G23" s="383">
        <v>1940</v>
      </c>
      <c r="H23" s="378"/>
      <c r="I23" s="375" t="s">
        <v>1039</v>
      </c>
      <c r="J23" s="380" t="s">
        <v>558</v>
      </c>
      <c r="K23" s="380"/>
      <c r="L23" s="388"/>
      <c r="M23" s="351"/>
      <c r="N23" s="361"/>
      <c r="O23" s="357"/>
      <c r="P23" s="456"/>
      <c r="Q23" s="4"/>
      <c r="R23" s="457" t="s">
        <v>559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513" customFormat="1" ht="14.25">
      <c r="A24" s="358">
        <v>14</v>
      </c>
      <c r="B24" s="373">
        <v>44277</v>
      </c>
      <c r="C24" s="374"/>
      <c r="D24" s="412" t="s">
        <v>1040</v>
      </c>
      <c r="E24" s="378" t="s">
        <v>557</v>
      </c>
      <c r="F24" s="383" t="s">
        <v>1041</v>
      </c>
      <c r="G24" s="383">
        <v>478</v>
      </c>
      <c r="H24" s="378"/>
      <c r="I24" s="375" t="s">
        <v>1042</v>
      </c>
      <c r="J24" s="380" t="s">
        <v>558</v>
      </c>
      <c r="K24" s="380"/>
      <c r="L24" s="388"/>
      <c r="M24" s="351"/>
      <c r="N24" s="361"/>
      <c r="O24" s="357"/>
      <c r="P24" s="456"/>
      <c r="Q24" s="4"/>
      <c r="R24" s="457" t="s">
        <v>559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513" customFormat="1" ht="14.25">
      <c r="A25" s="358"/>
      <c r="B25" s="373"/>
      <c r="C25" s="374"/>
      <c r="D25" s="412"/>
      <c r="E25" s="378"/>
      <c r="F25" s="383"/>
      <c r="G25" s="383"/>
      <c r="H25" s="378"/>
      <c r="I25" s="375"/>
      <c r="J25" s="380"/>
      <c r="K25" s="380"/>
      <c r="L25" s="388"/>
      <c r="M25" s="351"/>
      <c r="N25" s="361"/>
      <c r="O25" s="357"/>
      <c r="P25" s="456"/>
      <c r="Q25" s="4"/>
      <c r="R25" s="457"/>
      <c r="S25" s="4"/>
      <c r="T25" s="4"/>
      <c r="U25" s="4"/>
      <c r="V25" s="4"/>
      <c r="W25" s="4"/>
      <c r="X25" s="4"/>
      <c r="Y25" s="4"/>
      <c r="Z25" s="4"/>
      <c r="AA25" s="4"/>
      <c r="AB25" s="4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s="513" customFormat="1" ht="14.25">
      <c r="A26" s="358"/>
      <c r="B26" s="373"/>
      <c r="C26" s="374"/>
      <c r="D26" s="412"/>
      <c r="E26" s="378"/>
      <c r="F26" s="383"/>
      <c r="G26" s="383"/>
      <c r="H26" s="378"/>
      <c r="I26" s="375"/>
      <c r="J26" s="380"/>
      <c r="K26" s="380"/>
      <c r="L26" s="388"/>
      <c r="M26" s="351"/>
      <c r="N26" s="361"/>
      <c r="O26" s="357"/>
      <c r="P26" s="456"/>
      <c r="Q26" s="4"/>
      <c r="R26" s="457"/>
      <c r="S26" s="4"/>
      <c r="T26" s="4"/>
      <c r="U26" s="4"/>
      <c r="V26" s="4"/>
      <c r="W26" s="4"/>
      <c r="X26" s="4"/>
      <c r="Y26" s="4"/>
      <c r="Z26" s="4"/>
      <c r="AA26" s="4"/>
      <c r="AB26" s="4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s="513" customFormat="1" ht="14.25">
      <c r="A27" s="358"/>
      <c r="B27" s="373"/>
      <c r="C27" s="374"/>
      <c r="D27" s="412"/>
      <c r="E27" s="378"/>
      <c r="F27" s="383"/>
      <c r="G27" s="383"/>
      <c r="H27" s="378"/>
      <c r="I27" s="375"/>
      <c r="J27" s="380"/>
      <c r="K27" s="380"/>
      <c r="L27" s="388"/>
      <c r="M27" s="351"/>
      <c r="N27" s="361"/>
      <c r="O27" s="357"/>
      <c r="P27" s="456"/>
      <c r="Q27" s="4"/>
      <c r="R27" s="457"/>
      <c r="S27" s="4"/>
      <c r="T27" s="4"/>
      <c r="U27" s="4"/>
      <c r="V27" s="4"/>
      <c r="W27" s="4"/>
      <c r="X27" s="4"/>
      <c r="Y27" s="4"/>
      <c r="Z27" s="4"/>
      <c r="AA27" s="4"/>
      <c r="AB27" s="4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s="513" customFormat="1" ht="14.25">
      <c r="A28" s="358"/>
      <c r="B28" s="373"/>
      <c r="C28" s="374"/>
      <c r="D28" s="412"/>
      <c r="E28" s="378"/>
      <c r="F28" s="383"/>
      <c r="G28" s="383"/>
      <c r="H28" s="378"/>
      <c r="I28" s="375"/>
      <c r="J28" s="380"/>
      <c r="K28" s="380"/>
      <c r="L28" s="388"/>
      <c r="M28" s="351"/>
      <c r="N28" s="361"/>
      <c r="O28" s="357"/>
      <c r="P28" s="456"/>
      <c r="Q28" s="4"/>
      <c r="R28" s="457"/>
      <c r="S28" s="4"/>
      <c r="T28" s="4"/>
      <c r="U28" s="4"/>
      <c r="V28" s="4"/>
      <c r="W28" s="4"/>
      <c r="X28" s="4"/>
      <c r="Y28" s="4"/>
      <c r="Z28" s="4"/>
      <c r="AA28" s="4"/>
      <c r="AB28" s="4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s="513" customFormat="1" ht="14.25">
      <c r="A29" s="358"/>
      <c r="B29" s="373"/>
      <c r="C29" s="374"/>
      <c r="D29" s="412"/>
      <c r="E29" s="378"/>
      <c r="F29" s="383"/>
      <c r="G29" s="383"/>
      <c r="H29" s="378"/>
      <c r="I29" s="375"/>
      <c r="J29" s="380"/>
      <c r="K29" s="380"/>
      <c r="L29" s="388"/>
      <c r="M29" s="351"/>
      <c r="N29" s="361"/>
      <c r="O29" s="357"/>
      <c r="P29" s="456"/>
      <c r="Q29" s="4"/>
      <c r="R29" s="457"/>
      <c r="S29" s="4"/>
      <c r="T29" s="4"/>
      <c r="U29" s="4"/>
      <c r="V29" s="4"/>
      <c r="W29" s="4"/>
      <c r="X29" s="4"/>
      <c r="Y29" s="4"/>
      <c r="Z29" s="4"/>
      <c r="AA29" s="4"/>
      <c r="AB29" s="4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s="2" customFormat="1" ht="14.25">
      <c r="A30" s="358"/>
      <c r="B30" s="373"/>
      <c r="C30" s="374"/>
      <c r="D30" s="385"/>
      <c r="E30" s="378"/>
      <c r="F30" s="378"/>
      <c r="G30" s="383"/>
      <c r="H30" s="378"/>
      <c r="I30" s="375"/>
      <c r="J30" s="380"/>
      <c r="K30" s="380"/>
      <c r="L30" s="388"/>
      <c r="M30" s="351"/>
      <c r="N30" s="361"/>
      <c r="O30" s="357"/>
      <c r="P30" s="456"/>
      <c r="Q30" s="4"/>
      <c r="R30" s="457"/>
      <c r="S30" s="4"/>
      <c r="T30" s="4"/>
      <c r="U30" s="4"/>
      <c r="V30" s="4"/>
      <c r="W30" s="4"/>
      <c r="X30" s="4"/>
      <c r="Y30" s="4"/>
      <c r="Z30" s="4"/>
      <c r="AA30" s="4"/>
      <c r="AB30" s="4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s="2" customFormat="1" ht="14.25">
      <c r="A31" s="433"/>
      <c r="B31" s="434"/>
      <c r="C31" s="435"/>
      <c r="D31" s="436"/>
      <c r="E31" s="437"/>
      <c r="F31" s="437"/>
      <c r="G31" s="400"/>
      <c r="H31" s="437"/>
      <c r="I31" s="438"/>
      <c r="J31" s="401"/>
      <c r="K31" s="401"/>
      <c r="L31" s="439"/>
      <c r="M31" s="76"/>
      <c r="N31" s="440"/>
      <c r="O31" s="441"/>
      <c r="P31" s="381"/>
      <c r="Q31" s="61"/>
      <c r="R31" s="321"/>
      <c r="S31" s="61"/>
      <c r="T31" s="61"/>
      <c r="U31" s="61"/>
      <c r="V31" s="61"/>
      <c r="W31" s="61"/>
      <c r="X31" s="61"/>
      <c r="Y31" s="61"/>
      <c r="Z31" s="61"/>
      <c r="AA31" s="61"/>
      <c r="AB31" s="61"/>
    </row>
    <row r="32" spans="1:38" s="2" customFormat="1" ht="14.25">
      <c r="A32" s="433"/>
      <c r="B32" s="434"/>
      <c r="C32" s="435"/>
      <c r="D32" s="436"/>
      <c r="E32" s="437"/>
      <c r="F32" s="437"/>
      <c r="G32" s="400"/>
      <c r="H32" s="437"/>
      <c r="I32" s="438"/>
      <c r="J32" s="401"/>
      <c r="K32" s="401"/>
      <c r="L32" s="439"/>
      <c r="M32" s="76"/>
      <c r="N32" s="440"/>
      <c r="O32" s="441"/>
      <c r="P32" s="381"/>
      <c r="Q32" s="61"/>
      <c r="R32" s="32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1:38" s="2" customFormat="1" ht="12" customHeight="1">
      <c r="A33" s="20" t="s">
        <v>560</v>
      </c>
      <c r="B33" s="21"/>
      <c r="C33" s="22"/>
      <c r="D33" s="23"/>
      <c r="E33" s="24"/>
      <c r="F33" s="25"/>
      <c r="G33" s="25"/>
      <c r="H33" s="25"/>
      <c r="I33" s="25"/>
      <c r="J33" s="62"/>
      <c r="K33" s="25"/>
      <c r="L33" s="389"/>
      <c r="M33" s="35"/>
      <c r="N33" s="62"/>
      <c r="O33" s="63"/>
      <c r="P33" s="5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s="2" customFormat="1" ht="12" customHeight="1">
      <c r="A34" s="26" t="s">
        <v>561</v>
      </c>
      <c r="B34" s="20"/>
      <c r="C34" s="20"/>
      <c r="D34" s="20"/>
      <c r="F34" s="27" t="s">
        <v>562</v>
      </c>
      <c r="G34" s="14"/>
      <c r="H34" s="28"/>
      <c r="I34" s="33"/>
      <c r="J34" s="64"/>
      <c r="K34" s="65"/>
      <c r="L34" s="390"/>
      <c r="M34" s="66"/>
      <c r="N34" s="13"/>
      <c r="O34" s="67"/>
      <c r="P34" s="5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s="2" customFormat="1" ht="12" customHeight="1">
      <c r="A35" s="20" t="s">
        <v>563</v>
      </c>
      <c r="B35" s="20"/>
      <c r="C35" s="20"/>
      <c r="D35" s="20"/>
      <c r="E35" s="29"/>
      <c r="F35" s="27" t="s">
        <v>564</v>
      </c>
      <c r="G35" s="14"/>
      <c r="H35" s="28"/>
      <c r="I35" s="33"/>
      <c r="J35" s="64"/>
      <c r="K35" s="65"/>
      <c r="L35" s="390"/>
      <c r="M35" s="66"/>
      <c r="N35" s="13"/>
      <c r="O35" s="67"/>
      <c r="P35" s="5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s="2" customFormat="1" ht="12" customHeight="1">
      <c r="A36" s="20"/>
      <c r="B36" s="20"/>
      <c r="C36" s="20"/>
      <c r="D36" s="20"/>
      <c r="E36" s="29"/>
      <c r="F36" s="14"/>
      <c r="G36" s="14"/>
      <c r="H36" s="28"/>
      <c r="I36" s="33"/>
      <c r="J36" s="68"/>
      <c r="K36" s="65"/>
      <c r="L36" s="390"/>
      <c r="M36" s="14"/>
      <c r="N36" s="69"/>
      <c r="O36" s="54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 ht="15">
      <c r="A37" s="8"/>
      <c r="B37" s="30" t="s">
        <v>565</v>
      </c>
      <c r="C37" s="30"/>
      <c r="D37" s="30"/>
      <c r="E37" s="30"/>
      <c r="F37" s="31"/>
      <c r="G37" s="29"/>
      <c r="H37" s="29"/>
      <c r="I37" s="70"/>
      <c r="J37" s="71"/>
      <c r="K37" s="72"/>
      <c r="L37" s="391"/>
      <c r="M37" s="9"/>
      <c r="N37" s="8"/>
      <c r="O37" s="50"/>
      <c r="P37" s="4"/>
      <c r="R37" s="79"/>
      <c r="S37" s="13"/>
      <c r="T37" s="13"/>
      <c r="U37" s="13"/>
      <c r="V37" s="13"/>
      <c r="W37" s="13"/>
      <c r="X37" s="13"/>
      <c r="Y37" s="13"/>
      <c r="Z37" s="13"/>
    </row>
    <row r="38" spans="1:38" s="3" customFormat="1" ht="38.25">
      <c r="A38" s="17" t="s">
        <v>16</v>
      </c>
      <c r="B38" s="18" t="s">
        <v>534</v>
      </c>
      <c r="C38" s="18"/>
      <c r="D38" s="19" t="s">
        <v>545</v>
      </c>
      <c r="E38" s="18" t="s">
        <v>546</v>
      </c>
      <c r="F38" s="18" t="s">
        <v>547</v>
      </c>
      <c r="G38" s="18" t="s">
        <v>566</v>
      </c>
      <c r="H38" s="18" t="s">
        <v>549</v>
      </c>
      <c r="I38" s="18" t="s">
        <v>550</v>
      </c>
      <c r="J38" s="18" t="s">
        <v>551</v>
      </c>
      <c r="K38" s="59" t="s">
        <v>567</v>
      </c>
      <c r="L38" s="392" t="s">
        <v>820</v>
      </c>
      <c r="M38" s="60" t="s">
        <v>819</v>
      </c>
      <c r="N38" s="18" t="s">
        <v>554</v>
      </c>
      <c r="O38" s="75" t="s">
        <v>555</v>
      </c>
      <c r="P38" s="4"/>
      <c r="Q38" s="37"/>
      <c r="R38" s="35"/>
      <c r="S38" s="35"/>
      <c r="T38" s="35"/>
    </row>
    <row r="39" spans="1:38" s="369" customFormat="1" ht="15" customHeight="1">
      <c r="A39" s="474">
        <v>1</v>
      </c>
      <c r="B39" s="470">
        <v>44252</v>
      </c>
      <c r="C39" s="475"/>
      <c r="D39" s="476" t="s">
        <v>75</v>
      </c>
      <c r="E39" s="444" t="s">
        <v>557</v>
      </c>
      <c r="F39" s="444">
        <v>440</v>
      </c>
      <c r="G39" s="477">
        <v>427</v>
      </c>
      <c r="H39" s="477">
        <v>452</v>
      </c>
      <c r="I39" s="444">
        <v>465</v>
      </c>
      <c r="J39" s="445" t="s">
        <v>900</v>
      </c>
      <c r="K39" s="516">
        <f t="shared" ref="K39" si="14">H39-F39</f>
        <v>12</v>
      </c>
      <c r="L39" s="471">
        <f t="shared" ref="L39" si="15">(F39*-0.7)/100</f>
        <v>-3.08</v>
      </c>
      <c r="M39" s="442">
        <f t="shared" ref="M39" si="16">(K39+L39)/F39</f>
        <v>2.0272727272727272E-2</v>
      </c>
      <c r="N39" s="445" t="s">
        <v>556</v>
      </c>
      <c r="O39" s="443">
        <v>44259</v>
      </c>
      <c r="P39" s="4"/>
      <c r="Q39" s="4"/>
      <c r="R39" s="324" t="s">
        <v>792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38" s="369" customFormat="1" ht="15" customHeight="1">
      <c r="A40" s="474">
        <v>2</v>
      </c>
      <c r="B40" s="470">
        <v>44253</v>
      </c>
      <c r="C40" s="475"/>
      <c r="D40" s="476" t="s">
        <v>260</v>
      </c>
      <c r="E40" s="444" t="s">
        <v>557</v>
      </c>
      <c r="F40" s="444">
        <v>3630</v>
      </c>
      <c r="G40" s="477">
        <v>3540</v>
      </c>
      <c r="H40" s="477">
        <v>3745</v>
      </c>
      <c r="I40" s="444" t="s">
        <v>850</v>
      </c>
      <c r="J40" s="445" t="s">
        <v>874</v>
      </c>
      <c r="K40" s="516">
        <f t="shared" ref="K40" si="17">H40-F40</f>
        <v>115</v>
      </c>
      <c r="L40" s="471">
        <f t="shared" ref="L40" si="18">(F40*-0.7)/100</f>
        <v>-25.41</v>
      </c>
      <c r="M40" s="442">
        <f t="shared" ref="M40" si="19">(K40+L40)/F40</f>
        <v>2.4680440771349864E-2</v>
      </c>
      <c r="N40" s="445" t="s">
        <v>556</v>
      </c>
      <c r="O40" s="443">
        <v>44257</v>
      </c>
      <c r="P40" s="4"/>
      <c r="Q40" s="4"/>
      <c r="R40" s="32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38" s="369" customFormat="1" ht="15" customHeight="1">
      <c r="A41" s="478">
        <v>3</v>
      </c>
      <c r="B41" s="479">
        <v>44253</v>
      </c>
      <c r="C41" s="480"/>
      <c r="D41" s="481" t="s">
        <v>68</v>
      </c>
      <c r="E41" s="462" t="s">
        <v>557</v>
      </c>
      <c r="F41" s="462">
        <v>567</v>
      </c>
      <c r="G41" s="482">
        <v>549</v>
      </c>
      <c r="H41" s="482">
        <v>549</v>
      </c>
      <c r="I41" s="462" t="s">
        <v>849</v>
      </c>
      <c r="J41" s="463" t="s">
        <v>855</v>
      </c>
      <c r="K41" s="518">
        <f t="shared" ref="K41" si="20">H41-F41</f>
        <v>-18</v>
      </c>
      <c r="L41" s="510">
        <f t="shared" ref="L41" si="21">(F41*-0.7)/100</f>
        <v>-3.9689999999999999</v>
      </c>
      <c r="M41" s="483">
        <f t="shared" ref="M41" si="22">(K41+L41)/F41</f>
        <v>-3.874603174603175E-2</v>
      </c>
      <c r="N41" s="463" t="s">
        <v>620</v>
      </c>
      <c r="O41" s="484">
        <v>44256</v>
      </c>
      <c r="P41" s="4"/>
      <c r="Q41" s="4"/>
      <c r="R41" s="32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38" s="369" customFormat="1" ht="15" customHeight="1">
      <c r="A42" s="474">
        <v>4</v>
      </c>
      <c r="B42" s="470">
        <v>44228</v>
      </c>
      <c r="C42" s="475"/>
      <c r="D42" s="476" t="s">
        <v>458</v>
      </c>
      <c r="E42" s="444" t="s">
        <v>557</v>
      </c>
      <c r="F42" s="444">
        <v>1640</v>
      </c>
      <c r="G42" s="477">
        <v>1590</v>
      </c>
      <c r="H42" s="477">
        <v>1687</v>
      </c>
      <c r="I42" s="444" t="s">
        <v>857</v>
      </c>
      <c r="J42" s="445" t="s">
        <v>858</v>
      </c>
      <c r="K42" s="516">
        <f t="shared" ref="K42" si="23">H42-F42</f>
        <v>47</v>
      </c>
      <c r="L42" s="471">
        <f>(F42*-0.07)/100</f>
        <v>-1.1480000000000001</v>
      </c>
      <c r="M42" s="442">
        <f t="shared" ref="M42" si="24">(K42+L42)/F42</f>
        <v>2.7958536585365852E-2</v>
      </c>
      <c r="N42" s="445" t="s">
        <v>556</v>
      </c>
      <c r="O42" s="464">
        <v>44256</v>
      </c>
      <c r="P42" s="4"/>
      <c r="Q42" s="4"/>
      <c r="R42" s="324" t="s">
        <v>792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38" s="369" customFormat="1" ht="15" customHeight="1">
      <c r="A43" s="474">
        <v>5</v>
      </c>
      <c r="B43" s="470">
        <v>44228</v>
      </c>
      <c r="C43" s="475"/>
      <c r="D43" s="476" t="s">
        <v>226</v>
      </c>
      <c r="E43" s="444" t="s">
        <v>557</v>
      </c>
      <c r="F43" s="444">
        <v>2722.5</v>
      </c>
      <c r="G43" s="477">
        <v>2640</v>
      </c>
      <c r="H43" s="477">
        <v>2775.5</v>
      </c>
      <c r="I43" s="444">
        <v>2850</v>
      </c>
      <c r="J43" s="445" t="s">
        <v>859</v>
      </c>
      <c r="K43" s="516">
        <f t="shared" ref="K43:K44" si="25">H43-F43</f>
        <v>53</v>
      </c>
      <c r="L43" s="471">
        <f>(F43*-0.07)/100</f>
        <v>-1.9057500000000003</v>
      </c>
      <c r="M43" s="442">
        <f t="shared" ref="M43:M44" si="26">(K43+L43)/F43</f>
        <v>1.8767401285583105E-2</v>
      </c>
      <c r="N43" s="445" t="s">
        <v>556</v>
      </c>
      <c r="O43" s="464">
        <v>44256</v>
      </c>
      <c r="P43" s="4"/>
      <c r="Q43" s="4"/>
      <c r="R43" s="324" t="s">
        <v>792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38" s="369" customFormat="1" ht="15" customHeight="1">
      <c r="A44" s="478">
        <v>6</v>
      </c>
      <c r="B44" s="479">
        <v>44229</v>
      </c>
      <c r="C44" s="480"/>
      <c r="D44" s="481" t="s">
        <v>294</v>
      </c>
      <c r="E44" s="462" t="s">
        <v>557</v>
      </c>
      <c r="F44" s="462">
        <v>928</v>
      </c>
      <c r="G44" s="482">
        <v>900</v>
      </c>
      <c r="H44" s="482">
        <v>900</v>
      </c>
      <c r="I44" s="462">
        <v>980</v>
      </c>
      <c r="J44" s="463" t="s">
        <v>1001</v>
      </c>
      <c r="K44" s="559">
        <f t="shared" si="25"/>
        <v>-28</v>
      </c>
      <c r="L44" s="510">
        <f t="shared" ref="L44" si="27">(F44*-0.7)/100</f>
        <v>-6.4959999999999987</v>
      </c>
      <c r="M44" s="483">
        <f t="shared" si="26"/>
        <v>-3.7172413793103445E-2</v>
      </c>
      <c r="N44" s="463" t="s">
        <v>620</v>
      </c>
      <c r="O44" s="484">
        <v>44273</v>
      </c>
      <c r="P44" s="4"/>
      <c r="Q44" s="4"/>
      <c r="R44" s="324" t="s">
        <v>792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38" s="369" customFormat="1" ht="15" customHeight="1">
      <c r="A45" s="474">
        <v>7</v>
      </c>
      <c r="B45" s="470">
        <v>44230</v>
      </c>
      <c r="C45" s="475"/>
      <c r="D45" s="476" t="s">
        <v>333</v>
      </c>
      <c r="E45" s="444" t="s">
        <v>557</v>
      </c>
      <c r="F45" s="444">
        <v>249.5</v>
      </c>
      <c r="G45" s="477">
        <v>242</v>
      </c>
      <c r="H45" s="477">
        <v>255.5</v>
      </c>
      <c r="I45" s="444">
        <v>270</v>
      </c>
      <c r="J45" s="445" t="s">
        <v>883</v>
      </c>
      <c r="K45" s="516">
        <f t="shared" ref="K45" si="28">H45-F45</f>
        <v>6</v>
      </c>
      <c r="L45" s="471">
        <f>(F45*-0.07)/100</f>
        <v>-0.17465000000000003</v>
      </c>
      <c r="M45" s="442">
        <f t="shared" ref="M45" si="29">(K45+L45)/F45</f>
        <v>2.334809619238477E-2</v>
      </c>
      <c r="N45" s="445" t="s">
        <v>556</v>
      </c>
      <c r="O45" s="464">
        <v>44258</v>
      </c>
      <c r="P45" s="4"/>
      <c r="Q45" s="4"/>
      <c r="R45" s="324" t="s">
        <v>792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38" s="369" customFormat="1" ht="15" customHeight="1">
      <c r="A46" s="474">
        <v>8</v>
      </c>
      <c r="B46" s="470">
        <v>44230</v>
      </c>
      <c r="C46" s="475"/>
      <c r="D46" s="476" t="s">
        <v>372</v>
      </c>
      <c r="E46" s="444" t="s">
        <v>557</v>
      </c>
      <c r="F46" s="444">
        <v>539.5</v>
      </c>
      <c r="G46" s="477">
        <v>521</v>
      </c>
      <c r="H46" s="477">
        <v>553.5</v>
      </c>
      <c r="I46" s="444">
        <v>570</v>
      </c>
      <c r="J46" s="445" t="s">
        <v>885</v>
      </c>
      <c r="K46" s="516">
        <f t="shared" ref="K46" si="30">H46-F46</f>
        <v>14</v>
      </c>
      <c r="L46" s="471">
        <f>(F46*-0.07)/100</f>
        <v>-0.37764999999999999</v>
      </c>
      <c r="M46" s="442">
        <f t="shared" ref="M46" si="31">(K46+L46)/F46</f>
        <v>2.5249953660797037E-2</v>
      </c>
      <c r="N46" s="445" t="s">
        <v>556</v>
      </c>
      <c r="O46" s="464">
        <v>44258</v>
      </c>
      <c r="P46" s="4"/>
      <c r="Q46" s="4"/>
      <c r="R46" s="324" t="s">
        <v>792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38" s="369" customFormat="1" ht="15" customHeight="1">
      <c r="A47" s="474">
        <v>9</v>
      </c>
      <c r="B47" s="470">
        <v>44230</v>
      </c>
      <c r="C47" s="475"/>
      <c r="D47" s="476" t="s">
        <v>408</v>
      </c>
      <c r="E47" s="444" t="s">
        <v>557</v>
      </c>
      <c r="F47" s="444">
        <v>102.25</v>
      </c>
      <c r="G47" s="477">
        <v>99</v>
      </c>
      <c r="H47" s="477">
        <v>104.55</v>
      </c>
      <c r="I47" s="444" t="s">
        <v>884</v>
      </c>
      <c r="J47" s="445" t="s">
        <v>886</v>
      </c>
      <c r="K47" s="516">
        <f t="shared" ref="K47" si="32">H47-F47</f>
        <v>2.2999999999999972</v>
      </c>
      <c r="L47" s="471">
        <f>(F47*-0.07)/100</f>
        <v>-7.1575E-2</v>
      </c>
      <c r="M47" s="442">
        <f t="shared" ref="M47" si="33">(K47+L47)/F47</f>
        <v>2.1793887530562318E-2</v>
      </c>
      <c r="N47" s="445" t="s">
        <v>556</v>
      </c>
      <c r="O47" s="464">
        <v>44258</v>
      </c>
      <c r="P47" s="4"/>
      <c r="Q47" s="4"/>
      <c r="R47" s="32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38" s="369" customFormat="1" ht="15" customHeight="1">
      <c r="A48" s="474">
        <v>10</v>
      </c>
      <c r="B48" s="470">
        <v>44259</v>
      </c>
      <c r="C48" s="475"/>
      <c r="D48" s="476" t="s">
        <v>193</v>
      </c>
      <c r="E48" s="444" t="s">
        <v>557</v>
      </c>
      <c r="F48" s="444">
        <v>602</v>
      </c>
      <c r="G48" s="477">
        <v>584</v>
      </c>
      <c r="H48" s="477">
        <v>613.5</v>
      </c>
      <c r="I48" s="444" t="s">
        <v>890</v>
      </c>
      <c r="J48" s="445" t="s">
        <v>891</v>
      </c>
      <c r="K48" s="516">
        <f t="shared" ref="K48:K49" si="34">H48-F48</f>
        <v>11.5</v>
      </c>
      <c r="L48" s="471">
        <f>(F48*-0.07)/100</f>
        <v>-0.4214</v>
      </c>
      <c r="M48" s="442">
        <f t="shared" ref="M48:M49" si="35">(K48+L48)/F48</f>
        <v>1.8402990033222592E-2</v>
      </c>
      <c r="N48" s="445" t="s">
        <v>556</v>
      </c>
      <c r="O48" s="464">
        <v>44259</v>
      </c>
      <c r="P48" s="4"/>
      <c r="Q48" s="4"/>
      <c r="R48" s="324" t="s">
        <v>559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27" s="369" customFormat="1" ht="15" customHeight="1">
      <c r="A49" s="474">
        <v>11</v>
      </c>
      <c r="B49" s="470">
        <v>44259</v>
      </c>
      <c r="C49" s="475"/>
      <c r="D49" s="476" t="s">
        <v>167</v>
      </c>
      <c r="E49" s="444" t="s">
        <v>557</v>
      </c>
      <c r="F49" s="444">
        <v>2162.5</v>
      </c>
      <c r="G49" s="477">
        <v>2095</v>
      </c>
      <c r="H49" s="477">
        <v>2220</v>
      </c>
      <c r="I49" s="444" t="s">
        <v>896</v>
      </c>
      <c r="J49" s="445" t="s">
        <v>908</v>
      </c>
      <c r="K49" s="516">
        <f t="shared" si="34"/>
        <v>57.5</v>
      </c>
      <c r="L49" s="471">
        <f t="shared" ref="L49" si="36">(F49*-0.7)/100</f>
        <v>-15.137499999999999</v>
      </c>
      <c r="M49" s="442">
        <f t="shared" si="35"/>
        <v>1.9589595375722541E-2</v>
      </c>
      <c r="N49" s="445" t="s">
        <v>556</v>
      </c>
      <c r="O49" s="443">
        <v>44263</v>
      </c>
      <c r="P49" s="4"/>
      <c r="Q49" s="4"/>
      <c r="R49" s="324" t="s">
        <v>559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27" s="369" customFormat="1" ht="15" customHeight="1">
      <c r="A50" s="478">
        <v>12</v>
      </c>
      <c r="B50" s="479">
        <v>44260</v>
      </c>
      <c r="C50" s="480"/>
      <c r="D50" s="481" t="s">
        <v>333</v>
      </c>
      <c r="E50" s="462" t="s">
        <v>557</v>
      </c>
      <c r="F50" s="462">
        <v>245.5</v>
      </c>
      <c r="G50" s="482">
        <v>238</v>
      </c>
      <c r="H50" s="482">
        <v>238</v>
      </c>
      <c r="I50" s="462">
        <v>260</v>
      </c>
      <c r="J50" s="463" t="s">
        <v>907</v>
      </c>
      <c r="K50" s="529">
        <f t="shared" ref="K50" si="37">H50-F50</f>
        <v>-7.5</v>
      </c>
      <c r="L50" s="510">
        <f>(F50*-0.07)/100</f>
        <v>-0.17185000000000003</v>
      </c>
      <c r="M50" s="483">
        <f t="shared" ref="M50" si="38">(K50+L50)/F50</f>
        <v>-3.1249898167006109E-2</v>
      </c>
      <c r="N50" s="463" t="s">
        <v>620</v>
      </c>
      <c r="O50" s="527">
        <v>44260</v>
      </c>
      <c r="P50" s="4"/>
      <c r="Q50" s="4"/>
      <c r="R50" s="324" t="s">
        <v>792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27" s="369" customFormat="1" ht="15" customHeight="1">
      <c r="A51" s="478">
        <v>13</v>
      </c>
      <c r="B51" s="479">
        <v>44260</v>
      </c>
      <c r="C51" s="480"/>
      <c r="D51" s="481" t="s">
        <v>45</v>
      </c>
      <c r="E51" s="462" t="s">
        <v>557</v>
      </c>
      <c r="F51" s="462">
        <v>295</v>
      </c>
      <c r="G51" s="482">
        <v>288</v>
      </c>
      <c r="H51" s="482">
        <v>287</v>
      </c>
      <c r="I51" s="462" t="s">
        <v>904</v>
      </c>
      <c r="J51" s="463" t="s">
        <v>906</v>
      </c>
      <c r="K51" s="529">
        <f t="shared" ref="K51" si="39">H51-F51</f>
        <v>-8</v>
      </c>
      <c r="L51" s="510">
        <f>(F51*-0.07)/100</f>
        <v>-0.20650000000000002</v>
      </c>
      <c r="M51" s="483">
        <f t="shared" ref="M51:M54" si="40">(K51+L51)/F51</f>
        <v>-2.7818644067796612E-2</v>
      </c>
      <c r="N51" s="463" t="s">
        <v>620</v>
      </c>
      <c r="O51" s="527">
        <v>44260</v>
      </c>
      <c r="P51" s="4"/>
      <c r="Q51" s="4"/>
      <c r="R51" s="324" t="s">
        <v>559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27" s="369" customFormat="1" ht="15" customHeight="1">
      <c r="A52" s="474">
        <v>14</v>
      </c>
      <c r="B52" s="470">
        <v>44260</v>
      </c>
      <c r="C52" s="475"/>
      <c r="D52" s="476" t="s">
        <v>169</v>
      </c>
      <c r="E52" s="444" t="s">
        <v>817</v>
      </c>
      <c r="F52" s="444">
        <v>385</v>
      </c>
      <c r="G52" s="477">
        <v>396</v>
      </c>
      <c r="H52" s="477">
        <v>379</v>
      </c>
      <c r="I52" s="444" t="s">
        <v>905</v>
      </c>
      <c r="J52" s="445" t="s">
        <v>883</v>
      </c>
      <c r="K52" s="516">
        <f>F52-H52</f>
        <v>6</v>
      </c>
      <c r="L52" s="471">
        <f>(F52*-0.07)/100</f>
        <v>-0.26950000000000002</v>
      </c>
      <c r="M52" s="442">
        <f t="shared" si="40"/>
        <v>1.4884415584415585E-2</v>
      </c>
      <c r="N52" s="445" t="s">
        <v>556</v>
      </c>
      <c r="O52" s="464">
        <v>44260</v>
      </c>
      <c r="P52" s="4"/>
      <c r="Q52" s="4"/>
      <c r="R52" s="324" t="s">
        <v>559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27" s="369" customFormat="1" ht="15" customHeight="1">
      <c r="A53" s="474">
        <v>15</v>
      </c>
      <c r="B53" s="470">
        <v>44263</v>
      </c>
      <c r="C53" s="475"/>
      <c r="D53" s="476" t="s">
        <v>108</v>
      </c>
      <c r="E53" s="444" t="s">
        <v>557</v>
      </c>
      <c r="F53" s="444">
        <v>2542.5</v>
      </c>
      <c r="G53" s="477">
        <v>2470</v>
      </c>
      <c r="H53" s="477">
        <v>2662.5</v>
      </c>
      <c r="I53" s="444" t="s">
        <v>915</v>
      </c>
      <c r="J53" s="445" t="s">
        <v>861</v>
      </c>
      <c r="K53" s="516">
        <f t="shared" ref="K53:K54" si="41">H53-F53</f>
        <v>120</v>
      </c>
      <c r="L53" s="471">
        <f t="shared" ref="L53:L54" si="42">(F53*-0.7)/100</f>
        <v>-17.797499999999999</v>
      </c>
      <c r="M53" s="442">
        <f t="shared" si="40"/>
        <v>4.01976401179941E-2</v>
      </c>
      <c r="N53" s="445" t="s">
        <v>556</v>
      </c>
      <c r="O53" s="443">
        <v>44267</v>
      </c>
      <c r="P53" s="4"/>
      <c r="Q53" s="4"/>
      <c r="R53" s="324" t="s">
        <v>559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27" s="369" customFormat="1" ht="15" customHeight="1">
      <c r="A54" s="478">
        <v>16</v>
      </c>
      <c r="B54" s="479">
        <v>44263</v>
      </c>
      <c r="C54" s="480"/>
      <c r="D54" s="481" t="s">
        <v>226</v>
      </c>
      <c r="E54" s="462" t="s">
        <v>557</v>
      </c>
      <c r="F54" s="462">
        <v>2775</v>
      </c>
      <c r="G54" s="482">
        <v>2685</v>
      </c>
      <c r="H54" s="482">
        <v>2685</v>
      </c>
      <c r="I54" s="462" t="s">
        <v>916</v>
      </c>
      <c r="J54" s="463" t="s">
        <v>957</v>
      </c>
      <c r="K54" s="538">
        <f t="shared" si="41"/>
        <v>-90</v>
      </c>
      <c r="L54" s="510">
        <f t="shared" si="42"/>
        <v>-19.424999999999997</v>
      </c>
      <c r="M54" s="483">
        <f t="shared" si="40"/>
        <v>-3.9432432432432434E-2</v>
      </c>
      <c r="N54" s="463" t="s">
        <v>620</v>
      </c>
      <c r="O54" s="484">
        <v>44270</v>
      </c>
      <c r="P54" s="4"/>
      <c r="Q54" s="4"/>
      <c r="R54" s="324" t="s">
        <v>559</v>
      </c>
      <c r="S54" s="37"/>
      <c r="T54" s="37"/>
      <c r="U54" s="37"/>
      <c r="V54" s="37"/>
      <c r="W54" s="37"/>
      <c r="X54" s="37"/>
      <c r="Y54" s="37"/>
      <c r="Z54" s="37"/>
      <c r="AA54" s="37"/>
    </row>
    <row r="55" spans="1:27" s="369" customFormat="1" ht="15" customHeight="1">
      <c r="A55" s="474">
        <v>17</v>
      </c>
      <c r="B55" s="470">
        <v>44263</v>
      </c>
      <c r="C55" s="475"/>
      <c r="D55" s="476" t="s">
        <v>408</v>
      </c>
      <c r="E55" s="444" t="s">
        <v>557</v>
      </c>
      <c r="F55" s="444">
        <v>101.3</v>
      </c>
      <c r="G55" s="477">
        <v>98</v>
      </c>
      <c r="H55" s="477">
        <v>104.5</v>
      </c>
      <c r="I55" s="444" t="s">
        <v>917</v>
      </c>
      <c r="J55" s="445" t="s">
        <v>918</v>
      </c>
      <c r="K55" s="516">
        <f t="shared" ref="K55" si="43">H55-F55</f>
        <v>3.2000000000000028</v>
      </c>
      <c r="L55" s="471">
        <f>(F55*-0.07)/100</f>
        <v>-7.0910000000000001E-2</v>
      </c>
      <c r="M55" s="442">
        <f t="shared" ref="M55" si="44">(K55+L55)/F55</f>
        <v>3.088933859822313E-2</v>
      </c>
      <c r="N55" s="445" t="s">
        <v>556</v>
      </c>
      <c r="O55" s="464">
        <v>44263</v>
      </c>
      <c r="P55" s="4"/>
      <c r="Q55" s="4"/>
      <c r="R55" s="324" t="s">
        <v>559</v>
      </c>
      <c r="S55" s="37"/>
      <c r="T55" s="37"/>
      <c r="U55" s="37"/>
      <c r="V55" s="37"/>
      <c r="W55" s="37"/>
      <c r="X55" s="37"/>
      <c r="Y55" s="37"/>
      <c r="Z55" s="37"/>
      <c r="AA55" s="37"/>
    </row>
    <row r="56" spans="1:27" s="369" customFormat="1" ht="15" customHeight="1">
      <c r="A56" s="474">
        <v>18</v>
      </c>
      <c r="B56" s="470">
        <v>44264</v>
      </c>
      <c r="C56" s="475"/>
      <c r="D56" s="476" t="s">
        <v>408</v>
      </c>
      <c r="E56" s="444" t="s">
        <v>557</v>
      </c>
      <c r="F56" s="444">
        <v>102.3</v>
      </c>
      <c r="G56" s="477">
        <v>98.5</v>
      </c>
      <c r="H56" s="477">
        <v>104.25</v>
      </c>
      <c r="I56" s="444" t="s">
        <v>917</v>
      </c>
      <c r="J56" s="445" t="s">
        <v>929</v>
      </c>
      <c r="K56" s="516">
        <f t="shared" ref="K56:K57" si="45">H56-F56</f>
        <v>1.9500000000000028</v>
      </c>
      <c r="L56" s="471">
        <f>(F56*-0.07)/100</f>
        <v>-7.1610000000000007E-2</v>
      </c>
      <c r="M56" s="442">
        <f t="shared" ref="M56:M57" si="46">(K56+L56)/F56</f>
        <v>1.8361583577712639E-2</v>
      </c>
      <c r="N56" s="445" t="s">
        <v>556</v>
      </c>
      <c r="O56" s="464">
        <v>44264</v>
      </c>
      <c r="P56" s="4"/>
      <c r="Q56" s="4"/>
      <c r="R56" s="324" t="s">
        <v>559</v>
      </c>
      <c r="S56" s="37"/>
      <c r="T56" s="37"/>
      <c r="U56" s="37"/>
      <c r="V56" s="37"/>
      <c r="W56" s="37"/>
      <c r="X56" s="37"/>
      <c r="Y56" s="37"/>
      <c r="Z56" s="37"/>
      <c r="AA56" s="37"/>
    </row>
    <row r="57" spans="1:27" s="369" customFormat="1" ht="15" customHeight="1">
      <c r="A57" s="478">
        <v>19</v>
      </c>
      <c r="B57" s="479">
        <v>44264</v>
      </c>
      <c r="C57" s="480"/>
      <c r="D57" s="481" t="s">
        <v>408</v>
      </c>
      <c r="E57" s="462" t="s">
        <v>557</v>
      </c>
      <c r="F57" s="462">
        <v>101.5</v>
      </c>
      <c r="G57" s="482">
        <v>98.5</v>
      </c>
      <c r="H57" s="482">
        <v>98.5</v>
      </c>
      <c r="I57" s="462" t="s">
        <v>917</v>
      </c>
      <c r="J57" s="463" t="s">
        <v>943</v>
      </c>
      <c r="K57" s="536">
        <f t="shared" si="45"/>
        <v>-3</v>
      </c>
      <c r="L57" s="510">
        <f t="shared" ref="L57" si="47">(F57*-0.7)/100</f>
        <v>-0.71050000000000002</v>
      </c>
      <c r="M57" s="483">
        <f t="shared" si="46"/>
        <v>-3.6556650246305417E-2</v>
      </c>
      <c r="N57" s="463" t="s">
        <v>620</v>
      </c>
      <c r="O57" s="484">
        <v>44267</v>
      </c>
      <c r="P57" s="4"/>
      <c r="Q57" s="4"/>
      <c r="R57" s="324" t="s">
        <v>559</v>
      </c>
      <c r="S57" s="37"/>
      <c r="T57" s="37"/>
      <c r="U57" s="37"/>
      <c r="V57" s="37"/>
      <c r="W57" s="37"/>
      <c r="X57" s="37"/>
      <c r="Y57" s="37"/>
      <c r="Z57" s="37"/>
      <c r="AA57" s="37"/>
    </row>
    <row r="58" spans="1:27" s="369" customFormat="1" ht="15" customHeight="1">
      <c r="A58" s="474">
        <v>20</v>
      </c>
      <c r="B58" s="470">
        <v>44265</v>
      </c>
      <c r="C58" s="475"/>
      <c r="D58" s="476" t="s">
        <v>152</v>
      </c>
      <c r="E58" s="444" t="s">
        <v>817</v>
      </c>
      <c r="F58" s="444">
        <v>132.75</v>
      </c>
      <c r="G58" s="477">
        <v>137</v>
      </c>
      <c r="H58" s="477">
        <v>130.25</v>
      </c>
      <c r="I58" s="444">
        <v>125</v>
      </c>
      <c r="J58" s="445" t="s">
        <v>956</v>
      </c>
      <c r="K58" s="516">
        <f>F58-H58</f>
        <v>2.5</v>
      </c>
      <c r="L58" s="471">
        <f>(F58*-0.07)/100</f>
        <v>-9.2925000000000008E-2</v>
      </c>
      <c r="M58" s="442">
        <f t="shared" ref="M58:M60" si="48">(K58+L58)/F58</f>
        <v>1.8132391713747645E-2</v>
      </c>
      <c r="N58" s="445" t="s">
        <v>556</v>
      </c>
      <c r="O58" s="464">
        <v>44265</v>
      </c>
      <c r="P58" s="4"/>
      <c r="Q58" s="4"/>
      <c r="R58" s="324" t="s">
        <v>559</v>
      </c>
      <c r="S58" s="37"/>
      <c r="T58" s="37"/>
      <c r="U58" s="37"/>
      <c r="V58" s="37"/>
      <c r="W58" s="37"/>
      <c r="X58" s="37"/>
      <c r="Y58" s="37"/>
      <c r="Z58" s="37"/>
      <c r="AA58" s="37"/>
    </row>
    <row r="59" spans="1:27" s="369" customFormat="1" ht="15" customHeight="1">
      <c r="A59" s="474">
        <v>21</v>
      </c>
      <c r="B59" s="470">
        <v>44265</v>
      </c>
      <c r="C59" s="475"/>
      <c r="D59" s="476" t="s">
        <v>169</v>
      </c>
      <c r="E59" s="444" t="s">
        <v>817</v>
      </c>
      <c r="F59" s="444">
        <v>388</v>
      </c>
      <c r="G59" s="477">
        <v>398</v>
      </c>
      <c r="H59" s="477">
        <v>378.5</v>
      </c>
      <c r="I59" s="444" t="s">
        <v>905</v>
      </c>
      <c r="J59" s="445" t="s">
        <v>944</v>
      </c>
      <c r="K59" s="516">
        <f>F59-H59</f>
        <v>9.5</v>
      </c>
      <c r="L59" s="471">
        <f>(F59*-0.7)/100</f>
        <v>-2.7159999999999997</v>
      </c>
      <c r="M59" s="442">
        <f t="shared" si="48"/>
        <v>1.7484536082474227E-2</v>
      </c>
      <c r="N59" s="445" t="s">
        <v>556</v>
      </c>
      <c r="O59" s="443">
        <v>44267</v>
      </c>
      <c r="P59" s="4"/>
      <c r="Q59" s="4"/>
      <c r="R59" s="324" t="s">
        <v>559</v>
      </c>
      <c r="S59" s="37"/>
      <c r="T59" s="37"/>
      <c r="U59" s="37"/>
      <c r="V59" s="37"/>
      <c r="W59" s="37"/>
      <c r="X59" s="37"/>
      <c r="Y59" s="37"/>
      <c r="Z59" s="37"/>
      <c r="AA59" s="37"/>
    </row>
    <row r="60" spans="1:27" s="369" customFormat="1" ht="15" customHeight="1">
      <c r="A60" s="478">
        <v>22</v>
      </c>
      <c r="B60" s="479">
        <v>44267</v>
      </c>
      <c r="C60" s="480"/>
      <c r="D60" s="481" t="s">
        <v>526</v>
      </c>
      <c r="E60" s="462" t="s">
        <v>557</v>
      </c>
      <c r="F60" s="462">
        <v>135.5</v>
      </c>
      <c r="G60" s="482">
        <v>131.5</v>
      </c>
      <c r="H60" s="482">
        <v>131.5</v>
      </c>
      <c r="I60" s="462">
        <v>145</v>
      </c>
      <c r="J60" s="463" t="s">
        <v>958</v>
      </c>
      <c r="K60" s="538">
        <f t="shared" ref="K60" si="49">H60-F60</f>
        <v>-4</v>
      </c>
      <c r="L60" s="510">
        <f t="shared" ref="L60" si="50">(F60*-0.7)/100</f>
        <v>-0.9484999999999999</v>
      </c>
      <c r="M60" s="483">
        <f t="shared" si="48"/>
        <v>-3.6520295202952031E-2</v>
      </c>
      <c r="N60" s="463" t="s">
        <v>620</v>
      </c>
      <c r="O60" s="484">
        <v>44270</v>
      </c>
      <c r="P60" s="4"/>
      <c r="Q60" s="4"/>
      <c r="R60" s="324" t="s">
        <v>792</v>
      </c>
      <c r="S60" s="37"/>
      <c r="T60" s="37"/>
      <c r="U60" s="37"/>
      <c r="V60" s="37"/>
      <c r="W60" s="37"/>
      <c r="X60" s="37"/>
      <c r="Y60" s="37"/>
      <c r="Z60" s="37"/>
      <c r="AA60" s="37"/>
    </row>
    <row r="61" spans="1:27" s="369" customFormat="1" ht="15" customHeight="1">
      <c r="A61" s="474">
        <v>23</v>
      </c>
      <c r="B61" s="470">
        <v>44267</v>
      </c>
      <c r="C61" s="475"/>
      <c r="D61" s="476" t="s">
        <v>527</v>
      </c>
      <c r="E61" s="444" t="s">
        <v>557</v>
      </c>
      <c r="F61" s="444">
        <v>78.599999999999994</v>
      </c>
      <c r="G61" s="477">
        <v>75.8</v>
      </c>
      <c r="H61" s="477">
        <v>80.45</v>
      </c>
      <c r="I61" s="444" t="s">
        <v>945</v>
      </c>
      <c r="J61" s="445" t="s">
        <v>946</v>
      </c>
      <c r="K61" s="516">
        <f t="shared" ref="K61:K62" si="51">H61-F61</f>
        <v>1.8500000000000085</v>
      </c>
      <c r="L61" s="471">
        <f>(F61*-0.07)/100</f>
        <v>-5.5019999999999999E-2</v>
      </c>
      <c r="M61" s="442">
        <f t="shared" ref="M61:M62" si="52">(K61+L61)/F61</f>
        <v>2.2836895674300365E-2</v>
      </c>
      <c r="N61" s="445" t="s">
        <v>556</v>
      </c>
      <c r="O61" s="464">
        <v>44267</v>
      </c>
      <c r="P61" s="4"/>
      <c r="Q61" s="4"/>
      <c r="R61" s="324" t="s">
        <v>559</v>
      </c>
      <c r="S61" s="37"/>
      <c r="T61" s="37"/>
      <c r="U61" s="37"/>
      <c r="V61" s="37"/>
      <c r="W61" s="37"/>
      <c r="X61" s="37"/>
      <c r="Y61" s="37"/>
      <c r="Z61" s="37"/>
      <c r="AA61" s="37"/>
    </row>
    <row r="62" spans="1:27" s="369" customFormat="1" ht="15" customHeight="1">
      <c r="A62" s="478">
        <v>24</v>
      </c>
      <c r="B62" s="479">
        <v>44271</v>
      </c>
      <c r="C62" s="480"/>
      <c r="D62" s="481" t="s">
        <v>82</v>
      </c>
      <c r="E62" s="462" t="s">
        <v>557</v>
      </c>
      <c r="F62" s="462">
        <v>800</v>
      </c>
      <c r="G62" s="482">
        <v>780</v>
      </c>
      <c r="H62" s="482">
        <v>774</v>
      </c>
      <c r="I62" s="462" t="s">
        <v>987</v>
      </c>
      <c r="J62" s="463" t="s">
        <v>998</v>
      </c>
      <c r="K62" s="559">
        <f t="shared" si="51"/>
        <v>-26</v>
      </c>
      <c r="L62" s="510">
        <f t="shared" ref="L62" si="53">(F62*-0.7)/100</f>
        <v>-5.6</v>
      </c>
      <c r="M62" s="483">
        <f t="shared" si="52"/>
        <v>-3.95E-2</v>
      </c>
      <c r="N62" s="463" t="s">
        <v>620</v>
      </c>
      <c r="O62" s="484">
        <v>44273</v>
      </c>
      <c r="P62" s="4"/>
      <c r="Q62" s="4"/>
      <c r="R62" s="324" t="s">
        <v>559</v>
      </c>
      <c r="S62" s="37"/>
      <c r="T62" s="37"/>
      <c r="U62" s="37"/>
      <c r="V62" s="37"/>
      <c r="W62" s="37"/>
      <c r="X62" s="37"/>
      <c r="Y62" s="37"/>
      <c r="Z62" s="37"/>
      <c r="AA62" s="37"/>
    </row>
    <row r="63" spans="1:27" s="369" customFormat="1" ht="15" customHeight="1">
      <c r="A63" s="478">
        <v>25</v>
      </c>
      <c r="B63" s="479">
        <v>44272</v>
      </c>
      <c r="C63" s="480"/>
      <c r="D63" s="481" t="s">
        <v>116</v>
      </c>
      <c r="E63" s="462" t="s">
        <v>557</v>
      </c>
      <c r="F63" s="462">
        <v>593.5</v>
      </c>
      <c r="G63" s="482">
        <v>579</v>
      </c>
      <c r="H63" s="482">
        <v>572.5</v>
      </c>
      <c r="I63" s="462" t="s">
        <v>991</v>
      </c>
      <c r="J63" s="463" t="s">
        <v>1014</v>
      </c>
      <c r="K63" s="560">
        <f t="shared" ref="K63" si="54">H63-F63</f>
        <v>-21</v>
      </c>
      <c r="L63" s="510">
        <f>(F63*-0.07)/100</f>
        <v>-0.41545000000000004</v>
      </c>
      <c r="M63" s="483">
        <f t="shared" ref="M63" si="55">(K63+L63)/F63</f>
        <v>-3.6083319292333611E-2</v>
      </c>
      <c r="N63" s="463" t="s">
        <v>620</v>
      </c>
      <c r="O63" s="484">
        <v>44274</v>
      </c>
      <c r="P63" s="4"/>
      <c r="Q63" s="4"/>
      <c r="R63" s="324" t="s">
        <v>559</v>
      </c>
      <c r="S63" s="37"/>
      <c r="T63" s="37"/>
      <c r="U63" s="37"/>
      <c r="V63" s="37"/>
      <c r="W63" s="37"/>
      <c r="X63" s="37"/>
      <c r="Y63" s="37"/>
      <c r="Z63" s="37"/>
      <c r="AA63" s="37"/>
    </row>
    <row r="64" spans="1:27" s="369" customFormat="1" ht="15" customHeight="1">
      <c r="A64" s="474">
        <v>26</v>
      </c>
      <c r="B64" s="470">
        <v>44273</v>
      </c>
      <c r="C64" s="475"/>
      <c r="D64" s="476" t="s">
        <v>158</v>
      </c>
      <c r="E64" s="444" t="s">
        <v>817</v>
      </c>
      <c r="F64" s="444">
        <v>230</v>
      </c>
      <c r="G64" s="477">
        <v>236</v>
      </c>
      <c r="H64" s="477">
        <v>225.75</v>
      </c>
      <c r="I64" s="444" t="s">
        <v>996</v>
      </c>
      <c r="J64" s="445" t="s">
        <v>997</v>
      </c>
      <c r="K64" s="516">
        <f>F64-H64</f>
        <v>4.25</v>
      </c>
      <c r="L64" s="471">
        <f>(F64*-0.07)/100</f>
        <v>-0.161</v>
      </c>
      <c r="M64" s="442">
        <f t="shared" ref="M64" si="56">(K64+L64)/F64</f>
        <v>1.7778260869565219E-2</v>
      </c>
      <c r="N64" s="445" t="s">
        <v>556</v>
      </c>
      <c r="O64" s="464">
        <v>44273</v>
      </c>
      <c r="P64" s="4"/>
      <c r="Q64" s="4"/>
      <c r="R64" s="324" t="s">
        <v>559</v>
      </c>
      <c r="S64" s="37"/>
      <c r="T64" s="37"/>
      <c r="U64" s="37"/>
      <c r="V64" s="37"/>
      <c r="W64" s="37"/>
      <c r="X64" s="37"/>
      <c r="Y64" s="37"/>
      <c r="Z64" s="37"/>
      <c r="AA64" s="37"/>
    </row>
    <row r="65" spans="1:34" s="369" customFormat="1" ht="15" customHeight="1">
      <c r="A65" s="474">
        <v>27</v>
      </c>
      <c r="B65" s="470">
        <v>44273</v>
      </c>
      <c r="C65" s="475"/>
      <c r="D65" s="476" t="s">
        <v>188</v>
      </c>
      <c r="E65" s="444" t="s">
        <v>817</v>
      </c>
      <c r="F65" s="444">
        <v>582.5</v>
      </c>
      <c r="G65" s="477">
        <v>601</v>
      </c>
      <c r="H65" s="477">
        <v>571.5</v>
      </c>
      <c r="I65" s="444" t="s">
        <v>999</v>
      </c>
      <c r="J65" s="445" t="s">
        <v>1000</v>
      </c>
      <c r="K65" s="516">
        <f>F65-H65</f>
        <v>11</v>
      </c>
      <c r="L65" s="471">
        <f>(F65*-0.07)/100</f>
        <v>-0.40775000000000006</v>
      </c>
      <c r="M65" s="442">
        <f t="shared" ref="M65:M66" si="57">(K65+L65)/F65</f>
        <v>1.8184120171673819E-2</v>
      </c>
      <c r="N65" s="445" t="s">
        <v>556</v>
      </c>
      <c r="O65" s="464">
        <v>44273</v>
      </c>
      <c r="P65" s="4"/>
      <c r="Q65" s="4"/>
      <c r="R65" s="324" t="s">
        <v>559</v>
      </c>
      <c r="S65" s="37"/>
      <c r="T65" s="37"/>
      <c r="U65" s="37"/>
      <c r="V65" s="37"/>
      <c r="W65" s="37"/>
      <c r="X65" s="37"/>
      <c r="Y65" s="37"/>
      <c r="Z65" s="37"/>
      <c r="AA65" s="37"/>
    </row>
    <row r="66" spans="1:34" s="369" customFormat="1" ht="15" customHeight="1">
      <c r="A66" s="478">
        <v>28</v>
      </c>
      <c r="B66" s="479">
        <v>44273</v>
      </c>
      <c r="C66" s="480"/>
      <c r="D66" s="481" t="s">
        <v>527</v>
      </c>
      <c r="E66" s="462" t="s">
        <v>557</v>
      </c>
      <c r="F66" s="462">
        <v>79.7</v>
      </c>
      <c r="G66" s="482">
        <v>77</v>
      </c>
      <c r="H66" s="482">
        <v>77</v>
      </c>
      <c r="I66" s="462">
        <v>85</v>
      </c>
      <c r="J66" s="463" t="s">
        <v>1002</v>
      </c>
      <c r="K66" s="559">
        <f t="shared" ref="K66" si="58">H66-F66</f>
        <v>-2.7000000000000028</v>
      </c>
      <c r="L66" s="510">
        <f>(F66*-0.07)/100</f>
        <v>-5.5790000000000006E-2</v>
      </c>
      <c r="M66" s="483">
        <f t="shared" si="57"/>
        <v>-3.4577038895859509E-2</v>
      </c>
      <c r="N66" s="463" t="s">
        <v>620</v>
      </c>
      <c r="O66" s="527">
        <v>44273</v>
      </c>
      <c r="P66" s="4"/>
      <c r="Q66" s="4"/>
      <c r="R66" s="324" t="s">
        <v>559</v>
      </c>
      <c r="S66" s="37"/>
      <c r="T66" s="37"/>
      <c r="U66" s="37"/>
      <c r="V66" s="37"/>
      <c r="W66" s="37"/>
      <c r="X66" s="37"/>
      <c r="Y66" s="37"/>
      <c r="Z66" s="37"/>
      <c r="AA66" s="37"/>
    </row>
    <row r="67" spans="1:34" s="369" customFormat="1" ht="15" customHeight="1">
      <c r="A67" s="394">
        <v>29</v>
      </c>
      <c r="B67" s="418">
        <v>44277</v>
      </c>
      <c r="C67" s="421"/>
      <c r="D67" s="386" t="s">
        <v>1031</v>
      </c>
      <c r="E67" s="387" t="s">
        <v>557</v>
      </c>
      <c r="F67" s="387" t="s">
        <v>1032</v>
      </c>
      <c r="G67" s="387">
        <v>668</v>
      </c>
      <c r="H67" s="422"/>
      <c r="I67" s="387" t="s">
        <v>1033</v>
      </c>
      <c r="J67" s="514" t="s">
        <v>558</v>
      </c>
      <c r="K67" s="352"/>
      <c r="L67" s="404"/>
      <c r="M67" s="402"/>
      <c r="N67" s="380"/>
      <c r="O67" s="393"/>
      <c r="P67" s="4"/>
      <c r="Q67" s="4"/>
      <c r="R67" s="324" t="s">
        <v>559</v>
      </c>
      <c r="S67" s="37"/>
      <c r="T67" s="37"/>
      <c r="U67" s="37"/>
      <c r="V67" s="37"/>
      <c r="W67" s="37"/>
      <c r="X67" s="37"/>
      <c r="Y67" s="37"/>
      <c r="Z67" s="37"/>
      <c r="AA67" s="37"/>
    </row>
    <row r="68" spans="1:34" s="369" customFormat="1" ht="15" customHeight="1">
      <c r="A68" s="474">
        <v>30</v>
      </c>
      <c r="B68" s="470">
        <v>44277</v>
      </c>
      <c r="C68" s="475"/>
      <c r="D68" s="476" t="s">
        <v>1034</v>
      </c>
      <c r="E68" s="444" t="s">
        <v>817</v>
      </c>
      <c r="F68" s="444">
        <v>230</v>
      </c>
      <c r="G68" s="477">
        <v>236</v>
      </c>
      <c r="H68" s="477">
        <v>225</v>
      </c>
      <c r="I68" s="444" t="s">
        <v>996</v>
      </c>
      <c r="J68" s="445" t="s">
        <v>919</v>
      </c>
      <c r="K68" s="574">
        <f>F68-H68</f>
        <v>5</v>
      </c>
      <c r="L68" s="471">
        <f>(F68*-0.7)/100</f>
        <v>-1.61</v>
      </c>
      <c r="M68" s="442">
        <f t="shared" ref="M68" si="59">(K68+L68)/F68</f>
        <v>1.4739130434782607E-2</v>
      </c>
      <c r="N68" s="445" t="s">
        <v>556</v>
      </c>
      <c r="O68" s="443">
        <v>44279</v>
      </c>
      <c r="P68" s="4"/>
      <c r="Q68" s="4"/>
      <c r="R68" s="324" t="s">
        <v>559</v>
      </c>
      <c r="S68" s="37"/>
      <c r="T68" s="37"/>
      <c r="U68" s="37"/>
      <c r="V68" s="37"/>
      <c r="W68" s="37"/>
      <c r="X68" s="37"/>
      <c r="Y68" s="37"/>
      <c r="Z68" s="37"/>
      <c r="AA68" s="37"/>
    </row>
    <row r="69" spans="1:34" s="369" customFormat="1" ht="15" customHeight="1">
      <c r="A69" s="394">
        <v>31</v>
      </c>
      <c r="B69" s="418">
        <v>44277</v>
      </c>
      <c r="C69" s="421"/>
      <c r="D69" s="386" t="s">
        <v>1035</v>
      </c>
      <c r="E69" s="387" t="s">
        <v>557</v>
      </c>
      <c r="F69" s="387" t="s">
        <v>1036</v>
      </c>
      <c r="G69" s="387">
        <v>567</v>
      </c>
      <c r="H69" s="422"/>
      <c r="I69" s="387" t="s">
        <v>1037</v>
      </c>
      <c r="J69" s="514" t="s">
        <v>558</v>
      </c>
      <c r="K69" s="352"/>
      <c r="L69" s="404"/>
      <c r="M69" s="402"/>
      <c r="N69" s="380"/>
      <c r="O69" s="393"/>
      <c r="P69" s="4"/>
      <c r="Q69" s="4"/>
      <c r="R69" s="324" t="s">
        <v>559</v>
      </c>
      <c r="S69" s="37"/>
      <c r="T69" s="37"/>
      <c r="U69" s="37"/>
      <c r="V69" s="37"/>
      <c r="W69" s="37"/>
      <c r="X69" s="37"/>
      <c r="Y69" s="37"/>
      <c r="Z69" s="37"/>
      <c r="AA69" s="37"/>
    </row>
    <row r="70" spans="1:34" s="369" customFormat="1" ht="15" customHeight="1">
      <c r="A70" s="394">
        <v>32</v>
      </c>
      <c r="B70" s="418">
        <v>44277</v>
      </c>
      <c r="C70" s="421"/>
      <c r="D70" s="386" t="s">
        <v>1046</v>
      </c>
      <c r="E70" s="387" t="s">
        <v>557</v>
      </c>
      <c r="F70" s="387" t="s">
        <v>1047</v>
      </c>
      <c r="G70" s="387">
        <v>152</v>
      </c>
      <c r="H70" s="387"/>
      <c r="I70" s="387" t="s">
        <v>1048</v>
      </c>
      <c r="J70" s="514" t="s">
        <v>558</v>
      </c>
      <c r="K70" s="352"/>
      <c r="L70" s="404"/>
      <c r="M70" s="402"/>
      <c r="N70" s="380"/>
      <c r="O70" s="393"/>
      <c r="P70" s="4"/>
      <c r="Q70" s="4"/>
      <c r="R70" s="324" t="s">
        <v>559</v>
      </c>
      <c r="S70" s="37"/>
      <c r="T70" s="37"/>
      <c r="U70" s="37"/>
      <c r="V70" s="37"/>
      <c r="W70" s="37"/>
      <c r="X70" s="37"/>
      <c r="Y70" s="37"/>
      <c r="Z70" s="37"/>
      <c r="AA70" s="37"/>
    </row>
    <row r="71" spans="1:34" s="369" customFormat="1" ht="15" customHeight="1">
      <c r="A71" s="394">
        <v>33</v>
      </c>
      <c r="B71" s="418">
        <v>44279</v>
      </c>
      <c r="C71" s="421"/>
      <c r="D71" s="386" t="s">
        <v>467</v>
      </c>
      <c r="E71" s="387" t="s">
        <v>557</v>
      </c>
      <c r="F71" s="387" t="s">
        <v>1095</v>
      </c>
      <c r="G71" s="387">
        <v>27.35</v>
      </c>
      <c r="H71" s="422"/>
      <c r="I71" s="387" t="s">
        <v>1096</v>
      </c>
      <c r="J71" s="514" t="s">
        <v>558</v>
      </c>
      <c r="K71" s="352"/>
      <c r="L71" s="404"/>
      <c r="M71" s="402"/>
      <c r="N71" s="380"/>
      <c r="O71" s="393"/>
      <c r="P71" s="4"/>
      <c r="Q71" s="4"/>
      <c r="R71" s="324" t="s">
        <v>559</v>
      </c>
      <c r="S71" s="37"/>
      <c r="T71" s="37"/>
      <c r="U71" s="37"/>
      <c r="V71" s="37"/>
      <c r="W71" s="37"/>
      <c r="X71" s="37"/>
      <c r="Y71" s="37"/>
      <c r="Z71" s="37"/>
      <c r="AA71" s="37"/>
    </row>
    <row r="72" spans="1:34" s="369" customFormat="1" ht="15" customHeight="1">
      <c r="A72" s="394">
        <v>34</v>
      </c>
      <c r="B72" s="418">
        <v>44279</v>
      </c>
      <c r="C72" s="421"/>
      <c r="D72" s="386" t="s">
        <v>86</v>
      </c>
      <c r="E72" s="387" t="s">
        <v>557</v>
      </c>
      <c r="F72" s="387" t="s">
        <v>1100</v>
      </c>
      <c r="G72" s="387">
        <v>848</v>
      </c>
      <c r="H72" s="422"/>
      <c r="I72" s="387">
        <v>925</v>
      </c>
      <c r="J72" s="514" t="s">
        <v>558</v>
      </c>
      <c r="K72" s="352"/>
      <c r="L72" s="404"/>
      <c r="M72" s="402"/>
      <c r="N72" s="380"/>
      <c r="O72" s="393"/>
      <c r="P72" s="4"/>
      <c r="Q72" s="4"/>
      <c r="R72" s="324" t="s">
        <v>792</v>
      </c>
      <c r="S72" s="37"/>
      <c r="T72" s="37"/>
      <c r="U72" s="37"/>
      <c r="V72" s="37"/>
      <c r="W72" s="37"/>
      <c r="X72" s="37"/>
      <c r="Y72" s="37"/>
      <c r="Z72" s="37"/>
      <c r="AA72" s="37"/>
    </row>
    <row r="73" spans="1:34" s="369" customFormat="1" ht="15" customHeight="1">
      <c r="A73" s="394"/>
      <c r="B73" s="418"/>
      <c r="C73" s="421"/>
      <c r="D73" s="386"/>
      <c r="E73" s="387"/>
      <c r="F73" s="387"/>
      <c r="G73" s="387"/>
      <c r="H73" s="422"/>
      <c r="I73" s="387"/>
      <c r="J73" s="514"/>
      <c r="K73" s="352"/>
      <c r="L73" s="404"/>
      <c r="M73" s="402"/>
      <c r="N73" s="380"/>
      <c r="O73" s="393"/>
      <c r="P73" s="4"/>
      <c r="Q73" s="4"/>
      <c r="R73" s="324"/>
      <c r="S73" s="37"/>
      <c r="T73" s="37"/>
      <c r="U73" s="37"/>
      <c r="V73" s="37"/>
      <c r="W73" s="37"/>
      <c r="X73" s="37"/>
      <c r="Y73" s="37"/>
      <c r="Z73" s="37"/>
      <c r="AA73" s="37"/>
    </row>
    <row r="74" spans="1:34" s="369" customFormat="1" ht="15" customHeight="1">
      <c r="A74" s="394"/>
      <c r="B74" s="418"/>
      <c r="C74" s="421"/>
      <c r="D74" s="386"/>
      <c r="E74" s="387"/>
      <c r="F74" s="387"/>
      <c r="G74" s="422"/>
      <c r="H74" s="422"/>
      <c r="I74" s="387"/>
      <c r="J74" s="514"/>
      <c r="K74" s="352"/>
      <c r="L74" s="404"/>
      <c r="M74" s="402"/>
      <c r="N74" s="380"/>
      <c r="O74" s="393"/>
      <c r="P74" s="4"/>
      <c r="Q74" s="4"/>
      <c r="R74" s="324"/>
      <c r="S74" s="37"/>
      <c r="T74" s="37"/>
      <c r="U74" s="37"/>
      <c r="V74" s="37"/>
      <c r="W74" s="37"/>
      <c r="X74" s="37"/>
      <c r="Y74" s="37"/>
      <c r="Z74" s="37"/>
      <c r="AA74" s="37"/>
    </row>
    <row r="75" spans="1:34" s="369" customFormat="1" ht="15" customHeight="1">
      <c r="A75" s="394"/>
      <c r="B75" s="418"/>
      <c r="C75" s="421"/>
      <c r="D75" s="386"/>
      <c r="E75" s="387"/>
      <c r="F75" s="387"/>
      <c r="G75" s="422"/>
      <c r="H75" s="422"/>
      <c r="I75" s="387"/>
      <c r="J75" s="352"/>
      <c r="K75" s="352"/>
      <c r="L75" s="404"/>
      <c r="M75" s="402"/>
      <c r="N75" s="380"/>
      <c r="O75" s="393"/>
      <c r="P75" s="4"/>
      <c r="Q75" s="4"/>
      <c r="R75" s="324"/>
      <c r="S75" s="37"/>
      <c r="T75" s="37"/>
      <c r="U75" s="37"/>
      <c r="V75" s="37"/>
      <c r="W75" s="37"/>
      <c r="X75" s="37"/>
      <c r="Y75" s="37"/>
      <c r="Z75" s="37"/>
      <c r="AA75" s="37"/>
    </row>
    <row r="76" spans="1:34" ht="44.25" customHeight="1">
      <c r="A76" s="20" t="s">
        <v>560</v>
      </c>
      <c r="B76" s="36"/>
      <c r="C76" s="36"/>
      <c r="D76" s="37"/>
      <c r="E76" s="33"/>
      <c r="F76" s="33"/>
      <c r="G76" s="32"/>
      <c r="H76" s="32" t="s">
        <v>822</v>
      </c>
      <c r="I76" s="33"/>
      <c r="J76" s="14"/>
      <c r="K76" s="76"/>
      <c r="L76" s="77"/>
      <c r="M76" s="76"/>
      <c r="N76" s="78"/>
      <c r="O76" s="76"/>
      <c r="P76" s="4"/>
      <c r="Q76" s="410"/>
      <c r="R76" s="423"/>
      <c r="S76" s="410"/>
      <c r="T76" s="410"/>
      <c r="U76" s="410"/>
      <c r="V76" s="410"/>
      <c r="W76" s="410"/>
      <c r="X76" s="410"/>
      <c r="Y76" s="410"/>
      <c r="Z76" s="37"/>
      <c r="AA76" s="37"/>
      <c r="AB76" s="37"/>
    </row>
    <row r="77" spans="1:34" s="3" customFormat="1">
      <c r="A77" s="26" t="s">
        <v>561</v>
      </c>
      <c r="B77" s="20"/>
      <c r="C77" s="20"/>
      <c r="D77" s="20"/>
      <c r="E77" s="2"/>
      <c r="F77" s="27" t="s">
        <v>562</v>
      </c>
      <c r="G77" s="38"/>
      <c r="H77" s="39"/>
      <c r="I77" s="79"/>
      <c r="J77" s="14"/>
      <c r="K77" s="80"/>
      <c r="L77" s="81"/>
      <c r="M77" s="82"/>
      <c r="N77" s="83"/>
      <c r="O77" s="84"/>
      <c r="P77" s="2"/>
      <c r="Q77" s="1"/>
      <c r="R77" s="9"/>
      <c r="Z77" s="6"/>
      <c r="AA77" s="6"/>
      <c r="AB77" s="6"/>
      <c r="AC77" s="6"/>
      <c r="AD77" s="6"/>
      <c r="AE77" s="6"/>
      <c r="AF77" s="6"/>
      <c r="AG77" s="6"/>
      <c r="AH77" s="6"/>
    </row>
    <row r="78" spans="1:34" s="6" customFormat="1" ht="14.25" customHeight="1">
      <c r="A78" s="26"/>
      <c r="B78" s="20"/>
      <c r="C78" s="20"/>
      <c r="D78" s="20"/>
      <c r="E78" s="29"/>
      <c r="F78" s="27" t="s">
        <v>564</v>
      </c>
      <c r="G78" s="38"/>
      <c r="H78" s="39"/>
      <c r="I78" s="79"/>
      <c r="J78" s="14"/>
      <c r="K78" s="80"/>
      <c r="L78" s="81"/>
      <c r="M78" s="82"/>
      <c r="N78" s="83"/>
      <c r="O78" s="84"/>
      <c r="P78" s="2"/>
      <c r="Q78" s="1"/>
      <c r="R78" s="9"/>
      <c r="S78" s="3"/>
      <c r="Y78" s="3"/>
      <c r="Z78" s="3"/>
    </row>
    <row r="79" spans="1:34" s="6" customFormat="1" ht="14.25" customHeight="1">
      <c r="A79" s="20"/>
      <c r="B79" s="20"/>
      <c r="C79" s="20"/>
      <c r="D79" s="20"/>
      <c r="E79" s="29"/>
      <c r="F79" s="14"/>
      <c r="G79" s="14"/>
      <c r="H79" s="28"/>
      <c r="I79" s="33"/>
      <c r="J79" s="68"/>
      <c r="K79" s="65"/>
      <c r="L79" s="66"/>
      <c r="M79" s="14"/>
      <c r="N79" s="69"/>
      <c r="O79" s="54"/>
      <c r="P79" s="5"/>
      <c r="Q79" s="1"/>
      <c r="R79" s="9"/>
      <c r="S79" s="3"/>
      <c r="Y79" s="3"/>
      <c r="Z79" s="3"/>
    </row>
    <row r="80" spans="1:34" s="6" customFormat="1" ht="15">
      <c r="A80" s="40" t="s">
        <v>571</v>
      </c>
      <c r="B80" s="40"/>
      <c r="C80" s="40"/>
      <c r="D80" s="40"/>
      <c r="E80" s="29"/>
      <c r="F80" s="14"/>
      <c r="G80" s="9"/>
      <c r="H80" s="14"/>
      <c r="I80" s="9"/>
      <c r="J80" s="85"/>
      <c r="K80" s="9"/>
      <c r="L80" s="9"/>
      <c r="M80" s="9"/>
      <c r="N80" s="9"/>
      <c r="O80" s="86"/>
      <c r="P80"/>
      <c r="Q80" s="1"/>
      <c r="R80" s="9"/>
      <c r="S80" s="3"/>
      <c r="Y80" s="3"/>
      <c r="Z80" s="3"/>
    </row>
    <row r="81" spans="1:26" s="6" customFormat="1" ht="38.25">
      <c r="A81" s="18" t="s">
        <v>16</v>
      </c>
      <c r="B81" s="18" t="s">
        <v>534</v>
      </c>
      <c r="C81" s="18"/>
      <c r="D81" s="19" t="s">
        <v>545</v>
      </c>
      <c r="E81" s="18" t="s">
        <v>546</v>
      </c>
      <c r="F81" s="18" t="s">
        <v>547</v>
      </c>
      <c r="G81" s="18" t="s">
        <v>566</v>
      </c>
      <c r="H81" s="18" t="s">
        <v>549</v>
      </c>
      <c r="I81" s="18" t="s">
        <v>550</v>
      </c>
      <c r="J81" s="17" t="s">
        <v>551</v>
      </c>
      <c r="K81" s="74" t="s">
        <v>572</v>
      </c>
      <c r="L81" s="60" t="s">
        <v>820</v>
      </c>
      <c r="M81" s="74" t="s">
        <v>568</v>
      </c>
      <c r="N81" s="18" t="s">
        <v>569</v>
      </c>
      <c r="O81" s="17" t="s">
        <v>554</v>
      </c>
      <c r="P81" s="87" t="s">
        <v>555</v>
      </c>
      <c r="Q81" s="1"/>
      <c r="R81" s="14"/>
      <c r="S81" s="3"/>
      <c r="Y81" s="3"/>
      <c r="Z81" s="3"/>
    </row>
    <row r="82" spans="1:26" s="369" customFormat="1" ht="13.9" customHeight="1">
      <c r="A82" s="517">
        <v>1</v>
      </c>
      <c r="B82" s="479">
        <v>44252</v>
      </c>
      <c r="C82" s="491"/>
      <c r="D82" s="461" t="s">
        <v>848</v>
      </c>
      <c r="E82" s="492" t="s">
        <v>557</v>
      </c>
      <c r="F82" s="462">
        <v>4530</v>
      </c>
      <c r="G82" s="462">
        <v>4425</v>
      </c>
      <c r="H82" s="462">
        <v>4430</v>
      </c>
      <c r="I82" s="463">
        <v>4730</v>
      </c>
      <c r="J82" s="463" t="s">
        <v>868</v>
      </c>
      <c r="K82" s="518">
        <f t="shared" ref="K82" si="60">H82-F82</f>
        <v>-100</v>
      </c>
      <c r="L82" s="510">
        <f t="shared" ref="L82" si="61">(H82*N82)*0.035%</f>
        <v>193.81250000000003</v>
      </c>
      <c r="M82" s="511">
        <f t="shared" ref="M82" si="62">(K82*N82)-L82</f>
        <v>-12693.8125</v>
      </c>
      <c r="N82" s="463">
        <v>125</v>
      </c>
      <c r="O82" s="512" t="s">
        <v>620</v>
      </c>
      <c r="P82" s="484">
        <v>44256</v>
      </c>
      <c r="Q82" s="363"/>
      <c r="R82" s="324" t="s">
        <v>792</v>
      </c>
      <c r="S82" s="37"/>
      <c r="Y82" s="37"/>
      <c r="Z82" s="37"/>
    </row>
    <row r="83" spans="1:26" s="369" customFormat="1" ht="13.9" customHeight="1">
      <c r="A83" s="515">
        <v>2</v>
      </c>
      <c r="B83" s="470">
        <v>44253</v>
      </c>
      <c r="C83" s="448"/>
      <c r="D83" s="446" t="s">
        <v>851</v>
      </c>
      <c r="E83" s="447" t="s">
        <v>557</v>
      </c>
      <c r="F83" s="444">
        <v>1313</v>
      </c>
      <c r="G83" s="444">
        <v>1287</v>
      </c>
      <c r="H83" s="444">
        <v>1342</v>
      </c>
      <c r="I83" s="445">
        <v>1360</v>
      </c>
      <c r="J83" s="445" t="s">
        <v>854</v>
      </c>
      <c r="K83" s="516">
        <f t="shared" ref="K83" si="63">H83-F83</f>
        <v>29</v>
      </c>
      <c r="L83" s="471">
        <f t="shared" ref="L83:L84" si="64">(H83*N83)*0.035%</f>
        <v>258.33500000000004</v>
      </c>
      <c r="M83" s="472">
        <f t="shared" ref="M83" si="65">(K83*N83)-L83</f>
        <v>15691.665000000001</v>
      </c>
      <c r="N83" s="445">
        <v>550</v>
      </c>
      <c r="O83" s="473" t="s">
        <v>556</v>
      </c>
      <c r="P83" s="443">
        <v>44256</v>
      </c>
      <c r="Q83" s="363"/>
      <c r="R83" s="324" t="s">
        <v>792</v>
      </c>
      <c r="S83" s="37"/>
      <c r="Y83" s="37"/>
      <c r="Z83" s="37"/>
    </row>
    <row r="84" spans="1:26" s="369" customFormat="1" ht="13.9" customHeight="1">
      <c r="A84" s="613">
        <v>3</v>
      </c>
      <c r="B84" s="615">
        <v>44256</v>
      </c>
      <c r="C84" s="491"/>
      <c r="D84" s="461" t="s">
        <v>846</v>
      </c>
      <c r="E84" s="492" t="s">
        <v>817</v>
      </c>
      <c r="F84" s="462">
        <v>14705</v>
      </c>
      <c r="G84" s="462">
        <v>14900</v>
      </c>
      <c r="H84" s="462">
        <v>14900</v>
      </c>
      <c r="I84" s="463">
        <v>14500</v>
      </c>
      <c r="J84" s="617" t="s">
        <v>870</v>
      </c>
      <c r="K84" s="510">
        <f>F84-G84</f>
        <v>-195</v>
      </c>
      <c r="L84" s="510">
        <f t="shared" si="64"/>
        <v>391.12500000000006</v>
      </c>
      <c r="M84" s="617">
        <v>-8741</v>
      </c>
      <c r="N84" s="617">
        <v>75</v>
      </c>
      <c r="O84" s="619" t="s">
        <v>620</v>
      </c>
      <c r="P84" s="611">
        <v>44257</v>
      </c>
      <c r="Q84" s="363"/>
      <c r="R84" s="324" t="s">
        <v>559</v>
      </c>
      <c r="S84" s="37"/>
      <c r="Y84" s="37"/>
      <c r="Z84" s="37"/>
    </row>
    <row r="85" spans="1:26" s="369" customFormat="1" ht="13.9" customHeight="1">
      <c r="A85" s="614"/>
      <c r="B85" s="616"/>
      <c r="C85" s="491"/>
      <c r="D85" s="461" t="s">
        <v>845</v>
      </c>
      <c r="E85" s="492" t="s">
        <v>817</v>
      </c>
      <c r="F85" s="462">
        <v>112.5</v>
      </c>
      <c r="G85" s="462"/>
      <c r="H85" s="462">
        <v>27.5</v>
      </c>
      <c r="I85" s="463"/>
      <c r="J85" s="618"/>
      <c r="K85" s="524">
        <f>F85-H85</f>
        <v>85</v>
      </c>
      <c r="L85" s="510">
        <v>100</v>
      </c>
      <c r="M85" s="618"/>
      <c r="N85" s="618"/>
      <c r="O85" s="620"/>
      <c r="P85" s="612"/>
      <c r="Q85" s="363"/>
      <c r="R85" s="324" t="s">
        <v>559</v>
      </c>
      <c r="S85" s="37"/>
      <c r="Y85" s="37"/>
      <c r="Z85" s="37"/>
    </row>
    <row r="86" spans="1:26" s="369" customFormat="1" ht="13.9" customHeight="1">
      <c r="A86" s="515">
        <v>4</v>
      </c>
      <c r="B86" s="470">
        <v>44256</v>
      </c>
      <c r="C86" s="448"/>
      <c r="D86" s="446" t="s">
        <v>856</v>
      </c>
      <c r="E86" s="447" t="s">
        <v>817</v>
      </c>
      <c r="F86" s="444">
        <v>736</v>
      </c>
      <c r="G86" s="444">
        <v>746</v>
      </c>
      <c r="H86" s="444">
        <v>729</v>
      </c>
      <c r="I86" s="445">
        <v>715</v>
      </c>
      <c r="J86" s="445" t="s">
        <v>847</v>
      </c>
      <c r="K86" s="516">
        <f>F86-H86</f>
        <v>7</v>
      </c>
      <c r="L86" s="471">
        <f t="shared" ref="L86:L88" si="66">(H86*N86)*0.035%</f>
        <v>306.18000000000006</v>
      </c>
      <c r="M86" s="472">
        <f t="shared" ref="M86:M88" si="67">(K86*N86)-L86</f>
        <v>8093.82</v>
      </c>
      <c r="N86" s="445">
        <v>1200</v>
      </c>
      <c r="O86" s="473" t="s">
        <v>556</v>
      </c>
      <c r="P86" s="464">
        <v>44256</v>
      </c>
      <c r="Q86" s="363"/>
      <c r="R86" s="324" t="s">
        <v>559</v>
      </c>
      <c r="S86" s="37"/>
      <c r="Y86" s="37"/>
      <c r="Z86" s="37"/>
    </row>
    <row r="87" spans="1:26" s="369" customFormat="1" ht="13.9" customHeight="1">
      <c r="A87" s="515">
        <v>5</v>
      </c>
      <c r="B87" s="470">
        <v>44256</v>
      </c>
      <c r="C87" s="448"/>
      <c r="D87" s="446" t="s">
        <v>863</v>
      </c>
      <c r="E87" s="447" t="s">
        <v>557</v>
      </c>
      <c r="F87" s="444">
        <v>1576.5</v>
      </c>
      <c r="G87" s="444">
        <v>1559</v>
      </c>
      <c r="H87" s="444">
        <v>1589</v>
      </c>
      <c r="I87" s="445">
        <v>1610</v>
      </c>
      <c r="J87" s="445" t="s">
        <v>864</v>
      </c>
      <c r="K87" s="516">
        <f t="shared" ref="K87:K88" si="68">H87-F87</f>
        <v>12.5</v>
      </c>
      <c r="L87" s="471">
        <f t="shared" si="66"/>
        <v>389.30500000000006</v>
      </c>
      <c r="M87" s="472">
        <f t="shared" si="67"/>
        <v>8360.6949999999997</v>
      </c>
      <c r="N87" s="445">
        <v>700</v>
      </c>
      <c r="O87" s="473" t="s">
        <v>556</v>
      </c>
      <c r="P87" s="464">
        <v>44256</v>
      </c>
      <c r="Q87" s="363"/>
      <c r="R87" s="324" t="s">
        <v>792</v>
      </c>
      <c r="S87" s="37"/>
      <c r="Y87" s="37"/>
      <c r="Z87" s="37"/>
    </row>
    <row r="88" spans="1:26" s="369" customFormat="1" ht="13.9" customHeight="1">
      <c r="A88" s="515">
        <v>6</v>
      </c>
      <c r="B88" s="470">
        <v>44256</v>
      </c>
      <c r="C88" s="448"/>
      <c r="D88" s="446" t="s">
        <v>865</v>
      </c>
      <c r="E88" s="447" t="s">
        <v>557</v>
      </c>
      <c r="F88" s="444">
        <v>2190</v>
      </c>
      <c r="G88" s="444">
        <v>2140</v>
      </c>
      <c r="H88" s="444">
        <v>2224</v>
      </c>
      <c r="I88" s="445">
        <v>2290</v>
      </c>
      <c r="J88" s="445" t="s">
        <v>570</v>
      </c>
      <c r="K88" s="516">
        <f t="shared" si="68"/>
        <v>34</v>
      </c>
      <c r="L88" s="471">
        <f t="shared" si="66"/>
        <v>194.60000000000002</v>
      </c>
      <c r="M88" s="472">
        <f t="shared" si="67"/>
        <v>8305.4</v>
      </c>
      <c r="N88" s="445">
        <v>250</v>
      </c>
      <c r="O88" s="473" t="s">
        <v>556</v>
      </c>
      <c r="P88" s="443">
        <v>44257</v>
      </c>
      <c r="Q88" s="363"/>
      <c r="R88" s="324" t="s">
        <v>792</v>
      </c>
      <c r="S88" s="37"/>
      <c r="Y88" s="37"/>
      <c r="Z88" s="37"/>
    </row>
    <row r="89" spans="1:26" s="369" customFormat="1" ht="13.9" customHeight="1">
      <c r="A89" s="515">
        <v>7</v>
      </c>
      <c r="B89" s="470">
        <v>44257</v>
      </c>
      <c r="C89" s="448"/>
      <c r="D89" s="446" t="s">
        <v>871</v>
      </c>
      <c r="E89" s="447" t="s">
        <v>557</v>
      </c>
      <c r="F89" s="444">
        <v>577.5</v>
      </c>
      <c r="G89" s="444">
        <v>570</v>
      </c>
      <c r="H89" s="444">
        <v>585.5</v>
      </c>
      <c r="I89" s="445">
        <v>598</v>
      </c>
      <c r="J89" s="445" t="s">
        <v>872</v>
      </c>
      <c r="K89" s="516">
        <f t="shared" ref="K89" si="69">H89-F89</f>
        <v>8</v>
      </c>
      <c r="L89" s="471">
        <f t="shared" ref="L89" si="70">(H89*N89)*0.035%</f>
        <v>320.29777500000006</v>
      </c>
      <c r="M89" s="472">
        <f t="shared" ref="M89" si="71">(K89*N89)-L89</f>
        <v>12183.702224999999</v>
      </c>
      <c r="N89" s="445">
        <v>1563</v>
      </c>
      <c r="O89" s="473" t="s">
        <v>556</v>
      </c>
      <c r="P89" s="464">
        <v>44257</v>
      </c>
      <c r="Q89" s="363"/>
      <c r="R89" s="324" t="s">
        <v>792</v>
      </c>
      <c r="S89" s="37"/>
      <c r="Y89" s="37"/>
      <c r="Z89" s="37"/>
    </row>
    <row r="90" spans="1:26" s="369" customFormat="1" ht="13.9" customHeight="1">
      <c r="A90" s="515">
        <v>8</v>
      </c>
      <c r="B90" s="470">
        <v>44257</v>
      </c>
      <c r="C90" s="448"/>
      <c r="D90" s="446" t="s">
        <v>875</v>
      </c>
      <c r="E90" s="447" t="s">
        <v>557</v>
      </c>
      <c r="F90" s="444">
        <v>1918</v>
      </c>
      <c r="G90" s="444">
        <v>1892</v>
      </c>
      <c r="H90" s="444">
        <v>1935.5</v>
      </c>
      <c r="I90" s="445">
        <v>1960</v>
      </c>
      <c r="J90" s="445" t="s">
        <v>876</v>
      </c>
      <c r="K90" s="516">
        <f t="shared" ref="K90" si="72">H90-F90</f>
        <v>17.5</v>
      </c>
      <c r="L90" s="471">
        <f t="shared" ref="L90" si="73">(H90*N90)*0.035%</f>
        <v>372.58375000000007</v>
      </c>
      <c r="M90" s="472">
        <f t="shared" ref="M90" si="74">(K90*N90)-L90</f>
        <v>9252.4162500000002</v>
      </c>
      <c r="N90" s="445">
        <v>550</v>
      </c>
      <c r="O90" s="473" t="s">
        <v>556</v>
      </c>
      <c r="P90" s="464">
        <v>44257</v>
      </c>
      <c r="Q90" s="363"/>
      <c r="R90" s="324" t="s">
        <v>792</v>
      </c>
      <c r="S90" s="37"/>
      <c r="Y90" s="37"/>
      <c r="Z90" s="37"/>
    </row>
    <row r="91" spans="1:26" s="369" customFormat="1" ht="13.9" customHeight="1">
      <c r="A91" s="525">
        <v>9</v>
      </c>
      <c r="B91" s="479">
        <v>44258</v>
      </c>
      <c r="C91" s="491"/>
      <c r="D91" s="461" t="s">
        <v>846</v>
      </c>
      <c r="E91" s="492" t="s">
        <v>817</v>
      </c>
      <c r="F91" s="462">
        <v>15075</v>
      </c>
      <c r="G91" s="462">
        <v>15180</v>
      </c>
      <c r="H91" s="462">
        <v>15180</v>
      </c>
      <c r="I91" s="463">
        <v>14850</v>
      </c>
      <c r="J91" s="463" t="s">
        <v>881</v>
      </c>
      <c r="K91" s="526">
        <f>F91-H91</f>
        <v>-105</v>
      </c>
      <c r="L91" s="510">
        <f t="shared" ref="L91" si="75">(H91*N91)*0.035%</f>
        <v>398.47500000000008</v>
      </c>
      <c r="M91" s="511">
        <f t="shared" ref="M91" si="76">(K91*N91)-L91</f>
        <v>-8273.4750000000004</v>
      </c>
      <c r="N91" s="463">
        <v>75</v>
      </c>
      <c r="O91" s="512" t="s">
        <v>620</v>
      </c>
      <c r="P91" s="527">
        <v>44258</v>
      </c>
      <c r="Q91" s="363"/>
      <c r="R91" s="324" t="s">
        <v>559</v>
      </c>
      <c r="S91" s="37"/>
      <c r="Y91" s="37"/>
      <c r="Z91" s="37"/>
    </row>
    <row r="92" spans="1:26" s="369" customFormat="1" ht="13.9" customHeight="1">
      <c r="A92" s="525">
        <v>10</v>
      </c>
      <c r="B92" s="479">
        <v>44258</v>
      </c>
      <c r="C92" s="491"/>
      <c r="D92" s="461" t="s">
        <v>856</v>
      </c>
      <c r="E92" s="492" t="s">
        <v>817</v>
      </c>
      <c r="F92" s="462">
        <v>744</v>
      </c>
      <c r="G92" s="462">
        <v>755</v>
      </c>
      <c r="H92" s="462">
        <v>754</v>
      </c>
      <c r="I92" s="463">
        <v>725</v>
      </c>
      <c r="J92" s="463" t="s">
        <v>882</v>
      </c>
      <c r="K92" s="526">
        <f>F92-H92</f>
        <v>-10</v>
      </c>
      <c r="L92" s="510">
        <f t="shared" ref="L92" si="77">(H92*N92)*0.035%</f>
        <v>316.68000000000006</v>
      </c>
      <c r="M92" s="511">
        <f t="shared" ref="M92" si="78">(K92*N92)-L92</f>
        <v>-12316.68</v>
      </c>
      <c r="N92" s="463">
        <v>1200</v>
      </c>
      <c r="O92" s="512" t="s">
        <v>620</v>
      </c>
      <c r="P92" s="527">
        <v>44258</v>
      </c>
      <c r="Q92" s="363"/>
      <c r="R92" s="324" t="s">
        <v>559</v>
      </c>
      <c r="S92" s="37"/>
      <c r="Y92" s="37"/>
      <c r="Z92" s="37"/>
    </row>
    <row r="93" spans="1:26" s="369" customFormat="1" ht="13.9" customHeight="1">
      <c r="A93" s="528">
        <v>11</v>
      </c>
      <c r="B93" s="479">
        <v>44260</v>
      </c>
      <c r="C93" s="491"/>
      <c r="D93" s="461" t="s">
        <v>902</v>
      </c>
      <c r="E93" s="492" t="s">
        <v>817</v>
      </c>
      <c r="F93" s="462">
        <v>7175</v>
      </c>
      <c r="G93" s="462">
        <v>7280</v>
      </c>
      <c r="H93" s="462">
        <v>7280</v>
      </c>
      <c r="I93" s="463">
        <v>6950</v>
      </c>
      <c r="J93" s="463" t="s">
        <v>881</v>
      </c>
      <c r="K93" s="529">
        <f>F93-H93</f>
        <v>-105</v>
      </c>
      <c r="L93" s="510">
        <f t="shared" ref="L93:L94" si="79">(H93*N93)*0.035%</f>
        <v>254.80000000000004</v>
      </c>
      <c r="M93" s="511">
        <f t="shared" ref="M93:M94" si="80">(K93*N93)-L93</f>
        <v>-10754.8</v>
      </c>
      <c r="N93" s="463">
        <v>100</v>
      </c>
      <c r="O93" s="512" t="s">
        <v>620</v>
      </c>
      <c r="P93" s="527">
        <v>44260</v>
      </c>
      <c r="Q93" s="363"/>
      <c r="R93" s="324" t="s">
        <v>559</v>
      </c>
      <c r="S93" s="37"/>
      <c r="Y93" s="37"/>
      <c r="Z93" s="37"/>
    </row>
    <row r="94" spans="1:26" s="369" customFormat="1" ht="13.9" customHeight="1">
      <c r="A94" s="515">
        <v>12</v>
      </c>
      <c r="B94" s="470">
        <v>44263</v>
      </c>
      <c r="C94" s="448"/>
      <c r="D94" s="446" t="s">
        <v>863</v>
      </c>
      <c r="E94" s="447" t="s">
        <v>557</v>
      </c>
      <c r="F94" s="444">
        <v>1635</v>
      </c>
      <c r="G94" s="444">
        <v>1617</v>
      </c>
      <c r="H94" s="444">
        <v>1648</v>
      </c>
      <c r="I94" s="445">
        <v>1665</v>
      </c>
      <c r="J94" s="445" t="s">
        <v>898</v>
      </c>
      <c r="K94" s="516">
        <f t="shared" ref="K94" si="81">H94-F94</f>
        <v>13</v>
      </c>
      <c r="L94" s="471">
        <f t="shared" si="79"/>
        <v>403.76000000000005</v>
      </c>
      <c r="M94" s="472">
        <f t="shared" si="80"/>
        <v>8696.24</v>
      </c>
      <c r="N94" s="445">
        <v>700</v>
      </c>
      <c r="O94" s="473" t="s">
        <v>556</v>
      </c>
      <c r="P94" s="464">
        <v>44263</v>
      </c>
      <c r="Q94" s="363"/>
      <c r="R94" s="324" t="s">
        <v>792</v>
      </c>
      <c r="S94" s="37"/>
      <c r="Y94" s="37"/>
      <c r="Z94" s="37"/>
    </row>
    <row r="95" spans="1:26" s="369" customFormat="1" ht="13.9" customHeight="1">
      <c r="A95" s="515">
        <v>13</v>
      </c>
      <c r="B95" s="470">
        <v>44263</v>
      </c>
      <c r="C95" s="448"/>
      <c r="D95" s="446" t="s">
        <v>875</v>
      </c>
      <c r="E95" s="447" t="s">
        <v>557</v>
      </c>
      <c r="F95" s="444">
        <v>1905</v>
      </c>
      <c r="G95" s="444">
        <v>1883</v>
      </c>
      <c r="H95" s="444">
        <v>1926.5</v>
      </c>
      <c r="I95" s="445">
        <v>1950</v>
      </c>
      <c r="J95" s="445" t="s">
        <v>920</v>
      </c>
      <c r="K95" s="516">
        <f t="shared" ref="K95" si="82">H95-F95</f>
        <v>21.5</v>
      </c>
      <c r="L95" s="471">
        <f t="shared" ref="L95" si="83">(H95*N95)*0.035%</f>
        <v>370.85125000000005</v>
      </c>
      <c r="M95" s="472">
        <f t="shared" ref="M95" si="84">(K95*N95)-L95</f>
        <v>11454.14875</v>
      </c>
      <c r="N95" s="445">
        <v>550</v>
      </c>
      <c r="O95" s="473" t="s">
        <v>556</v>
      </c>
      <c r="P95" s="464">
        <v>44263</v>
      </c>
      <c r="Q95" s="363"/>
      <c r="R95" s="324" t="s">
        <v>792</v>
      </c>
      <c r="S95" s="37"/>
      <c r="Y95" s="37"/>
      <c r="Z95" s="37"/>
    </row>
    <row r="96" spans="1:26" s="369" customFormat="1" ht="13.9" customHeight="1">
      <c r="A96" s="515">
        <v>14</v>
      </c>
      <c r="B96" s="470">
        <v>44263</v>
      </c>
      <c r="C96" s="448"/>
      <c r="D96" s="446" t="s">
        <v>909</v>
      </c>
      <c r="E96" s="447" t="s">
        <v>557</v>
      </c>
      <c r="F96" s="444">
        <v>348.5</v>
      </c>
      <c r="G96" s="444">
        <v>340</v>
      </c>
      <c r="H96" s="444">
        <v>353.5</v>
      </c>
      <c r="I96" s="445">
        <v>365</v>
      </c>
      <c r="J96" s="445" t="s">
        <v>919</v>
      </c>
      <c r="K96" s="516">
        <f t="shared" ref="K96:K97" si="85">H96-F96</f>
        <v>5</v>
      </c>
      <c r="L96" s="471">
        <f t="shared" ref="L96:L97" si="86">(H96*N96)*0.035%</f>
        <v>191.77375000000004</v>
      </c>
      <c r="M96" s="472">
        <f t="shared" ref="M96:M97" si="87">(K96*N96)-L96</f>
        <v>7558.2262499999997</v>
      </c>
      <c r="N96" s="445">
        <v>1550</v>
      </c>
      <c r="O96" s="473" t="s">
        <v>556</v>
      </c>
      <c r="P96" s="464">
        <v>44263</v>
      </c>
      <c r="Q96" s="363"/>
      <c r="R96" s="324" t="s">
        <v>559</v>
      </c>
      <c r="S96" s="37"/>
      <c r="Y96" s="37"/>
      <c r="Z96" s="37"/>
    </row>
    <row r="97" spans="1:26" s="369" customFormat="1" ht="13.9" customHeight="1">
      <c r="A97" s="532">
        <v>15</v>
      </c>
      <c r="B97" s="479">
        <v>44263</v>
      </c>
      <c r="C97" s="491"/>
      <c r="D97" s="461" t="s">
        <v>910</v>
      </c>
      <c r="E97" s="492" t="s">
        <v>557</v>
      </c>
      <c r="F97" s="462">
        <v>910</v>
      </c>
      <c r="G97" s="462">
        <v>898</v>
      </c>
      <c r="H97" s="462">
        <v>898</v>
      </c>
      <c r="I97" s="463">
        <v>930</v>
      </c>
      <c r="J97" s="463" t="s">
        <v>928</v>
      </c>
      <c r="K97" s="533">
        <f t="shared" si="85"/>
        <v>-12</v>
      </c>
      <c r="L97" s="510">
        <f t="shared" si="86"/>
        <v>314.30000000000007</v>
      </c>
      <c r="M97" s="511">
        <f t="shared" si="87"/>
        <v>-12314.3</v>
      </c>
      <c r="N97" s="463">
        <v>1000</v>
      </c>
      <c r="O97" s="512" t="s">
        <v>620</v>
      </c>
      <c r="P97" s="484">
        <v>44264</v>
      </c>
      <c r="Q97" s="363"/>
      <c r="R97" s="324" t="s">
        <v>792</v>
      </c>
      <c r="S97" s="37"/>
      <c r="Y97" s="37"/>
      <c r="Z97" s="37"/>
    </row>
    <row r="98" spans="1:26" s="369" customFormat="1" ht="13.9" customHeight="1">
      <c r="A98" s="532">
        <v>16</v>
      </c>
      <c r="B98" s="479">
        <v>44264</v>
      </c>
      <c r="C98" s="491"/>
      <c r="D98" s="461" t="s">
        <v>909</v>
      </c>
      <c r="E98" s="492" t="s">
        <v>557</v>
      </c>
      <c r="F98" s="462">
        <v>347.5</v>
      </c>
      <c r="G98" s="462">
        <v>339.5</v>
      </c>
      <c r="H98" s="462">
        <v>339.5</v>
      </c>
      <c r="I98" s="463">
        <v>365</v>
      </c>
      <c r="J98" s="463" t="s">
        <v>906</v>
      </c>
      <c r="K98" s="533">
        <f t="shared" ref="K98:K99" si="88">H98-F98</f>
        <v>-8</v>
      </c>
      <c r="L98" s="510">
        <f t="shared" ref="L98:L99" si="89">(H98*N98)*0.035%</f>
        <v>184.17875000000004</v>
      </c>
      <c r="M98" s="511">
        <f t="shared" ref="M98:M99" si="90">(K98*N98)-L98</f>
        <v>-12584.178749999999</v>
      </c>
      <c r="N98" s="463">
        <v>1550</v>
      </c>
      <c r="O98" s="512" t="s">
        <v>620</v>
      </c>
      <c r="P98" s="527">
        <v>44264</v>
      </c>
      <c r="Q98" s="363"/>
      <c r="R98" s="324" t="s">
        <v>559</v>
      </c>
      <c r="S98" s="37"/>
      <c r="Y98" s="37"/>
      <c r="Z98" s="37"/>
    </row>
    <row r="99" spans="1:26" s="369" customFormat="1" ht="13.9" customHeight="1">
      <c r="A99" s="515">
        <v>17</v>
      </c>
      <c r="B99" s="470">
        <v>44264</v>
      </c>
      <c r="C99" s="448"/>
      <c r="D99" s="446" t="s">
        <v>863</v>
      </c>
      <c r="E99" s="447" t="s">
        <v>557</v>
      </c>
      <c r="F99" s="444">
        <v>1631.5</v>
      </c>
      <c r="G99" s="444">
        <v>1614</v>
      </c>
      <c r="H99" s="444">
        <v>1644</v>
      </c>
      <c r="I99" s="445">
        <v>1665</v>
      </c>
      <c r="J99" s="445" t="s">
        <v>932</v>
      </c>
      <c r="K99" s="516">
        <f t="shared" si="88"/>
        <v>12.5</v>
      </c>
      <c r="L99" s="471">
        <f t="shared" si="89"/>
        <v>402.78000000000009</v>
      </c>
      <c r="M99" s="472">
        <f t="shared" si="90"/>
        <v>8347.2199999999993</v>
      </c>
      <c r="N99" s="445">
        <v>700</v>
      </c>
      <c r="O99" s="473" t="s">
        <v>556</v>
      </c>
      <c r="P99" s="464">
        <v>44264</v>
      </c>
      <c r="Q99" s="363"/>
      <c r="R99" s="324" t="s">
        <v>792</v>
      </c>
      <c r="S99" s="37"/>
      <c r="Y99" s="37"/>
      <c r="Z99" s="37"/>
    </row>
    <row r="100" spans="1:26" s="369" customFormat="1" ht="13.9" customHeight="1">
      <c r="A100" s="515">
        <v>18</v>
      </c>
      <c r="B100" s="470">
        <v>44264</v>
      </c>
      <c r="C100" s="448"/>
      <c r="D100" s="446" t="s">
        <v>875</v>
      </c>
      <c r="E100" s="447" t="s">
        <v>557</v>
      </c>
      <c r="F100" s="444">
        <v>1902</v>
      </c>
      <c r="G100" s="444">
        <v>1877</v>
      </c>
      <c r="H100" s="444">
        <v>1922.5</v>
      </c>
      <c r="I100" s="445">
        <v>1950</v>
      </c>
      <c r="J100" s="445" t="s">
        <v>933</v>
      </c>
      <c r="K100" s="516">
        <f t="shared" ref="K100:K101" si="91">H100-F100</f>
        <v>20.5</v>
      </c>
      <c r="L100" s="471">
        <f t="shared" ref="L100:L101" si="92">(H100*N100)*0.035%</f>
        <v>370.08125000000007</v>
      </c>
      <c r="M100" s="472">
        <f t="shared" ref="M100:M101" si="93">(K100*N100)-L100</f>
        <v>10904.918750000001</v>
      </c>
      <c r="N100" s="445">
        <v>550</v>
      </c>
      <c r="O100" s="473" t="s">
        <v>556</v>
      </c>
      <c r="P100" s="443">
        <v>44265</v>
      </c>
      <c r="Q100" s="363"/>
      <c r="R100" s="324" t="s">
        <v>792</v>
      </c>
      <c r="S100" s="37"/>
      <c r="Y100" s="37"/>
      <c r="Z100" s="37"/>
    </row>
    <row r="101" spans="1:26" s="369" customFormat="1" ht="13.9" customHeight="1">
      <c r="A101" s="537">
        <v>19</v>
      </c>
      <c r="B101" s="479">
        <v>44265</v>
      </c>
      <c r="C101" s="491"/>
      <c r="D101" s="461" t="s">
        <v>939</v>
      </c>
      <c r="E101" s="492" t="s">
        <v>557</v>
      </c>
      <c r="F101" s="462">
        <v>860</v>
      </c>
      <c r="G101" s="462">
        <v>840</v>
      </c>
      <c r="H101" s="462">
        <v>840</v>
      </c>
      <c r="I101" s="463">
        <v>900</v>
      </c>
      <c r="J101" s="463" t="s">
        <v>959</v>
      </c>
      <c r="K101" s="538">
        <f t="shared" si="91"/>
        <v>-20</v>
      </c>
      <c r="L101" s="510">
        <f t="shared" si="92"/>
        <v>191.10000000000002</v>
      </c>
      <c r="M101" s="511">
        <f t="shared" si="93"/>
        <v>-13191.1</v>
      </c>
      <c r="N101" s="463">
        <v>650</v>
      </c>
      <c r="O101" s="512" t="s">
        <v>620</v>
      </c>
      <c r="P101" s="484">
        <v>44270</v>
      </c>
      <c r="Q101" s="363"/>
      <c r="R101" s="324" t="s">
        <v>792</v>
      </c>
      <c r="S101" s="37"/>
      <c r="Y101" s="37"/>
      <c r="Z101" s="37"/>
    </row>
    <row r="102" spans="1:26" s="369" customFormat="1" ht="13.9" customHeight="1">
      <c r="A102" s="537">
        <v>20</v>
      </c>
      <c r="B102" s="479">
        <v>44265</v>
      </c>
      <c r="C102" s="491"/>
      <c r="D102" s="461" t="s">
        <v>848</v>
      </c>
      <c r="E102" s="492" t="s">
        <v>557</v>
      </c>
      <c r="F102" s="462">
        <v>4505</v>
      </c>
      <c r="G102" s="462">
        <v>4395</v>
      </c>
      <c r="H102" s="462">
        <v>4405</v>
      </c>
      <c r="I102" s="463">
        <v>4700</v>
      </c>
      <c r="J102" s="463" t="s">
        <v>868</v>
      </c>
      <c r="K102" s="538">
        <f t="shared" ref="K102" si="94">H102-F102</f>
        <v>-100</v>
      </c>
      <c r="L102" s="510">
        <f t="shared" ref="L102" si="95">(H102*N102)*0.035%</f>
        <v>192.71875000000003</v>
      </c>
      <c r="M102" s="511">
        <f t="shared" ref="M102" si="96">(K102*N102)-L102</f>
        <v>-12692.71875</v>
      </c>
      <c r="N102" s="463">
        <v>125</v>
      </c>
      <c r="O102" s="512" t="s">
        <v>620</v>
      </c>
      <c r="P102" s="484">
        <v>44270</v>
      </c>
      <c r="Q102" s="363"/>
      <c r="R102" s="324" t="s">
        <v>559</v>
      </c>
      <c r="S102" s="37"/>
      <c r="Y102" s="37"/>
      <c r="Z102" s="37"/>
    </row>
    <row r="103" spans="1:26" s="369" customFormat="1" ht="13.9" customHeight="1">
      <c r="A103" s="515">
        <v>21</v>
      </c>
      <c r="B103" s="470">
        <v>44265</v>
      </c>
      <c r="C103" s="448"/>
      <c r="D103" s="446" t="s">
        <v>941</v>
      </c>
      <c r="E103" s="447" t="s">
        <v>557</v>
      </c>
      <c r="F103" s="444">
        <v>1371</v>
      </c>
      <c r="G103" s="444">
        <v>1349</v>
      </c>
      <c r="H103" s="444">
        <v>1390.5</v>
      </c>
      <c r="I103" s="445">
        <v>1410</v>
      </c>
      <c r="J103" s="445" t="s">
        <v>942</v>
      </c>
      <c r="K103" s="516">
        <f t="shared" ref="K103:K104" si="97">H103-F103</f>
        <v>19.5</v>
      </c>
      <c r="L103" s="471">
        <f t="shared" ref="L103:L104" si="98">(H103*N103)*0.035%</f>
        <v>292.00500000000005</v>
      </c>
      <c r="M103" s="472">
        <f t="shared" ref="M103:M104" si="99">(K103*N103)-L103</f>
        <v>11407.995000000001</v>
      </c>
      <c r="N103" s="445">
        <v>600</v>
      </c>
      <c r="O103" s="473" t="s">
        <v>556</v>
      </c>
      <c r="P103" s="443">
        <v>44267</v>
      </c>
      <c r="Q103" s="363"/>
      <c r="R103" s="324" t="s">
        <v>559</v>
      </c>
      <c r="S103" s="37"/>
      <c r="Y103" s="37"/>
      <c r="Z103" s="37"/>
    </row>
    <row r="104" spans="1:26" s="369" customFormat="1" ht="13.9" customHeight="1">
      <c r="A104" s="537">
        <v>22</v>
      </c>
      <c r="B104" s="479">
        <v>44267</v>
      </c>
      <c r="C104" s="491"/>
      <c r="D104" s="461" t="s">
        <v>863</v>
      </c>
      <c r="E104" s="492" t="s">
        <v>557</v>
      </c>
      <c r="F104" s="462">
        <v>1633.5</v>
      </c>
      <c r="G104" s="462">
        <v>1615</v>
      </c>
      <c r="H104" s="462">
        <v>1615</v>
      </c>
      <c r="I104" s="463">
        <v>1665</v>
      </c>
      <c r="J104" s="463" t="s">
        <v>960</v>
      </c>
      <c r="K104" s="538">
        <f t="shared" si="97"/>
        <v>-18.5</v>
      </c>
      <c r="L104" s="510">
        <f t="shared" si="98"/>
        <v>395.67500000000007</v>
      </c>
      <c r="M104" s="511">
        <f t="shared" si="99"/>
        <v>-13345.674999999999</v>
      </c>
      <c r="N104" s="463">
        <v>700</v>
      </c>
      <c r="O104" s="512" t="s">
        <v>620</v>
      </c>
      <c r="P104" s="484">
        <v>44270</v>
      </c>
      <c r="Q104" s="363"/>
      <c r="R104" s="324" t="s">
        <v>792</v>
      </c>
      <c r="S104" s="37"/>
      <c r="Y104" s="37"/>
      <c r="Z104" s="37"/>
    </row>
    <row r="105" spans="1:26" s="369" customFormat="1" ht="13.9" customHeight="1">
      <c r="A105" s="515">
        <v>23</v>
      </c>
      <c r="B105" s="470">
        <v>44267</v>
      </c>
      <c r="C105" s="448"/>
      <c r="D105" s="446" t="s">
        <v>952</v>
      </c>
      <c r="E105" s="447" t="s">
        <v>557</v>
      </c>
      <c r="F105" s="444">
        <v>3450</v>
      </c>
      <c r="G105" s="444">
        <v>3385</v>
      </c>
      <c r="H105" s="444">
        <v>3487.5</v>
      </c>
      <c r="I105" s="445" t="s">
        <v>953</v>
      </c>
      <c r="J105" s="445" t="s">
        <v>968</v>
      </c>
      <c r="K105" s="516">
        <f t="shared" ref="K105" si="100">H105-F105</f>
        <v>37.5</v>
      </c>
      <c r="L105" s="471">
        <f t="shared" ref="L105" si="101">(H105*N105)*0.035%</f>
        <v>244.12500000000003</v>
      </c>
      <c r="M105" s="472">
        <f t="shared" ref="M105" si="102">(K105*N105)-L105</f>
        <v>7255.875</v>
      </c>
      <c r="N105" s="445">
        <v>200</v>
      </c>
      <c r="O105" s="473" t="s">
        <v>556</v>
      </c>
      <c r="P105" s="443">
        <v>44271</v>
      </c>
      <c r="Q105" s="363"/>
      <c r="R105" s="324" t="s">
        <v>559</v>
      </c>
      <c r="S105" s="37"/>
      <c r="Y105" s="37"/>
      <c r="Z105" s="37"/>
    </row>
    <row r="106" spans="1:26" s="369" customFormat="1" ht="13.9" customHeight="1">
      <c r="A106" s="537">
        <v>24</v>
      </c>
      <c r="B106" s="479">
        <v>44267</v>
      </c>
      <c r="C106" s="491"/>
      <c r="D106" s="461" t="s">
        <v>954</v>
      </c>
      <c r="E106" s="492" t="s">
        <v>557</v>
      </c>
      <c r="F106" s="462">
        <v>1920</v>
      </c>
      <c r="G106" s="462">
        <v>1895</v>
      </c>
      <c r="H106" s="462">
        <v>1895</v>
      </c>
      <c r="I106" s="463">
        <v>1970</v>
      </c>
      <c r="J106" s="463" t="s">
        <v>961</v>
      </c>
      <c r="K106" s="538">
        <f t="shared" ref="K106" si="103">H106-F106</f>
        <v>-25</v>
      </c>
      <c r="L106" s="510">
        <f t="shared" ref="L106" si="104">(H106*N106)*0.035%</f>
        <v>364.78750000000008</v>
      </c>
      <c r="M106" s="511">
        <f t="shared" ref="M106" si="105">(K106*N106)-L106</f>
        <v>-14114.7875</v>
      </c>
      <c r="N106" s="463">
        <v>550</v>
      </c>
      <c r="O106" s="512" t="s">
        <v>620</v>
      </c>
      <c r="P106" s="484">
        <v>44270</v>
      </c>
      <c r="Q106" s="363"/>
      <c r="R106" s="324" t="s">
        <v>792</v>
      </c>
      <c r="S106" s="37"/>
      <c r="Y106" s="37"/>
      <c r="Z106" s="37"/>
    </row>
    <row r="107" spans="1:26" s="369" customFormat="1" ht="13.9" customHeight="1">
      <c r="A107" s="539">
        <v>25</v>
      </c>
      <c r="B107" s="479">
        <v>44271</v>
      </c>
      <c r="C107" s="491"/>
      <c r="D107" s="461" t="s">
        <v>973</v>
      </c>
      <c r="E107" s="492" t="s">
        <v>557</v>
      </c>
      <c r="F107" s="462">
        <v>382.25</v>
      </c>
      <c r="G107" s="462">
        <v>377</v>
      </c>
      <c r="H107" s="462">
        <v>378</v>
      </c>
      <c r="I107" s="463">
        <v>390</v>
      </c>
      <c r="J107" s="463" t="s">
        <v>974</v>
      </c>
      <c r="K107" s="540">
        <f t="shared" ref="K107" si="106">H107-F107</f>
        <v>-4.25</v>
      </c>
      <c r="L107" s="510">
        <f t="shared" ref="L107" si="107">(H107*N107)*0.035%</f>
        <v>396.90000000000003</v>
      </c>
      <c r="M107" s="511">
        <f t="shared" ref="M107" si="108">(K107*N107)-L107</f>
        <v>-13146.9</v>
      </c>
      <c r="N107" s="463">
        <v>3000</v>
      </c>
      <c r="O107" s="512" t="s">
        <v>620</v>
      </c>
      <c r="P107" s="484">
        <v>44271</v>
      </c>
      <c r="Q107" s="363"/>
      <c r="R107" s="324" t="s">
        <v>559</v>
      </c>
      <c r="S107" s="37"/>
      <c r="Y107" s="37"/>
      <c r="Z107" s="37"/>
    </row>
    <row r="108" spans="1:26" s="369" customFormat="1" ht="13.9" customHeight="1">
      <c r="A108" s="539">
        <v>26</v>
      </c>
      <c r="B108" s="479">
        <v>44271</v>
      </c>
      <c r="C108" s="491"/>
      <c r="D108" s="461" t="s">
        <v>979</v>
      </c>
      <c r="E108" s="492" t="s">
        <v>557</v>
      </c>
      <c r="F108" s="462">
        <v>607</v>
      </c>
      <c r="G108" s="462">
        <v>597</v>
      </c>
      <c r="H108" s="462">
        <v>597.5</v>
      </c>
      <c r="I108" s="463" t="s">
        <v>980</v>
      </c>
      <c r="J108" s="463" t="s">
        <v>981</v>
      </c>
      <c r="K108" s="540">
        <f t="shared" ref="K108:K109" si="109">H108-F108</f>
        <v>-9.5</v>
      </c>
      <c r="L108" s="510">
        <f t="shared" ref="L108:L109" si="110">(H108*N108)*0.035%</f>
        <v>282.31875000000002</v>
      </c>
      <c r="M108" s="511">
        <f t="shared" ref="M108:M109" si="111">(K108*N108)-L108</f>
        <v>-13107.31875</v>
      </c>
      <c r="N108" s="463">
        <v>1350</v>
      </c>
      <c r="O108" s="512" t="s">
        <v>620</v>
      </c>
      <c r="P108" s="484">
        <v>44271</v>
      </c>
      <c r="Q108" s="363"/>
      <c r="R108" s="324" t="s">
        <v>559</v>
      </c>
      <c r="S108" s="37"/>
      <c r="Y108" s="37"/>
      <c r="Z108" s="37"/>
    </row>
    <row r="109" spans="1:26" s="369" customFormat="1" ht="13.9" customHeight="1">
      <c r="A109" s="515">
        <v>27</v>
      </c>
      <c r="B109" s="470">
        <v>44271</v>
      </c>
      <c r="C109" s="448"/>
      <c r="D109" s="446" t="s">
        <v>982</v>
      </c>
      <c r="E109" s="447" t="s">
        <v>557</v>
      </c>
      <c r="F109" s="444">
        <v>1863</v>
      </c>
      <c r="G109" s="444">
        <v>1838</v>
      </c>
      <c r="H109" s="444">
        <v>1877.5</v>
      </c>
      <c r="I109" s="445" t="s">
        <v>983</v>
      </c>
      <c r="J109" s="445" t="s">
        <v>984</v>
      </c>
      <c r="K109" s="516">
        <f t="shared" si="109"/>
        <v>14.5</v>
      </c>
      <c r="L109" s="471">
        <f t="shared" si="110"/>
        <v>361.41875000000005</v>
      </c>
      <c r="M109" s="472">
        <f t="shared" si="111"/>
        <v>7613.5812500000002</v>
      </c>
      <c r="N109" s="445">
        <v>550</v>
      </c>
      <c r="O109" s="473" t="s">
        <v>556</v>
      </c>
      <c r="P109" s="464">
        <v>44271</v>
      </c>
      <c r="Q109" s="363"/>
      <c r="R109" s="324" t="s">
        <v>792</v>
      </c>
      <c r="S109" s="37"/>
      <c r="Y109" s="37"/>
      <c r="Z109" s="37"/>
    </row>
    <row r="110" spans="1:26" s="369" customFormat="1" ht="13.9" customHeight="1">
      <c r="A110" s="558">
        <v>28</v>
      </c>
      <c r="B110" s="479">
        <v>44271</v>
      </c>
      <c r="C110" s="491"/>
      <c r="D110" s="461" t="s">
        <v>985</v>
      </c>
      <c r="E110" s="492" t="s">
        <v>557</v>
      </c>
      <c r="F110" s="462">
        <v>2245</v>
      </c>
      <c r="G110" s="462">
        <v>2190</v>
      </c>
      <c r="H110" s="462">
        <v>2190</v>
      </c>
      <c r="I110" s="463">
        <v>2350</v>
      </c>
      <c r="J110" s="463" t="s">
        <v>1009</v>
      </c>
      <c r="K110" s="559">
        <f t="shared" ref="K110" si="112">H110-F110</f>
        <v>-55</v>
      </c>
      <c r="L110" s="510">
        <f t="shared" ref="L110" si="113">(H110*N110)*0.035%</f>
        <v>191.62500000000003</v>
      </c>
      <c r="M110" s="511">
        <f t="shared" ref="M110" si="114">(K110*N110)-L110</f>
        <v>-13941.625</v>
      </c>
      <c r="N110" s="463">
        <v>250</v>
      </c>
      <c r="O110" s="512" t="s">
        <v>620</v>
      </c>
      <c r="P110" s="484">
        <v>44273</v>
      </c>
      <c r="Q110" s="363"/>
      <c r="R110" s="324" t="s">
        <v>792</v>
      </c>
      <c r="S110" s="37"/>
      <c r="Y110" s="37"/>
      <c r="Z110" s="37"/>
    </row>
    <row r="111" spans="1:26" s="369" customFormat="1" ht="13.9" customHeight="1">
      <c r="A111" s="554">
        <v>29</v>
      </c>
      <c r="B111" s="479">
        <v>44271</v>
      </c>
      <c r="C111" s="491"/>
      <c r="D111" s="461" t="s">
        <v>986</v>
      </c>
      <c r="E111" s="492" t="s">
        <v>557</v>
      </c>
      <c r="F111" s="462">
        <v>743</v>
      </c>
      <c r="G111" s="462">
        <v>732</v>
      </c>
      <c r="H111" s="462">
        <v>733</v>
      </c>
      <c r="I111" s="463">
        <v>764</v>
      </c>
      <c r="J111" s="463" t="s">
        <v>988</v>
      </c>
      <c r="K111" s="555">
        <f t="shared" ref="K111:K112" si="115">H111-F111</f>
        <v>-10</v>
      </c>
      <c r="L111" s="510">
        <f t="shared" ref="L111:L112" si="116">(H111*N111)*0.035%</f>
        <v>307.86000000000007</v>
      </c>
      <c r="M111" s="511">
        <f t="shared" ref="M111:M112" si="117">(K111*N111)-L111</f>
        <v>-12307.86</v>
      </c>
      <c r="N111" s="463">
        <v>1200</v>
      </c>
      <c r="O111" s="512" t="s">
        <v>620</v>
      </c>
      <c r="P111" s="484">
        <v>44272</v>
      </c>
      <c r="Q111" s="363"/>
      <c r="R111" s="324" t="s">
        <v>792</v>
      </c>
      <c r="S111" s="37"/>
      <c r="Y111" s="37"/>
      <c r="Z111" s="37"/>
    </row>
    <row r="112" spans="1:26" s="369" customFormat="1" ht="13.9" customHeight="1">
      <c r="A112" s="515">
        <v>30</v>
      </c>
      <c r="B112" s="470">
        <v>44272</v>
      </c>
      <c r="C112" s="448"/>
      <c r="D112" s="446" t="s">
        <v>952</v>
      </c>
      <c r="E112" s="447" t="s">
        <v>557</v>
      </c>
      <c r="F112" s="444">
        <v>3452.5</v>
      </c>
      <c r="G112" s="444">
        <v>3385</v>
      </c>
      <c r="H112" s="444">
        <v>3490</v>
      </c>
      <c r="I112" s="445" t="s">
        <v>953</v>
      </c>
      <c r="J112" s="445" t="s">
        <v>968</v>
      </c>
      <c r="K112" s="516">
        <f t="shared" si="115"/>
        <v>37.5</v>
      </c>
      <c r="L112" s="471">
        <f t="shared" si="116"/>
        <v>244.30000000000004</v>
      </c>
      <c r="M112" s="472">
        <f t="shared" si="117"/>
        <v>7255.7</v>
      </c>
      <c r="N112" s="445">
        <v>200</v>
      </c>
      <c r="O112" s="473" t="s">
        <v>556</v>
      </c>
      <c r="P112" s="464">
        <v>44272</v>
      </c>
      <c r="Q112" s="363"/>
      <c r="R112" s="324" t="s">
        <v>559</v>
      </c>
      <c r="S112" s="37"/>
      <c r="Y112" s="37"/>
      <c r="Z112" s="37"/>
    </row>
    <row r="113" spans="1:34" s="369" customFormat="1" ht="13.9" customHeight="1">
      <c r="A113" s="554">
        <v>31</v>
      </c>
      <c r="B113" s="479">
        <v>44272</v>
      </c>
      <c r="C113" s="491"/>
      <c r="D113" s="461" t="s">
        <v>989</v>
      </c>
      <c r="E113" s="492" t="s">
        <v>557</v>
      </c>
      <c r="F113" s="462">
        <v>14860</v>
      </c>
      <c r="G113" s="462">
        <v>14750</v>
      </c>
      <c r="H113" s="462">
        <v>14770</v>
      </c>
      <c r="I113" s="463" t="s">
        <v>990</v>
      </c>
      <c r="J113" s="463" t="s">
        <v>957</v>
      </c>
      <c r="K113" s="555">
        <f t="shared" ref="K113" si="118">H113-F113</f>
        <v>-90</v>
      </c>
      <c r="L113" s="510">
        <f t="shared" ref="L113:L115" si="119">(H113*N113)*0.035%</f>
        <v>387.71250000000003</v>
      </c>
      <c r="M113" s="511">
        <f t="shared" ref="M113:M115" si="120">(K113*N113)-L113</f>
        <v>-7137.7124999999996</v>
      </c>
      <c r="N113" s="463">
        <v>75</v>
      </c>
      <c r="O113" s="512" t="s">
        <v>620</v>
      </c>
      <c r="P113" s="527">
        <v>44272</v>
      </c>
      <c r="Q113" s="363"/>
      <c r="R113" s="324" t="s">
        <v>559</v>
      </c>
      <c r="S113" s="37"/>
      <c r="Y113" s="37"/>
      <c r="Z113" s="37"/>
    </row>
    <row r="114" spans="1:34" s="369" customFormat="1" ht="13.9" customHeight="1">
      <c r="A114" s="515">
        <v>32</v>
      </c>
      <c r="B114" s="470">
        <v>44273</v>
      </c>
      <c r="C114" s="448"/>
      <c r="D114" s="446" t="s">
        <v>846</v>
      </c>
      <c r="E114" s="447" t="s">
        <v>817</v>
      </c>
      <c r="F114" s="444">
        <v>14890</v>
      </c>
      <c r="G114" s="444">
        <v>15030</v>
      </c>
      <c r="H114" s="444">
        <v>14835</v>
      </c>
      <c r="I114" s="445">
        <v>14700</v>
      </c>
      <c r="J114" s="445" t="s">
        <v>995</v>
      </c>
      <c r="K114" s="516">
        <f>F114-H114</f>
        <v>55</v>
      </c>
      <c r="L114" s="471">
        <f t="shared" si="119"/>
        <v>389.41875000000005</v>
      </c>
      <c r="M114" s="472">
        <f t="shared" si="120"/>
        <v>3735.5812500000002</v>
      </c>
      <c r="N114" s="445">
        <v>75</v>
      </c>
      <c r="O114" s="473" t="s">
        <v>556</v>
      </c>
      <c r="P114" s="464">
        <v>44273</v>
      </c>
      <c r="Q114" s="363"/>
      <c r="R114" s="324" t="s">
        <v>559</v>
      </c>
      <c r="S114" s="37"/>
      <c r="Y114" s="37"/>
      <c r="Z114" s="37"/>
    </row>
    <row r="115" spans="1:34" s="369" customFormat="1" ht="13.9" customHeight="1">
      <c r="A115" s="515">
        <v>33</v>
      </c>
      <c r="B115" s="470">
        <v>44273</v>
      </c>
      <c r="C115" s="448"/>
      <c r="D115" s="446" t="s">
        <v>1003</v>
      </c>
      <c r="E115" s="447" t="s">
        <v>557</v>
      </c>
      <c r="F115" s="444">
        <v>3446.5</v>
      </c>
      <c r="G115" s="444">
        <v>3385</v>
      </c>
      <c r="H115" s="444">
        <v>3481.5</v>
      </c>
      <c r="I115" s="445" t="s">
        <v>953</v>
      </c>
      <c r="J115" s="445" t="s">
        <v>1012</v>
      </c>
      <c r="K115" s="516">
        <f t="shared" ref="K115" si="121">H115-F115</f>
        <v>35</v>
      </c>
      <c r="L115" s="471">
        <f t="shared" si="119"/>
        <v>243.70500000000004</v>
      </c>
      <c r="M115" s="472">
        <f t="shared" si="120"/>
        <v>6756.2950000000001</v>
      </c>
      <c r="N115" s="445">
        <v>200</v>
      </c>
      <c r="O115" s="473" t="s">
        <v>556</v>
      </c>
      <c r="P115" s="443">
        <v>44274</v>
      </c>
      <c r="Q115" s="363"/>
      <c r="R115" s="324" t="s">
        <v>559</v>
      </c>
      <c r="S115" s="37"/>
      <c r="Y115" s="37"/>
      <c r="Z115" s="37"/>
    </row>
    <row r="116" spans="1:34" s="369" customFormat="1" ht="13.9" customHeight="1">
      <c r="A116" s="515">
        <v>34</v>
      </c>
      <c r="B116" s="470">
        <v>44273</v>
      </c>
      <c r="C116" s="448"/>
      <c r="D116" s="446" t="s">
        <v>1004</v>
      </c>
      <c r="E116" s="447" t="s">
        <v>817</v>
      </c>
      <c r="F116" s="444">
        <v>1517</v>
      </c>
      <c r="G116" s="444">
        <v>1538</v>
      </c>
      <c r="H116" s="444">
        <v>1503</v>
      </c>
      <c r="I116" s="445">
        <v>1470</v>
      </c>
      <c r="J116" s="445" t="s">
        <v>885</v>
      </c>
      <c r="K116" s="516">
        <f>F116-H116</f>
        <v>14</v>
      </c>
      <c r="L116" s="471">
        <f t="shared" ref="L116:L117" si="122">(H116*N116)*0.035%</f>
        <v>289.32750000000004</v>
      </c>
      <c r="M116" s="472">
        <f t="shared" ref="M116:M117" si="123">(K116*N116)-L116</f>
        <v>7410.6724999999997</v>
      </c>
      <c r="N116" s="445">
        <v>550</v>
      </c>
      <c r="O116" s="473" t="s">
        <v>556</v>
      </c>
      <c r="P116" s="464">
        <v>44273</v>
      </c>
      <c r="Q116" s="363"/>
      <c r="R116" s="324" t="s">
        <v>559</v>
      </c>
      <c r="S116" s="37"/>
      <c r="Y116" s="37"/>
      <c r="Z116" s="37"/>
    </row>
    <row r="117" spans="1:34" s="369" customFormat="1" ht="13.9" customHeight="1">
      <c r="A117" s="565">
        <v>35</v>
      </c>
      <c r="B117" s="479">
        <v>44274</v>
      </c>
      <c r="C117" s="491"/>
      <c r="D117" s="461" t="s">
        <v>1013</v>
      </c>
      <c r="E117" s="492" t="s">
        <v>557</v>
      </c>
      <c r="F117" s="462">
        <v>1587</v>
      </c>
      <c r="G117" s="462">
        <v>1570</v>
      </c>
      <c r="H117" s="462">
        <v>1570</v>
      </c>
      <c r="I117" s="463">
        <v>1625</v>
      </c>
      <c r="J117" s="463" t="s">
        <v>1043</v>
      </c>
      <c r="K117" s="566">
        <f t="shared" ref="K117" si="124">H117-F117</f>
        <v>-17</v>
      </c>
      <c r="L117" s="510">
        <f t="shared" si="122"/>
        <v>384.65000000000003</v>
      </c>
      <c r="M117" s="511">
        <f t="shared" si="123"/>
        <v>-12284.65</v>
      </c>
      <c r="N117" s="463">
        <v>700</v>
      </c>
      <c r="O117" s="512" t="s">
        <v>620</v>
      </c>
      <c r="P117" s="484">
        <v>44277</v>
      </c>
      <c r="Q117" s="363"/>
      <c r="R117" s="324" t="s">
        <v>792</v>
      </c>
      <c r="S117" s="37"/>
      <c r="Y117" s="37"/>
      <c r="Z117" s="37"/>
    </row>
    <row r="118" spans="1:34" s="369" customFormat="1" ht="13.9" customHeight="1">
      <c r="A118" s="556">
        <v>36</v>
      </c>
      <c r="B118" s="418">
        <v>44278</v>
      </c>
      <c r="C118" s="419"/>
      <c r="D118" s="412" t="s">
        <v>1075</v>
      </c>
      <c r="E118" s="413" t="s">
        <v>557</v>
      </c>
      <c r="F118" s="387" t="s">
        <v>1076</v>
      </c>
      <c r="G118" s="387">
        <v>2315</v>
      </c>
      <c r="H118" s="387"/>
      <c r="I118" s="352" t="s">
        <v>1077</v>
      </c>
      <c r="J118" s="352" t="s">
        <v>558</v>
      </c>
      <c r="K118" s="557"/>
      <c r="L118" s="406"/>
      <c r="M118" s="508"/>
      <c r="N118" s="352"/>
      <c r="O118" s="380"/>
      <c r="P118" s="393"/>
      <c r="Q118" s="363"/>
      <c r="R118" s="324" t="s">
        <v>559</v>
      </c>
      <c r="S118" s="37"/>
      <c r="Y118" s="37"/>
      <c r="Z118" s="37"/>
    </row>
    <row r="119" spans="1:34" s="369" customFormat="1" ht="13.9" customHeight="1">
      <c r="A119" s="552"/>
      <c r="B119" s="418"/>
      <c r="C119" s="419"/>
      <c r="D119" s="412"/>
      <c r="E119" s="413"/>
      <c r="F119" s="387"/>
      <c r="G119" s="387"/>
      <c r="H119" s="387"/>
      <c r="I119" s="352"/>
      <c r="J119" s="352"/>
      <c r="K119" s="553"/>
      <c r="L119" s="406"/>
      <c r="M119" s="508"/>
      <c r="N119" s="352"/>
      <c r="O119" s="380"/>
      <c r="P119" s="393"/>
      <c r="Q119" s="363"/>
      <c r="R119" s="324"/>
      <c r="S119" s="37"/>
      <c r="Y119" s="37"/>
      <c r="Z119" s="37"/>
    </row>
    <row r="120" spans="1:34" s="369" customFormat="1" ht="13.9" customHeight="1">
      <c r="A120" s="420"/>
      <c r="B120" s="418"/>
      <c r="C120" s="419"/>
      <c r="D120" s="412"/>
      <c r="E120" s="413"/>
      <c r="F120" s="387"/>
      <c r="G120" s="387"/>
      <c r="H120" s="387"/>
      <c r="I120" s="352"/>
      <c r="J120" s="352"/>
      <c r="K120" s="352"/>
      <c r="L120" s="352"/>
      <c r="M120" s="352"/>
      <c r="N120" s="352"/>
      <c r="O120" s="352"/>
      <c r="P120" s="352"/>
      <c r="Q120" s="363"/>
      <c r="R120" s="324"/>
      <c r="S120" s="37"/>
      <c r="Y120" s="37"/>
      <c r="Z120" s="37"/>
    </row>
    <row r="121" spans="1:34" s="369" customFormat="1" ht="13.9" customHeight="1">
      <c r="A121" s="430"/>
      <c r="B121" s="424"/>
      <c r="C121" s="431"/>
      <c r="D121" s="432"/>
      <c r="E121" s="353"/>
      <c r="F121" s="399"/>
      <c r="G121" s="399"/>
      <c r="H121" s="399"/>
      <c r="I121" s="395"/>
      <c r="J121" s="395"/>
      <c r="K121" s="395"/>
      <c r="L121" s="395"/>
      <c r="M121" s="395"/>
      <c r="N121" s="395"/>
      <c r="O121" s="395"/>
      <c r="P121" s="395"/>
      <c r="Q121" s="363"/>
      <c r="R121" s="324"/>
      <c r="S121" s="37"/>
      <c r="Y121" s="37"/>
      <c r="Z121" s="37"/>
    </row>
    <row r="122" spans="1:34" s="3" customFormat="1">
      <c r="A122" s="41"/>
      <c r="B122" s="42"/>
      <c r="C122" s="43"/>
      <c r="D122" s="44"/>
      <c r="E122" s="45"/>
      <c r="F122" s="46"/>
      <c r="G122" s="46"/>
      <c r="H122" s="46"/>
      <c r="I122" s="46"/>
      <c r="J122" s="14"/>
      <c r="K122" s="88"/>
      <c r="L122" s="88"/>
      <c r="M122" s="14"/>
      <c r="N122" s="13"/>
      <c r="O122" s="89"/>
      <c r="P122" s="2"/>
      <c r="Q122" s="1"/>
      <c r="R122" s="14"/>
      <c r="Z122" s="6"/>
      <c r="AA122" s="6"/>
      <c r="AB122" s="6"/>
      <c r="AC122" s="6"/>
      <c r="AD122" s="6"/>
      <c r="AE122" s="6"/>
      <c r="AF122" s="6"/>
      <c r="AG122" s="6"/>
      <c r="AH122" s="6"/>
    </row>
    <row r="123" spans="1:34" s="3" customFormat="1" ht="15">
      <c r="A123" s="47" t="s">
        <v>573</v>
      </c>
      <c r="B123" s="47"/>
      <c r="C123" s="47"/>
      <c r="D123" s="47"/>
      <c r="E123" s="48"/>
      <c r="F123" s="46"/>
      <c r="G123" s="46"/>
      <c r="H123" s="46"/>
      <c r="I123" s="46"/>
      <c r="J123" s="50"/>
      <c r="K123" s="9"/>
      <c r="L123" s="9"/>
      <c r="M123" s="9"/>
      <c r="N123" s="8"/>
      <c r="O123" s="50"/>
      <c r="P123" s="2"/>
      <c r="Q123" s="1"/>
      <c r="R123" s="14"/>
      <c r="Z123" s="6"/>
      <c r="AA123" s="6"/>
      <c r="AB123" s="6"/>
      <c r="AC123" s="6"/>
      <c r="AD123" s="6"/>
      <c r="AE123" s="6"/>
      <c r="AF123" s="6"/>
      <c r="AG123" s="6"/>
      <c r="AH123" s="6"/>
    </row>
    <row r="124" spans="1:34" s="3" customFormat="1" ht="38.25">
      <c r="A124" s="18" t="s">
        <v>16</v>
      </c>
      <c r="B124" s="18" t="s">
        <v>534</v>
      </c>
      <c r="C124" s="18"/>
      <c r="D124" s="19" t="s">
        <v>545</v>
      </c>
      <c r="E124" s="18" t="s">
        <v>546</v>
      </c>
      <c r="F124" s="18" t="s">
        <v>547</v>
      </c>
      <c r="G124" s="49" t="s">
        <v>566</v>
      </c>
      <c r="H124" s="18" t="s">
        <v>549</v>
      </c>
      <c r="I124" s="18" t="s">
        <v>550</v>
      </c>
      <c r="J124" s="17" t="s">
        <v>551</v>
      </c>
      <c r="K124" s="17" t="s">
        <v>574</v>
      </c>
      <c r="L124" s="60" t="s">
        <v>820</v>
      </c>
      <c r="M124" s="74" t="s">
        <v>568</v>
      </c>
      <c r="N124" s="18" t="s">
        <v>569</v>
      </c>
      <c r="O124" s="18" t="s">
        <v>554</v>
      </c>
      <c r="P124" s="19" t="s">
        <v>555</v>
      </c>
      <c r="Q124" s="1"/>
      <c r="R124" s="14"/>
      <c r="Z124" s="6"/>
      <c r="AA124" s="6"/>
      <c r="AB124" s="6"/>
      <c r="AC124" s="6"/>
      <c r="AD124" s="6"/>
      <c r="AE124" s="6"/>
      <c r="AF124" s="6"/>
      <c r="AG124" s="6"/>
      <c r="AH124" s="6"/>
    </row>
    <row r="125" spans="1:34" s="369" customFormat="1" ht="13.9" customHeight="1">
      <c r="A125" s="515">
        <v>1</v>
      </c>
      <c r="B125" s="470">
        <v>44256</v>
      </c>
      <c r="C125" s="448"/>
      <c r="D125" s="446" t="s">
        <v>860</v>
      </c>
      <c r="E125" s="447" t="s">
        <v>557</v>
      </c>
      <c r="F125" s="444">
        <v>350</v>
      </c>
      <c r="G125" s="444">
        <v>190</v>
      </c>
      <c r="H125" s="444">
        <v>470</v>
      </c>
      <c r="I125" s="445">
        <v>700</v>
      </c>
      <c r="J125" s="445" t="s">
        <v>861</v>
      </c>
      <c r="K125" s="516">
        <f t="shared" ref="K125" si="125">H125-F125</f>
        <v>120</v>
      </c>
      <c r="L125" s="445">
        <v>100</v>
      </c>
      <c r="M125" s="472">
        <f t="shared" ref="M125" si="126">(K125*N125)-L125</f>
        <v>2900</v>
      </c>
      <c r="N125" s="445">
        <v>25</v>
      </c>
      <c r="O125" s="473" t="s">
        <v>556</v>
      </c>
      <c r="P125" s="464">
        <v>44256</v>
      </c>
      <c r="Q125" s="363"/>
      <c r="R125" s="324" t="s">
        <v>559</v>
      </c>
      <c r="S125" s="37"/>
      <c r="Y125" s="37"/>
      <c r="Z125" s="37"/>
    </row>
    <row r="126" spans="1:34" s="369" customFormat="1" ht="13.9" customHeight="1">
      <c r="A126" s="515">
        <v>2</v>
      </c>
      <c r="B126" s="470">
        <v>44256</v>
      </c>
      <c r="C126" s="448"/>
      <c r="D126" s="446" t="s">
        <v>860</v>
      </c>
      <c r="E126" s="447" t="s">
        <v>557</v>
      </c>
      <c r="F126" s="444">
        <v>340</v>
      </c>
      <c r="G126" s="444">
        <v>190</v>
      </c>
      <c r="H126" s="444">
        <v>430</v>
      </c>
      <c r="I126" s="445">
        <v>700</v>
      </c>
      <c r="J126" s="445" t="s">
        <v>862</v>
      </c>
      <c r="K126" s="516">
        <f t="shared" ref="K126" si="127">H126-F126</f>
        <v>90</v>
      </c>
      <c r="L126" s="445">
        <v>100</v>
      </c>
      <c r="M126" s="472">
        <f t="shared" ref="M126" si="128">(K126*N126)-L126</f>
        <v>2150</v>
      </c>
      <c r="N126" s="445">
        <v>25</v>
      </c>
      <c r="O126" s="473" t="s">
        <v>556</v>
      </c>
      <c r="P126" s="464">
        <v>44256</v>
      </c>
      <c r="Q126" s="363"/>
      <c r="R126" s="324" t="s">
        <v>559</v>
      </c>
      <c r="S126" s="37"/>
      <c r="Y126" s="37"/>
      <c r="Z126" s="37"/>
    </row>
    <row r="127" spans="1:34" s="369" customFormat="1" ht="13.9" customHeight="1">
      <c r="A127" s="515">
        <v>3</v>
      </c>
      <c r="B127" s="470">
        <v>44257</v>
      </c>
      <c r="C127" s="448"/>
      <c r="D127" s="446" t="s">
        <v>873</v>
      </c>
      <c r="E127" s="447" t="s">
        <v>557</v>
      </c>
      <c r="F127" s="444">
        <v>320</v>
      </c>
      <c r="G127" s="444">
        <v>170</v>
      </c>
      <c r="H127" s="444">
        <v>405</v>
      </c>
      <c r="I127" s="445">
        <v>700</v>
      </c>
      <c r="J127" s="445" t="s">
        <v>889</v>
      </c>
      <c r="K127" s="516">
        <f t="shared" ref="K127" si="129">H127-F127</f>
        <v>85</v>
      </c>
      <c r="L127" s="445">
        <v>100</v>
      </c>
      <c r="M127" s="472">
        <f t="shared" ref="M127" si="130">(K127*N127)-L127</f>
        <v>2025</v>
      </c>
      <c r="N127" s="445">
        <v>25</v>
      </c>
      <c r="O127" s="473" t="s">
        <v>556</v>
      </c>
      <c r="P127" s="464">
        <v>44257</v>
      </c>
      <c r="Q127" s="363"/>
      <c r="R127" s="324" t="s">
        <v>792</v>
      </c>
      <c r="S127" s="37"/>
      <c r="Y127" s="37"/>
      <c r="Z127" s="37"/>
    </row>
    <row r="128" spans="1:34" s="369" customFormat="1" ht="13.9" customHeight="1">
      <c r="A128" s="515">
        <v>4</v>
      </c>
      <c r="B128" s="470">
        <v>44257</v>
      </c>
      <c r="C128" s="448"/>
      <c r="D128" s="446" t="s">
        <v>877</v>
      </c>
      <c r="E128" s="447" t="s">
        <v>557</v>
      </c>
      <c r="F128" s="444">
        <v>73.5</v>
      </c>
      <c r="G128" s="444">
        <v>25</v>
      </c>
      <c r="H128" s="444">
        <v>96</v>
      </c>
      <c r="I128" s="445">
        <v>150</v>
      </c>
      <c r="J128" s="445" t="s">
        <v>878</v>
      </c>
      <c r="K128" s="516">
        <f t="shared" ref="K128" si="131">H128-F128</f>
        <v>22.5</v>
      </c>
      <c r="L128" s="445">
        <v>100</v>
      </c>
      <c r="M128" s="472">
        <f t="shared" ref="M128" si="132">(K128*N128)-L128</f>
        <v>1587.5</v>
      </c>
      <c r="N128" s="445">
        <v>75</v>
      </c>
      <c r="O128" s="473" t="s">
        <v>556</v>
      </c>
      <c r="P128" s="464">
        <v>44257</v>
      </c>
      <c r="Q128" s="363"/>
      <c r="R128" s="324" t="s">
        <v>792</v>
      </c>
      <c r="S128" s="37"/>
      <c r="Y128" s="37"/>
      <c r="Z128" s="37"/>
    </row>
    <row r="129" spans="1:26" s="369" customFormat="1" ht="13.9" customHeight="1">
      <c r="A129" s="525">
        <v>5</v>
      </c>
      <c r="B129" s="479">
        <v>44257</v>
      </c>
      <c r="C129" s="491"/>
      <c r="D129" s="461" t="s">
        <v>877</v>
      </c>
      <c r="E129" s="492" t="s">
        <v>557</v>
      </c>
      <c r="F129" s="462">
        <v>73.5</v>
      </c>
      <c r="G129" s="462">
        <v>25</v>
      </c>
      <c r="H129" s="462">
        <v>25</v>
      </c>
      <c r="I129" s="463">
        <v>150</v>
      </c>
      <c r="J129" s="463" t="s">
        <v>880</v>
      </c>
      <c r="K129" s="526">
        <f t="shared" ref="K129:K130" si="133">H129-F129</f>
        <v>-48.5</v>
      </c>
      <c r="L129" s="463">
        <v>100</v>
      </c>
      <c r="M129" s="511">
        <f t="shared" ref="M129:M130" si="134">(K129*N129)-L129</f>
        <v>-3737.5</v>
      </c>
      <c r="N129" s="463">
        <v>75</v>
      </c>
      <c r="O129" s="512" t="s">
        <v>620</v>
      </c>
      <c r="P129" s="484">
        <v>44258</v>
      </c>
      <c r="Q129" s="363"/>
      <c r="R129" s="324" t="s">
        <v>792</v>
      </c>
      <c r="S129" s="37"/>
      <c r="Y129" s="37"/>
      <c r="Z129" s="37"/>
    </row>
    <row r="130" spans="1:26" s="369" customFormat="1" ht="13.9" customHeight="1">
      <c r="A130" s="515">
        <v>6</v>
      </c>
      <c r="B130" s="470">
        <v>44258</v>
      </c>
      <c r="C130" s="448"/>
      <c r="D130" s="446" t="s">
        <v>894</v>
      </c>
      <c r="E130" s="447" t="s">
        <v>557</v>
      </c>
      <c r="F130" s="444">
        <v>295</v>
      </c>
      <c r="G130" s="444">
        <v>145</v>
      </c>
      <c r="H130" s="444">
        <v>375</v>
      </c>
      <c r="I130" s="445">
        <v>600</v>
      </c>
      <c r="J130" s="445" t="s">
        <v>899</v>
      </c>
      <c r="K130" s="516">
        <f t="shared" si="133"/>
        <v>80</v>
      </c>
      <c r="L130" s="445">
        <v>100</v>
      </c>
      <c r="M130" s="472">
        <f t="shared" si="134"/>
        <v>1900</v>
      </c>
      <c r="N130" s="445">
        <v>25</v>
      </c>
      <c r="O130" s="473" t="s">
        <v>556</v>
      </c>
      <c r="P130" s="443">
        <v>44259</v>
      </c>
      <c r="Q130" s="363"/>
      <c r="R130" s="324" t="s">
        <v>559</v>
      </c>
      <c r="S130" s="37"/>
      <c r="Y130" s="37"/>
      <c r="Z130" s="37"/>
    </row>
    <row r="131" spans="1:26" s="369" customFormat="1" ht="13.9" customHeight="1">
      <c r="A131" s="515">
        <v>7</v>
      </c>
      <c r="B131" s="470">
        <v>44259</v>
      </c>
      <c r="C131" s="448"/>
      <c r="D131" s="446" t="s">
        <v>897</v>
      </c>
      <c r="E131" s="447" t="s">
        <v>557</v>
      </c>
      <c r="F131" s="444">
        <v>30</v>
      </c>
      <c r="G131" s="444"/>
      <c r="H131" s="444">
        <v>43</v>
      </c>
      <c r="I131" s="445">
        <v>80</v>
      </c>
      <c r="J131" s="445" t="s">
        <v>898</v>
      </c>
      <c r="K131" s="516">
        <f t="shared" ref="K131:K133" si="135">H131-F131</f>
        <v>13</v>
      </c>
      <c r="L131" s="445">
        <v>100</v>
      </c>
      <c r="M131" s="472">
        <f t="shared" ref="M131:M133" si="136">(K131*N131)-L131</f>
        <v>875</v>
      </c>
      <c r="N131" s="445">
        <v>75</v>
      </c>
      <c r="O131" s="473" t="s">
        <v>556</v>
      </c>
      <c r="P131" s="464">
        <v>44259</v>
      </c>
      <c r="Q131" s="363"/>
      <c r="R131" s="324" t="s">
        <v>792</v>
      </c>
      <c r="S131" s="37"/>
      <c r="Y131" s="37"/>
      <c r="Z131" s="37"/>
    </row>
    <row r="132" spans="1:26" s="369" customFormat="1" ht="13.9" customHeight="1">
      <c r="A132" s="515">
        <v>8</v>
      </c>
      <c r="B132" s="470">
        <v>44259</v>
      </c>
      <c r="C132" s="448"/>
      <c r="D132" s="446" t="s">
        <v>895</v>
      </c>
      <c r="E132" s="447" t="s">
        <v>557</v>
      </c>
      <c r="F132" s="444">
        <v>305</v>
      </c>
      <c r="G132" s="444">
        <v>145</v>
      </c>
      <c r="H132" s="444">
        <v>365</v>
      </c>
      <c r="I132" s="445">
        <v>600</v>
      </c>
      <c r="J132" s="445" t="s">
        <v>787</v>
      </c>
      <c r="K132" s="516">
        <f t="shared" si="135"/>
        <v>60</v>
      </c>
      <c r="L132" s="445">
        <v>100</v>
      </c>
      <c r="M132" s="472">
        <f t="shared" si="136"/>
        <v>1400</v>
      </c>
      <c r="N132" s="445">
        <v>25</v>
      </c>
      <c r="O132" s="473" t="s">
        <v>556</v>
      </c>
      <c r="P132" s="464">
        <v>44259</v>
      </c>
      <c r="Q132" s="363"/>
      <c r="R132" s="324" t="s">
        <v>559</v>
      </c>
      <c r="S132" s="37"/>
      <c r="Y132" s="37"/>
      <c r="Z132" s="37"/>
    </row>
    <row r="133" spans="1:26" s="369" customFormat="1" ht="13.9" customHeight="1">
      <c r="A133" s="530">
        <v>9</v>
      </c>
      <c r="B133" s="479">
        <v>44260</v>
      </c>
      <c r="C133" s="491"/>
      <c r="D133" s="461" t="s">
        <v>903</v>
      </c>
      <c r="E133" s="492" t="s">
        <v>557</v>
      </c>
      <c r="F133" s="462">
        <v>75</v>
      </c>
      <c r="G133" s="462">
        <v>30</v>
      </c>
      <c r="H133" s="462">
        <v>30</v>
      </c>
      <c r="I133" s="463">
        <v>150</v>
      </c>
      <c r="J133" s="463" t="s">
        <v>923</v>
      </c>
      <c r="K133" s="531">
        <f t="shared" si="135"/>
        <v>-45</v>
      </c>
      <c r="L133" s="463">
        <v>100</v>
      </c>
      <c r="M133" s="511">
        <f t="shared" si="136"/>
        <v>-3475</v>
      </c>
      <c r="N133" s="463">
        <v>75</v>
      </c>
      <c r="O133" s="512" t="s">
        <v>620</v>
      </c>
      <c r="P133" s="484">
        <v>44263</v>
      </c>
      <c r="Q133" s="363"/>
      <c r="R133" s="324" t="s">
        <v>559</v>
      </c>
      <c r="S133" s="37"/>
      <c r="Y133" s="37"/>
      <c r="Z133" s="37"/>
    </row>
    <row r="134" spans="1:26" s="369" customFormat="1" ht="13.9" customHeight="1">
      <c r="A134" s="597">
        <v>10</v>
      </c>
      <c r="B134" s="599">
        <v>44260</v>
      </c>
      <c r="C134" s="419"/>
      <c r="D134" s="412" t="s">
        <v>911</v>
      </c>
      <c r="E134" s="413" t="s">
        <v>557</v>
      </c>
      <c r="F134" s="387" t="s">
        <v>912</v>
      </c>
      <c r="G134" s="387"/>
      <c r="H134" s="387"/>
      <c r="I134" s="352"/>
      <c r="J134" s="601" t="s">
        <v>558</v>
      </c>
      <c r="K134" s="406"/>
      <c r="L134" s="406"/>
      <c r="M134" s="508"/>
      <c r="N134" s="352"/>
      <c r="O134" s="380"/>
      <c r="P134" s="393"/>
      <c r="Q134" s="363"/>
      <c r="R134" s="324" t="s">
        <v>559</v>
      </c>
      <c r="S134" s="37"/>
      <c r="Y134" s="37"/>
      <c r="Z134" s="37"/>
    </row>
    <row r="135" spans="1:26" s="369" customFormat="1" ht="13.9" customHeight="1">
      <c r="A135" s="598"/>
      <c r="B135" s="600"/>
      <c r="C135" s="419"/>
      <c r="D135" s="412" t="s">
        <v>913</v>
      </c>
      <c r="E135" s="413" t="s">
        <v>817</v>
      </c>
      <c r="F135" s="387" t="s">
        <v>914</v>
      </c>
      <c r="G135" s="387"/>
      <c r="H135" s="387"/>
      <c r="I135" s="352"/>
      <c r="J135" s="602"/>
      <c r="K135" s="404"/>
      <c r="L135" s="406"/>
      <c r="M135" s="352"/>
      <c r="N135" s="352"/>
      <c r="O135" s="352"/>
      <c r="P135" s="352"/>
      <c r="Q135" s="363"/>
      <c r="R135" s="324" t="s">
        <v>559</v>
      </c>
      <c r="S135" s="37"/>
      <c r="Y135" s="37"/>
      <c r="Z135" s="37"/>
    </row>
    <row r="136" spans="1:26" s="369" customFormat="1" ht="13.9" customHeight="1">
      <c r="A136" s="515">
        <v>11</v>
      </c>
      <c r="B136" s="470">
        <v>44263</v>
      </c>
      <c r="C136" s="448"/>
      <c r="D136" s="446" t="s">
        <v>921</v>
      </c>
      <c r="E136" s="447" t="s">
        <v>557</v>
      </c>
      <c r="F136" s="444">
        <v>81</v>
      </c>
      <c r="G136" s="444">
        <v>40</v>
      </c>
      <c r="H136" s="444">
        <v>97</v>
      </c>
      <c r="I136" s="445">
        <v>160</v>
      </c>
      <c r="J136" s="445" t="s">
        <v>922</v>
      </c>
      <c r="K136" s="516">
        <f t="shared" ref="K136" si="137">H136-F136</f>
        <v>16</v>
      </c>
      <c r="L136" s="445">
        <v>100</v>
      </c>
      <c r="M136" s="472">
        <f t="shared" ref="M136" si="138">(K136*N136)-L136</f>
        <v>1100</v>
      </c>
      <c r="N136" s="445">
        <v>75</v>
      </c>
      <c r="O136" s="473" t="s">
        <v>556</v>
      </c>
      <c r="P136" s="464">
        <v>44263</v>
      </c>
      <c r="Q136" s="363"/>
      <c r="R136" s="324" t="s">
        <v>792</v>
      </c>
      <c r="S136" s="37"/>
      <c r="Y136" s="37"/>
      <c r="Z136" s="37"/>
    </row>
    <row r="137" spans="1:26" s="369" customFormat="1" ht="13.9" customHeight="1">
      <c r="A137" s="515">
        <v>12</v>
      </c>
      <c r="B137" s="470">
        <v>44264</v>
      </c>
      <c r="C137" s="448"/>
      <c r="D137" s="446" t="s">
        <v>924</v>
      </c>
      <c r="E137" s="447" t="s">
        <v>557</v>
      </c>
      <c r="F137" s="444">
        <v>61</v>
      </c>
      <c r="G137" s="444">
        <v>20</v>
      </c>
      <c r="H137" s="444">
        <v>73</v>
      </c>
      <c r="I137" s="445">
        <v>140</v>
      </c>
      <c r="J137" s="445" t="s">
        <v>900</v>
      </c>
      <c r="K137" s="516">
        <f t="shared" ref="K137" si="139">H137-F137</f>
        <v>12</v>
      </c>
      <c r="L137" s="445">
        <v>100</v>
      </c>
      <c r="M137" s="472">
        <f t="shared" ref="M137" si="140">(K137*N137)-L137</f>
        <v>800</v>
      </c>
      <c r="N137" s="445">
        <v>75</v>
      </c>
      <c r="O137" s="473" t="s">
        <v>556</v>
      </c>
      <c r="P137" s="464">
        <v>44264</v>
      </c>
      <c r="Q137" s="363"/>
      <c r="R137" s="324" t="s">
        <v>792</v>
      </c>
      <c r="S137" s="37"/>
      <c r="Y137" s="37"/>
      <c r="Z137" s="37"/>
    </row>
    <row r="138" spans="1:26" s="369" customFormat="1" ht="13.9" customHeight="1">
      <c r="A138" s="515">
        <v>13</v>
      </c>
      <c r="B138" s="470">
        <v>44264</v>
      </c>
      <c r="C138" s="448"/>
      <c r="D138" s="446" t="s">
        <v>895</v>
      </c>
      <c r="E138" s="447" t="s">
        <v>557</v>
      </c>
      <c r="F138" s="444">
        <v>200</v>
      </c>
      <c r="G138" s="444">
        <v>70</v>
      </c>
      <c r="H138" s="444">
        <v>260</v>
      </c>
      <c r="I138" s="445">
        <v>500</v>
      </c>
      <c r="J138" s="445" t="s">
        <v>787</v>
      </c>
      <c r="K138" s="516">
        <f t="shared" ref="K138:K139" si="141">H138-F138</f>
        <v>60</v>
      </c>
      <c r="L138" s="445">
        <v>100</v>
      </c>
      <c r="M138" s="472">
        <f t="shared" ref="M138:M139" si="142">(K138*N138)-L138</f>
        <v>1400</v>
      </c>
      <c r="N138" s="445">
        <v>25</v>
      </c>
      <c r="O138" s="473" t="s">
        <v>556</v>
      </c>
      <c r="P138" s="464">
        <v>44264</v>
      </c>
      <c r="Q138" s="363"/>
      <c r="R138" s="324" t="s">
        <v>559</v>
      </c>
      <c r="S138" s="37"/>
      <c r="Y138" s="37"/>
      <c r="Z138" s="37"/>
    </row>
    <row r="139" spans="1:26" s="369" customFormat="1" ht="13.9" customHeight="1">
      <c r="A139" s="515">
        <v>14</v>
      </c>
      <c r="B139" s="470">
        <v>44264</v>
      </c>
      <c r="C139" s="448"/>
      <c r="D139" s="446" t="s">
        <v>895</v>
      </c>
      <c r="E139" s="447" t="s">
        <v>557</v>
      </c>
      <c r="F139" s="444">
        <v>175</v>
      </c>
      <c r="G139" s="444">
        <v>70</v>
      </c>
      <c r="H139" s="444">
        <v>225</v>
      </c>
      <c r="I139" s="445">
        <v>500</v>
      </c>
      <c r="J139" s="445" t="s">
        <v>926</v>
      </c>
      <c r="K139" s="516">
        <f t="shared" si="141"/>
        <v>50</v>
      </c>
      <c r="L139" s="445">
        <v>100</v>
      </c>
      <c r="M139" s="472">
        <f t="shared" si="142"/>
        <v>1150</v>
      </c>
      <c r="N139" s="445">
        <v>25</v>
      </c>
      <c r="O139" s="473" t="s">
        <v>556</v>
      </c>
      <c r="P139" s="464">
        <v>44264</v>
      </c>
      <c r="Q139" s="363"/>
      <c r="R139" s="324" t="s">
        <v>559</v>
      </c>
      <c r="S139" s="37"/>
      <c r="Y139" s="37"/>
      <c r="Z139" s="37"/>
    </row>
    <row r="140" spans="1:26" s="369" customFormat="1" ht="13.9" customHeight="1">
      <c r="A140" s="515">
        <v>15</v>
      </c>
      <c r="B140" s="470">
        <v>44264</v>
      </c>
      <c r="C140" s="448"/>
      <c r="D140" s="446" t="s">
        <v>924</v>
      </c>
      <c r="E140" s="447" t="s">
        <v>557</v>
      </c>
      <c r="F140" s="444">
        <v>61</v>
      </c>
      <c r="G140" s="444">
        <v>20</v>
      </c>
      <c r="H140" s="444">
        <v>74</v>
      </c>
      <c r="I140" s="445">
        <v>140</v>
      </c>
      <c r="J140" s="445" t="s">
        <v>898</v>
      </c>
      <c r="K140" s="516">
        <f t="shared" ref="K140:K141" si="143">H140-F140</f>
        <v>13</v>
      </c>
      <c r="L140" s="445">
        <v>100</v>
      </c>
      <c r="M140" s="472">
        <f t="shared" ref="M140:M141" si="144">(K140*N140)-L140</f>
        <v>875</v>
      </c>
      <c r="N140" s="445">
        <v>75</v>
      </c>
      <c r="O140" s="473" t="s">
        <v>556</v>
      </c>
      <c r="P140" s="464">
        <v>44264</v>
      </c>
      <c r="Q140" s="363"/>
      <c r="R140" s="324" t="s">
        <v>792</v>
      </c>
      <c r="S140" s="37"/>
      <c r="Y140" s="37"/>
      <c r="Z140" s="37"/>
    </row>
    <row r="141" spans="1:26" s="369" customFormat="1" ht="13.9" customHeight="1">
      <c r="A141" s="515">
        <v>16</v>
      </c>
      <c r="B141" s="470">
        <v>44264</v>
      </c>
      <c r="C141" s="448"/>
      <c r="D141" s="446" t="s">
        <v>925</v>
      </c>
      <c r="E141" s="447" t="s">
        <v>557</v>
      </c>
      <c r="F141" s="444">
        <v>210</v>
      </c>
      <c r="G141" s="444">
        <v>70</v>
      </c>
      <c r="H141" s="444">
        <v>275</v>
      </c>
      <c r="I141" s="445">
        <v>500</v>
      </c>
      <c r="J141" s="445" t="s">
        <v>927</v>
      </c>
      <c r="K141" s="516">
        <f t="shared" si="143"/>
        <v>65</v>
      </c>
      <c r="L141" s="445">
        <v>100</v>
      </c>
      <c r="M141" s="472">
        <f t="shared" si="144"/>
        <v>1525</v>
      </c>
      <c r="N141" s="445">
        <v>25</v>
      </c>
      <c r="O141" s="473" t="s">
        <v>556</v>
      </c>
      <c r="P141" s="464">
        <v>44264</v>
      </c>
      <c r="Q141" s="363"/>
      <c r="R141" s="324" t="s">
        <v>559</v>
      </c>
      <c r="S141" s="37"/>
      <c r="Y141" s="37"/>
      <c r="Z141" s="37"/>
    </row>
    <row r="142" spans="1:26" s="369" customFormat="1" ht="13.9" customHeight="1">
      <c r="A142" s="515">
        <v>17</v>
      </c>
      <c r="B142" s="470">
        <v>44265</v>
      </c>
      <c r="C142" s="448"/>
      <c r="D142" s="446" t="s">
        <v>934</v>
      </c>
      <c r="E142" s="447" t="s">
        <v>557</v>
      </c>
      <c r="F142" s="444">
        <v>50</v>
      </c>
      <c r="G142" s="444"/>
      <c r="H142" s="444">
        <v>65</v>
      </c>
      <c r="I142" s="445">
        <v>100</v>
      </c>
      <c r="J142" s="445" t="s">
        <v>936</v>
      </c>
      <c r="K142" s="516">
        <f t="shared" ref="K142:K145" si="145">H142-F142</f>
        <v>15</v>
      </c>
      <c r="L142" s="445">
        <v>100</v>
      </c>
      <c r="M142" s="472">
        <f t="shared" ref="M142:M145" si="146">(K142*N142)-L142</f>
        <v>1025</v>
      </c>
      <c r="N142" s="445">
        <v>75</v>
      </c>
      <c r="O142" s="473" t="s">
        <v>556</v>
      </c>
      <c r="P142" s="464">
        <v>44265</v>
      </c>
      <c r="Q142" s="363"/>
      <c r="R142" s="324" t="s">
        <v>792</v>
      </c>
      <c r="S142" s="37"/>
      <c r="Y142" s="37"/>
      <c r="Z142" s="37"/>
    </row>
    <row r="143" spans="1:26" s="369" customFormat="1" ht="13.9" customHeight="1">
      <c r="A143" s="515">
        <v>18</v>
      </c>
      <c r="B143" s="470">
        <v>44265</v>
      </c>
      <c r="C143" s="448"/>
      <c r="D143" s="446" t="s">
        <v>935</v>
      </c>
      <c r="E143" s="447" t="s">
        <v>557</v>
      </c>
      <c r="F143" s="444">
        <v>350</v>
      </c>
      <c r="G143" s="444">
        <v>170</v>
      </c>
      <c r="H143" s="444">
        <v>405</v>
      </c>
      <c r="I143" s="445">
        <v>600</v>
      </c>
      <c r="J143" s="445" t="s">
        <v>680</v>
      </c>
      <c r="K143" s="516">
        <f t="shared" si="145"/>
        <v>55</v>
      </c>
      <c r="L143" s="445">
        <v>100</v>
      </c>
      <c r="M143" s="472">
        <f t="shared" si="146"/>
        <v>1275</v>
      </c>
      <c r="N143" s="445">
        <v>25</v>
      </c>
      <c r="O143" s="473" t="s">
        <v>556</v>
      </c>
      <c r="P143" s="464">
        <v>44265</v>
      </c>
      <c r="Q143" s="363"/>
      <c r="R143" s="324" t="s">
        <v>559</v>
      </c>
      <c r="S143" s="37"/>
      <c r="Y143" s="37"/>
      <c r="Z143" s="37"/>
    </row>
    <row r="144" spans="1:26" s="369" customFormat="1" ht="13.9" customHeight="1">
      <c r="A144" s="534">
        <v>19</v>
      </c>
      <c r="B144" s="479">
        <v>44265</v>
      </c>
      <c r="C144" s="419"/>
      <c r="D144" s="461" t="s">
        <v>937</v>
      </c>
      <c r="E144" s="492" t="s">
        <v>557</v>
      </c>
      <c r="F144" s="462">
        <v>21.5</v>
      </c>
      <c r="G144" s="462"/>
      <c r="H144" s="462">
        <v>0</v>
      </c>
      <c r="I144" s="463">
        <v>50</v>
      </c>
      <c r="J144" s="463" t="s">
        <v>938</v>
      </c>
      <c r="K144" s="535">
        <f t="shared" si="145"/>
        <v>-21.5</v>
      </c>
      <c r="L144" s="463">
        <v>100</v>
      </c>
      <c r="M144" s="511">
        <f t="shared" si="146"/>
        <v>-1712.5</v>
      </c>
      <c r="N144" s="463">
        <v>75</v>
      </c>
      <c r="O144" s="512" t="s">
        <v>620</v>
      </c>
      <c r="P144" s="527">
        <v>44265</v>
      </c>
      <c r="Q144" s="363"/>
      <c r="R144" s="324" t="s">
        <v>792</v>
      </c>
      <c r="S144" s="37"/>
      <c r="Y144" s="37"/>
      <c r="Z144" s="37"/>
    </row>
    <row r="145" spans="1:26" s="369" customFormat="1" ht="13.9" customHeight="1">
      <c r="A145" s="515">
        <v>20</v>
      </c>
      <c r="B145" s="470">
        <v>44265</v>
      </c>
      <c r="C145" s="448"/>
      <c r="D145" s="446" t="s">
        <v>940</v>
      </c>
      <c r="E145" s="447" t="s">
        <v>557</v>
      </c>
      <c r="F145" s="444">
        <v>4.2</v>
      </c>
      <c r="G145" s="444">
        <v>2.5</v>
      </c>
      <c r="H145" s="444">
        <v>5</v>
      </c>
      <c r="I145" s="445">
        <v>7</v>
      </c>
      <c r="J145" s="445" t="s">
        <v>951</v>
      </c>
      <c r="K145" s="516">
        <f t="shared" si="145"/>
        <v>0.79999999999999982</v>
      </c>
      <c r="L145" s="445">
        <v>100</v>
      </c>
      <c r="M145" s="472">
        <f t="shared" si="146"/>
        <v>2299.9999999999995</v>
      </c>
      <c r="N145" s="445">
        <v>3000</v>
      </c>
      <c r="O145" s="473" t="s">
        <v>556</v>
      </c>
      <c r="P145" s="443">
        <v>44267</v>
      </c>
      <c r="Q145" s="363"/>
      <c r="R145" s="324" t="s">
        <v>559</v>
      </c>
      <c r="S145" s="37"/>
      <c r="Y145" s="37"/>
      <c r="Z145" s="37"/>
    </row>
    <row r="146" spans="1:26" s="369" customFormat="1" ht="13.9" customHeight="1">
      <c r="A146" s="515">
        <v>21</v>
      </c>
      <c r="B146" s="470">
        <v>44267</v>
      </c>
      <c r="C146" s="448"/>
      <c r="D146" s="446" t="s">
        <v>947</v>
      </c>
      <c r="E146" s="447" t="s">
        <v>557</v>
      </c>
      <c r="F146" s="444">
        <v>335</v>
      </c>
      <c r="G146" s="444">
        <v>160</v>
      </c>
      <c r="H146" s="444">
        <v>390</v>
      </c>
      <c r="I146" s="445" t="s">
        <v>948</v>
      </c>
      <c r="J146" s="445" t="s">
        <v>680</v>
      </c>
      <c r="K146" s="516">
        <f t="shared" ref="K146:K149" si="147">H146-F146</f>
        <v>55</v>
      </c>
      <c r="L146" s="445">
        <v>100</v>
      </c>
      <c r="M146" s="472">
        <f t="shared" ref="M146:M149" si="148">(K146*N146)-L146</f>
        <v>1275</v>
      </c>
      <c r="N146" s="445">
        <v>25</v>
      </c>
      <c r="O146" s="473" t="s">
        <v>556</v>
      </c>
      <c r="P146" s="464">
        <v>44267</v>
      </c>
      <c r="Q146" s="363"/>
      <c r="R146" s="324" t="s">
        <v>559</v>
      </c>
      <c r="S146" s="37"/>
      <c r="Y146" s="37"/>
      <c r="Z146" s="37"/>
    </row>
    <row r="147" spans="1:26" s="369" customFormat="1" ht="13.9" customHeight="1">
      <c r="A147" s="515">
        <v>22</v>
      </c>
      <c r="B147" s="470">
        <v>44267</v>
      </c>
      <c r="C147" s="448"/>
      <c r="D147" s="446" t="s">
        <v>949</v>
      </c>
      <c r="E147" s="447" t="s">
        <v>557</v>
      </c>
      <c r="F147" s="444">
        <v>52</v>
      </c>
      <c r="G147" s="444">
        <v>18</v>
      </c>
      <c r="H147" s="444">
        <v>65</v>
      </c>
      <c r="I147" s="445" t="s">
        <v>950</v>
      </c>
      <c r="J147" s="445" t="s">
        <v>898</v>
      </c>
      <c r="K147" s="516">
        <f t="shared" si="147"/>
        <v>13</v>
      </c>
      <c r="L147" s="445">
        <v>100</v>
      </c>
      <c r="M147" s="472">
        <f t="shared" si="148"/>
        <v>875</v>
      </c>
      <c r="N147" s="445">
        <v>75</v>
      </c>
      <c r="O147" s="473" t="s">
        <v>556</v>
      </c>
      <c r="P147" s="464">
        <v>44267</v>
      </c>
      <c r="Q147" s="363"/>
      <c r="R147" s="324" t="s">
        <v>559</v>
      </c>
      <c r="S147" s="37"/>
      <c r="Y147" s="37"/>
      <c r="Z147" s="37"/>
    </row>
    <row r="148" spans="1:26" s="369" customFormat="1" ht="13.9" customHeight="1">
      <c r="A148" s="539">
        <v>23</v>
      </c>
      <c r="B148" s="479">
        <v>44270</v>
      </c>
      <c r="C148" s="491"/>
      <c r="D148" s="461" t="s">
        <v>962</v>
      </c>
      <c r="E148" s="492" t="s">
        <v>557</v>
      </c>
      <c r="F148" s="462">
        <v>9.6</v>
      </c>
      <c r="G148" s="462">
        <v>6.5</v>
      </c>
      <c r="H148" s="462">
        <v>6.5</v>
      </c>
      <c r="I148" s="463" t="s">
        <v>963</v>
      </c>
      <c r="J148" s="463" t="s">
        <v>994</v>
      </c>
      <c r="K148" s="540">
        <f t="shared" si="147"/>
        <v>-3.0999999999999996</v>
      </c>
      <c r="L148" s="463">
        <v>100</v>
      </c>
      <c r="M148" s="511">
        <f t="shared" si="148"/>
        <v>-4439.9999999999991</v>
      </c>
      <c r="N148" s="463">
        <v>1400</v>
      </c>
      <c r="O148" s="512" t="s">
        <v>620</v>
      </c>
      <c r="P148" s="484">
        <v>44271</v>
      </c>
      <c r="Q148" s="363"/>
      <c r="R148" s="324" t="s">
        <v>792</v>
      </c>
      <c r="S148" s="37"/>
      <c r="Y148" s="37"/>
      <c r="Z148" s="37"/>
    </row>
    <row r="149" spans="1:26" s="369" customFormat="1" ht="13.9" customHeight="1">
      <c r="A149" s="541">
        <v>24</v>
      </c>
      <c r="B149" s="542">
        <v>44270</v>
      </c>
      <c r="C149" s="543"/>
      <c r="D149" s="544" t="s">
        <v>964</v>
      </c>
      <c r="E149" s="545" t="s">
        <v>557</v>
      </c>
      <c r="F149" s="546">
        <v>17</v>
      </c>
      <c r="G149" s="546">
        <v>12</v>
      </c>
      <c r="H149" s="546">
        <v>17.5</v>
      </c>
      <c r="I149" s="547" t="s">
        <v>965</v>
      </c>
      <c r="J149" s="547" t="s">
        <v>975</v>
      </c>
      <c r="K149" s="548">
        <f t="shared" si="147"/>
        <v>0.5</v>
      </c>
      <c r="L149" s="547">
        <v>100</v>
      </c>
      <c r="M149" s="549">
        <f t="shared" si="148"/>
        <v>400</v>
      </c>
      <c r="N149" s="547">
        <v>1000</v>
      </c>
      <c r="O149" s="550" t="s">
        <v>665</v>
      </c>
      <c r="P149" s="551">
        <v>44271</v>
      </c>
      <c r="Q149" s="363"/>
      <c r="R149" s="324" t="s">
        <v>792</v>
      </c>
      <c r="S149" s="37"/>
      <c r="Y149" s="37"/>
      <c r="Z149" s="37"/>
    </row>
    <row r="150" spans="1:26" s="369" customFormat="1" ht="13.9" customHeight="1">
      <c r="A150" s="539">
        <v>25</v>
      </c>
      <c r="B150" s="479">
        <v>44270</v>
      </c>
      <c r="C150" s="491"/>
      <c r="D150" s="461" t="s">
        <v>966</v>
      </c>
      <c r="E150" s="492" t="s">
        <v>557</v>
      </c>
      <c r="F150" s="462">
        <v>93.5</v>
      </c>
      <c r="G150" s="462">
        <v>55</v>
      </c>
      <c r="H150" s="462">
        <v>55</v>
      </c>
      <c r="I150" s="463">
        <v>150</v>
      </c>
      <c r="J150" s="463" t="s">
        <v>970</v>
      </c>
      <c r="K150" s="540">
        <f t="shared" ref="K150:K152" si="149">H150-F150</f>
        <v>-38.5</v>
      </c>
      <c r="L150" s="463">
        <v>100</v>
      </c>
      <c r="M150" s="511">
        <f t="shared" ref="M150:M152" si="150">(K150*N150)-L150</f>
        <v>-2987.5</v>
      </c>
      <c r="N150" s="463">
        <v>75</v>
      </c>
      <c r="O150" s="512" t="s">
        <v>620</v>
      </c>
      <c r="P150" s="484">
        <v>44271</v>
      </c>
      <c r="Q150" s="363"/>
      <c r="R150" s="324" t="s">
        <v>792</v>
      </c>
      <c r="S150" s="37"/>
      <c r="Y150" s="37"/>
      <c r="Z150" s="37"/>
    </row>
    <row r="151" spans="1:26" s="369" customFormat="1" ht="13.9" customHeight="1">
      <c r="A151" s="539">
        <v>26</v>
      </c>
      <c r="B151" s="479">
        <v>44271</v>
      </c>
      <c r="C151" s="491"/>
      <c r="D151" s="461" t="s">
        <v>969</v>
      </c>
      <c r="E151" s="492" t="s">
        <v>557</v>
      </c>
      <c r="F151" s="462">
        <v>25.5</v>
      </c>
      <c r="G151" s="462">
        <v>17</v>
      </c>
      <c r="H151" s="462">
        <v>17</v>
      </c>
      <c r="I151" s="463" t="s">
        <v>971</v>
      </c>
      <c r="J151" s="463" t="s">
        <v>972</v>
      </c>
      <c r="K151" s="540">
        <f t="shared" si="149"/>
        <v>-8.5</v>
      </c>
      <c r="L151" s="463">
        <v>100</v>
      </c>
      <c r="M151" s="511">
        <f t="shared" si="150"/>
        <v>-4775</v>
      </c>
      <c r="N151" s="463">
        <v>550</v>
      </c>
      <c r="O151" s="512" t="s">
        <v>620</v>
      </c>
      <c r="P151" s="527">
        <v>44271</v>
      </c>
      <c r="Q151" s="363"/>
      <c r="R151" s="324" t="s">
        <v>559</v>
      </c>
      <c r="S151" s="37"/>
      <c r="Y151" s="37"/>
      <c r="Z151" s="37"/>
    </row>
    <row r="152" spans="1:26" s="369" customFormat="1" ht="13.9" customHeight="1">
      <c r="A152" s="515">
        <v>27</v>
      </c>
      <c r="B152" s="470">
        <v>44271</v>
      </c>
      <c r="C152" s="448"/>
      <c r="D152" s="446" t="s">
        <v>976</v>
      </c>
      <c r="E152" s="447" t="s">
        <v>557</v>
      </c>
      <c r="F152" s="444">
        <v>295</v>
      </c>
      <c r="G152" s="444">
        <v>75</v>
      </c>
      <c r="H152" s="444">
        <v>355</v>
      </c>
      <c r="I152" s="445" t="s">
        <v>977</v>
      </c>
      <c r="J152" s="445" t="s">
        <v>787</v>
      </c>
      <c r="K152" s="516">
        <f t="shared" si="149"/>
        <v>60</v>
      </c>
      <c r="L152" s="445">
        <v>100</v>
      </c>
      <c r="M152" s="472">
        <f t="shared" si="150"/>
        <v>1400</v>
      </c>
      <c r="N152" s="445">
        <v>25</v>
      </c>
      <c r="O152" s="473" t="s">
        <v>556</v>
      </c>
      <c r="P152" s="464">
        <v>44271</v>
      </c>
      <c r="Q152" s="363"/>
      <c r="R152" s="324" t="s">
        <v>559</v>
      </c>
      <c r="S152" s="37"/>
      <c r="Y152" s="37"/>
      <c r="Z152" s="37"/>
    </row>
    <row r="153" spans="1:26" s="369" customFormat="1" ht="13.9" customHeight="1">
      <c r="A153" s="515">
        <v>28</v>
      </c>
      <c r="B153" s="470">
        <v>44271</v>
      </c>
      <c r="C153" s="448"/>
      <c r="D153" s="446" t="s">
        <v>976</v>
      </c>
      <c r="E153" s="447" t="s">
        <v>557</v>
      </c>
      <c r="F153" s="444">
        <v>250</v>
      </c>
      <c r="G153" s="444">
        <v>75</v>
      </c>
      <c r="H153" s="444">
        <v>340</v>
      </c>
      <c r="I153" s="445" t="s">
        <v>977</v>
      </c>
      <c r="J153" s="445" t="s">
        <v>862</v>
      </c>
      <c r="K153" s="516">
        <f t="shared" ref="K153:K157" si="151">H153-F153</f>
        <v>90</v>
      </c>
      <c r="L153" s="445">
        <v>100</v>
      </c>
      <c r="M153" s="472">
        <f t="shared" ref="M153:M156" si="152">(K153*N153)-L153</f>
        <v>2150</v>
      </c>
      <c r="N153" s="445">
        <v>25</v>
      </c>
      <c r="O153" s="473" t="s">
        <v>556</v>
      </c>
      <c r="P153" s="464">
        <v>44271</v>
      </c>
      <c r="Q153" s="363"/>
      <c r="R153" s="324" t="s">
        <v>559</v>
      </c>
      <c r="S153" s="37"/>
      <c r="Y153" s="37"/>
      <c r="Z153" s="37"/>
    </row>
    <row r="154" spans="1:26" s="369" customFormat="1" ht="13.9" customHeight="1">
      <c r="A154" s="554">
        <v>29</v>
      </c>
      <c r="B154" s="479">
        <v>44271</v>
      </c>
      <c r="C154" s="491"/>
      <c r="D154" s="461" t="s">
        <v>976</v>
      </c>
      <c r="E154" s="492" t="s">
        <v>557</v>
      </c>
      <c r="F154" s="462">
        <v>280</v>
      </c>
      <c r="G154" s="462">
        <v>75</v>
      </c>
      <c r="H154" s="462">
        <v>60</v>
      </c>
      <c r="I154" s="463" t="s">
        <v>977</v>
      </c>
      <c r="J154" s="463" t="s">
        <v>992</v>
      </c>
      <c r="K154" s="555">
        <f t="shared" si="151"/>
        <v>-220</v>
      </c>
      <c r="L154" s="463">
        <v>100</v>
      </c>
      <c r="M154" s="511">
        <f t="shared" si="152"/>
        <v>-5600</v>
      </c>
      <c r="N154" s="463">
        <v>25</v>
      </c>
      <c r="O154" s="512" t="s">
        <v>620</v>
      </c>
      <c r="P154" s="484">
        <v>44272</v>
      </c>
      <c r="Q154" s="363"/>
      <c r="R154" s="324" t="s">
        <v>559</v>
      </c>
      <c r="S154" s="37"/>
      <c r="Y154" s="37"/>
      <c r="Z154" s="37"/>
    </row>
    <row r="155" spans="1:26" s="369" customFormat="1" ht="13.9" customHeight="1">
      <c r="A155" s="554">
        <v>30</v>
      </c>
      <c r="B155" s="479">
        <v>44271</v>
      </c>
      <c r="C155" s="491"/>
      <c r="D155" s="461" t="s">
        <v>978</v>
      </c>
      <c r="E155" s="492" t="s">
        <v>557</v>
      </c>
      <c r="F155" s="462">
        <v>4.0999999999999996</v>
      </c>
      <c r="G155" s="462">
        <v>2.8</v>
      </c>
      <c r="H155" s="462">
        <v>2.7</v>
      </c>
      <c r="I155" s="463">
        <v>6</v>
      </c>
      <c r="J155" s="463" t="s">
        <v>993</v>
      </c>
      <c r="K155" s="555">
        <f t="shared" si="151"/>
        <v>-1.3999999999999995</v>
      </c>
      <c r="L155" s="463">
        <v>100</v>
      </c>
      <c r="M155" s="511">
        <f t="shared" si="152"/>
        <v>-4299.9999999999982</v>
      </c>
      <c r="N155" s="463">
        <v>3000</v>
      </c>
      <c r="O155" s="512" t="s">
        <v>620</v>
      </c>
      <c r="P155" s="484">
        <v>44272</v>
      </c>
      <c r="Q155" s="363"/>
      <c r="R155" s="324" t="s">
        <v>559</v>
      </c>
      <c r="S155" s="37"/>
      <c r="Y155" s="37"/>
      <c r="Z155" s="37"/>
    </row>
    <row r="156" spans="1:26" s="369" customFormat="1" ht="13.9" customHeight="1">
      <c r="A156" s="515">
        <v>31</v>
      </c>
      <c r="B156" s="470">
        <v>44273</v>
      </c>
      <c r="C156" s="448"/>
      <c r="D156" s="446" t="s">
        <v>1005</v>
      </c>
      <c r="E156" s="447" t="s">
        <v>557</v>
      </c>
      <c r="F156" s="444">
        <v>22</v>
      </c>
      <c r="G156" s="444"/>
      <c r="H156" s="444">
        <v>44</v>
      </c>
      <c r="I156" s="445">
        <v>70</v>
      </c>
      <c r="J156" s="445" t="s">
        <v>1008</v>
      </c>
      <c r="K156" s="516">
        <f t="shared" si="151"/>
        <v>22</v>
      </c>
      <c r="L156" s="445">
        <v>100</v>
      </c>
      <c r="M156" s="472">
        <f t="shared" si="152"/>
        <v>1550</v>
      </c>
      <c r="N156" s="445">
        <v>75</v>
      </c>
      <c r="O156" s="473" t="s">
        <v>556</v>
      </c>
      <c r="P156" s="464">
        <v>44273</v>
      </c>
      <c r="Q156" s="363"/>
      <c r="R156" s="324" t="s">
        <v>792</v>
      </c>
      <c r="S156" s="37"/>
      <c r="Y156" s="37"/>
      <c r="Z156" s="37"/>
    </row>
    <row r="157" spans="1:26" s="369" customFormat="1" ht="13.9" customHeight="1">
      <c r="A157" s="515">
        <v>32</v>
      </c>
      <c r="B157" s="470">
        <v>44273</v>
      </c>
      <c r="C157" s="448"/>
      <c r="D157" s="446" t="s">
        <v>1006</v>
      </c>
      <c r="E157" s="447" t="s">
        <v>557</v>
      </c>
      <c r="F157" s="444">
        <v>280</v>
      </c>
      <c r="G157" s="444">
        <v>80</v>
      </c>
      <c r="H157" s="444">
        <v>335</v>
      </c>
      <c r="I157" s="445">
        <v>600</v>
      </c>
      <c r="J157" s="445" t="s">
        <v>680</v>
      </c>
      <c r="K157" s="516">
        <f t="shared" si="151"/>
        <v>55</v>
      </c>
      <c r="L157" s="445">
        <v>100</v>
      </c>
      <c r="M157" s="472">
        <f t="shared" ref="M157:M158" si="153">(K157*N157)-L157</f>
        <v>1275</v>
      </c>
      <c r="N157" s="445">
        <v>25</v>
      </c>
      <c r="O157" s="473" t="s">
        <v>556</v>
      </c>
      <c r="P157" s="464">
        <v>44273</v>
      </c>
      <c r="Q157" s="363"/>
      <c r="R157" s="324" t="s">
        <v>559</v>
      </c>
      <c r="S157" s="37"/>
      <c r="Y157" s="37"/>
      <c r="Z157" s="37"/>
    </row>
    <row r="158" spans="1:26" s="369" customFormat="1" ht="13.9" customHeight="1">
      <c r="A158" s="515">
        <v>33</v>
      </c>
      <c r="B158" s="470">
        <v>44273</v>
      </c>
      <c r="C158" s="448"/>
      <c r="D158" s="446" t="s">
        <v>1007</v>
      </c>
      <c r="E158" s="447" t="s">
        <v>557</v>
      </c>
      <c r="F158" s="444">
        <v>20</v>
      </c>
      <c r="G158" s="444"/>
      <c r="H158" s="444">
        <v>37.5</v>
      </c>
      <c r="I158" s="445">
        <v>50</v>
      </c>
      <c r="J158" s="445" t="s">
        <v>876</v>
      </c>
      <c r="K158" s="516">
        <f t="shared" ref="K158" si="154">H158-F158</f>
        <v>17.5</v>
      </c>
      <c r="L158" s="445">
        <v>100</v>
      </c>
      <c r="M158" s="472">
        <f t="shared" si="153"/>
        <v>1212.5</v>
      </c>
      <c r="N158" s="445">
        <v>75</v>
      </c>
      <c r="O158" s="473" t="s">
        <v>556</v>
      </c>
      <c r="P158" s="464">
        <v>44273</v>
      </c>
      <c r="Q158" s="363"/>
      <c r="R158" s="324" t="s">
        <v>792</v>
      </c>
      <c r="S158" s="37"/>
      <c r="Y158" s="37"/>
      <c r="Z158" s="37"/>
    </row>
    <row r="159" spans="1:26" s="369" customFormat="1" ht="13.9" customHeight="1">
      <c r="A159" s="515">
        <v>34</v>
      </c>
      <c r="B159" s="470">
        <v>44273</v>
      </c>
      <c r="C159" s="448"/>
      <c r="D159" s="446" t="s">
        <v>1006</v>
      </c>
      <c r="E159" s="447" t="s">
        <v>557</v>
      </c>
      <c r="F159" s="444">
        <v>280</v>
      </c>
      <c r="G159" s="444">
        <v>80</v>
      </c>
      <c r="H159" s="444">
        <v>335</v>
      </c>
      <c r="I159" s="445">
        <v>600</v>
      </c>
      <c r="J159" s="445" t="s">
        <v>680</v>
      </c>
      <c r="K159" s="516">
        <f t="shared" ref="K159" si="155">H159-F159</f>
        <v>55</v>
      </c>
      <c r="L159" s="445">
        <v>100</v>
      </c>
      <c r="M159" s="472">
        <f t="shared" ref="M159" si="156">(K159*N159)-L159</f>
        <v>1275</v>
      </c>
      <c r="N159" s="445">
        <v>25</v>
      </c>
      <c r="O159" s="473" t="s">
        <v>556</v>
      </c>
      <c r="P159" s="464">
        <v>44273</v>
      </c>
      <c r="Q159" s="363"/>
      <c r="R159" s="324" t="s">
        <v>559</v>
      </c>
      <c r="S159" s="37"/>
      <c r="Y159" s="37"/>
      <c r="Z159" s="37"/>
    </row>
    <row r="160" spans="1:26" s="369" customFormat="1" ht="13.9" customHeight="1">
      <c r="A160" s="515">
        <v>35</v>
      </c>
      <c r="B160" s="470">
        <v>44273</v>
      </c>
      <c r="C160" s="448"/>
      <c r="D160" s="446" t="s">
        <v>1006</v>
      </c>
      <c r="E160" s="447" t="s">
        <v>557</v>
      </c>
      <c r="F160" s="444">
        <v>280</v>
      </c>
      <c r="G160" s="444">
        <v>80</v>
      </c>
      <c r="H160" s="444">
        <v>395</v>
      </c>
      <c r="I160" s="445">
        <v>600</v>
      </c>
      <c r="J160" s="445" t="s">
        <v>874</v>
      </c>
      <c r="K160" s="516">
        <f t="shared" ref="K160:K162" si="157">H160-F160</f>
        <v>115</v>
      </c>
      <c r="L160" s="445">
        <v>100</v>
      </c>
      <c r="M160" s="472">
        <f t="shared" ref="M160:M162" si="158">(K160*N160)-L160</f>
        <v>2775</v>
      </c>
      <c r="N160" s="445">
        <v>25</v>
      </c>
      <c r="O160" s="473" t="s">
        <v>556</v>
      </c>
      <c r="P160" s="443">
        <v>44274</v>
      </c>
      <c r="Q160" s="363"/>
      <c r="R160" s="324" t="s">
        <v>559</v>
      </c>
      <c r="S160" s="37"/>
      <c r="Y160" s="37"/>
      <c r="Z160" s="37"/>
    </row>
    <row r="161" spans="1:34" s="369" customFormat="1" ht="13.9" customHeight="1">
      <c r="A161" s="515">
        <v>36</v>
      </c>
      <c r="B161" s="470">
        <v>44274</v>
      </c>
      <c r="C161" s="448"/>
      <c r="D161" s="446" t="s">
        <v>1010</v>
      </c>
      <c r="E161" s="447" t="s">
        <v>557</v>
      </c>
      <c r="F161" s="444">
        <v>105.5</v>
      </c>
      <c r="G161" s="444">
        <v>60</v>
      </c>
      <c r="H161" s="444">
        <v>123.5</v>
      </c>
      <c r="I161" s="445">
        <v>190</v>
      </c>
      <c r="J161" s="445" t="s">
        <v>1011</v>
      </c>
      <c r="K161" s="516">
        <f t="shared" si="157"/>
        <v>18</v>
      </c>
      <c r="L161" s="445">
        <v>100</v>
      </c>
      <c r="M161" s="472">
        <f t="shared" si="158"/>
        <v>1250</v>
      </c>
      <c r="N161" s="445">
        <v>75</v>
      </c>
      <c r="O161" s="473" t="s">
        <v>556</v>
      </c>
      <c r="P161" s="464">
        <v>44274</v>
      </c>
      <c r="Q161" s="363"/>
      <c r="R161" s="324" t="s">
        <v>792</v>
      </c>
      <c r="S161" s="37"/>
      <c r="Y161" s="37"/>
      <c r="Z161" s="37"/>
    </row>
    <row r="162" spans="1:34" s="369" customFormat="1" ht="13.9" customHeight="1">
      <c r="A162" s="565">
        <v>37</v>
      </c>
      <c r="B162" s="479">
        <v>44274</v>
      </c>
      <c r="C162" s="491"/>
      <c r="D162" s="461" t="s">
        <v>1010</v>
      </c>
      <c r="E162" s="492" t="s">
        <v>557</v>
      </c>
      <c r="F162" s="462">
        <v>105</v>
      </c>
      <c r="G162" s="462">
        <v>60</v>
      </c>
      <c r="H162" s="462">
        <v>60</v>
      </c>
      <c r="I162" s="463">
        <v>190</v>
      </c>
      <c r="J162" s="463" t="s">
        <v>923</v>
      </c>
      <c r="K162" s="566">
        <f t="shared" si="157"/>
        <v>-45</v>
      </c>
      <c r="L162" s="463">
        <v>100</v>
      </c>
      <c r="M162" s="511">
        <f t="shared" si="158"/>
        <v>-3475</v>
      </c>
      <c r="N162" s="463">
        <v>75</v>
      </c>
      <c r="O162" s="512" t="s">
        <v>620</v>
      </c>
      <c r="P162" s="484">
        <v>44277</v>
      </c>
      <c r="Q162" s="363"/>
      <c r="R162" s="324" t="s">
        <v>559</v>
      </c>
      <c r="S162" s="37"/>
      <c r="Y162" s="37"/>
      <c r="Z162" s="37"/>
    </row>
    <row r="163" spans="1:34" s="369" customFormat="1" ht="13.9" customHeight="1">
      <c r="A163" s="515">
        <v>38</v>
      </c>
      <c r="B163" s="470">
        <v>44274</v>
      </c>
      <c r="C163" s="448"/>
      <c r="D163" s="446" t="s">
        <v>1006</v>
      </c>
      <c r="E163" s="447" t="s">
        <v>557</v>
      </c>
      <c r="F163" s="444">
        <v>265</v>
      </c>
      <c r="G163" s="444">
        <v>70</v>
      </c>
      <c r="H163" s="444">
        <v>325</v>
      </c>
      <c r="I163" s="445">
        <v>600</v>
      </c>
      <c r="J163" s="445" t="s">
        <v>787</v>
      </c>
      <c r="K163" s="516">
        <f t="shared" ref="K163" si="159">H163-F163</f>
        <v>60</v>
      </c>
      <c r="L163" s="445">
        <v>100</v>
      </c>
      <c r="M163" s="472">
        <f t="shared" ref="M163" si="160">(K163*N163)-L163</f>
        <v>1400</v>
      </c>
      <c r="N163" s="445">
        <v>25</v>
      </c>
      <c r="O163" s="473" t="s">
        <v>556</v>
      </c>
      <c r="P163" s="443">
        <v>44277</v>
      </c>
      <c r="Q163" s="363"/>
      <c r="R163" s="324" t="s">
        <v>792</v>
      </c>
      <c r="S163" s="37"/>
      <c r="Y163" s="37"/>
      <c r="Z163" s="37"/>
    </row>
    <row r="164" spans="1:34" s="369" customFormat="1" ht="13.9" customHeight="1">
      <c r="A164" s="605">
        <v>39</v>
      </c>
      <c r="B164" s="607">
        <v>44277</v>
      </c>
      <c r="C164" s="448"/>
      <c r="D164" s="446" t="s">
        <v>1044</v>
      </c>
      <c r="E164" s="447" t="s">
        <v>557</v>
      </c>
      <c r="F164" s="444">
        <v>11.5</v>
      </c>
      <c r="G164" s="444"/>
      <c r="H164" s="444">
        <v>16.5</v>
      </c>
      <c r="I164" s="445"/>
      <c r="J164" s="609" t="s">
        <v>1065</v>
      </c>
      <c r="K164" s="471">
        <f>H164-F164</f>
        <v>5</v>
      </c>
      <c r="L164" s="471">
        <v>100</v>
      </c>
      <c r="M164" s="603">
        <v>2225</v>
      </c>
      <c r="N164" s="589">
        <v>1000</v>
      </c>
      <c r="O164" s="589" t="s">
        <v>556</v>
      </c>
      <c r="P164" s="591" t="s">
        <v>1066</v>
      </c>
      <c r="Q164" s="363"/>
      <c r="R164" s="324" t="s">
        <v>792</v>
      </c>
      <c r="S164" s="37"/>
      <c r="Y164" s="37"/>
      <c r="Z164" s="37"/>
    </row>
    <row r="165" spans="1:34" s="369" customFormat="1" ht="13.9" customHeight="1">
      <c r="A165" s="606"/>
      <c r="B165" s="608"/>
      <c r="C165" s="448"/>
      <c r="D165" s="446" t="s">
        <v>1045</v>
      </c>
      <c r="E165" s="447" t="s">
        <v>817</v>
      </c>
      <c r="F165" s="444">
        <v>8.5</v>
      </c>
      <c r="G165" s="444"/>
      <c r="H165" s="444">
        <v>11.25</v>
      </c>
      <c r="I165" s="445"/>
      <c r="J165" s="610"/>
      <c r="K165" s="520">
        <f>F165-H165</f>
        <v>-2.75</v>
      </c>
      <c r="L165" s="471">
        <v>100</v>
      </c>
      <c r="M165" s="604"/>
      <c r="N165" s="590"/>
      <c r="O165" s="590"/>
      <c r="P165" s="592"/>
      <c r="Q165" s="363"/>
      <c r="R165" s="324" t="s">
        <v>792</v>
      </c>
      <c r="S165" s="37"/>
      <c r="Y165" s="37"/>
      <c r="Z165" s="37"/>
    </row>
    <row r="166" spans="1:34" s="369" customFormat="1" ht="13.9" customHeight="1">
      <c r="A166" s="597">
        <v>40</v>
      </c>
      <c r="B166" s="599">
        <v>44278</v>
      </c>
      <c r="C166" s="419"/>
      <c r="D166" s="412" t="s">
        <v>1068</v>
      </c>
      <c r="E166" s="413" t="s">
        <v>557</v>
      </c>
      <c r="F166" s="567" t="s">
        <v>1069</v>
      </c>
      <c r="G166" s="387"/>
      <c r="H166" s="387"/>
      <c r="I166" s="352"/>
      <c r="J166" s="601" t="s">
        <v>558</v>
      </c>
      <c r="K166" s="406"/>
      <c r="L166" s="406"/>
      <c r="M166" s="593"/>
      <c r="N166" s="595"/>
      <c r="O166" s="595"/>
      <c r="P166" s="595"/>
      <c r="Q166" s="363"/>
      <c r="R166" s="324" t="s">
        <v>559</v>
      </c>
      <c r="S166" s="37"/>
      <c r="Y166" s="37"/>
      <c r="Z166" s="37"/>
    </row>
    <row r="167" spans="1:34" s="369" customFormat="1" ht="13.9" customHeight="1">
      <c r="A167" s="598"/>
      <c r="B167" s="600"/>
      <c r="C167" s="419"/>
      <c r="D167" s="412" t="s">
        <v>1068</v>
      </c>
      <c r="E167" s="413" t="s">
        <v>817</v>
      </c>
      <c r="F167" s="387" t="s">
        <v>1070</v>
      </c>
      <c r="G167" s="387"/>
      <c r="H167" s="387"/>
      <c r="I167" s="352"/>
      <c r="J167" s="602"/>
      <c r="K167" s="404"/>
      <c r="L167" s="406"/>
      <c r="M167" s="594"/>
      <c r="N167" s="596"/>
      <c r="O167" s="596"/>
      <c r="P167" s="596"/>
      <c r="Q167" s="363"/>
      <c r="R167" s="324" t="s">
        <v>559</v>
      </c>
      <c r="S167" s="37"/>
      <c r="Y167" s="37"/>
      <c r="Z167" s="37"/>
    </row>
    <row r="168" spans="1:34" s="369" customFormat="1" ht="13.9" customHeight="1">
      <c r="A168" s="515">
        <v>41</v>
      </c>
      <c r="B168" s="470">
        <v>44278</v>
      </c>
      <c r="C168" s="448"/>
      <c r="D168" s="446" t="s">
        <v>1067</v>
      </c>
      <c r="E168" s="447" t="s">
        <v>557</v>
      </c>
      <c r="F168" s="444">
        <v>285</v>
      </c>
      <c r="G168" s="444">
        <v>80</v>
      </c>
      <c r="H168" s="444">
        <v>340</v>
      </c>
      <c r="I168" s="445">
        <v>600</v>
      </c>
      <c r="J168" s="445" t="s">
        <v>680</v>
      </c>
      <c r="K168" s="516">
        <f t="shared" ref="K168" si="161">H168-F168</f>
        <v>55</v>
      </c>
      <c r="L168" s="445">
        <v>100</v>
      </c>
      <c r="M168" s="472">
        <f t="shared" ref="M168" si="162">(K168*N168)-L168</f>
        <v>1275</v>
      </c>
      <c r="N168" s="445">
        <v>25</v>
      </c>
      <c r="O168" s="473" t="s">
        <v>556</v>
      </c>
      <c r="P168" s="464">
        <v>44278</v>
      </c>
      <c r="Q168" s="363"/>
      <c r="R168" s="324" t="s">
        <v>559</v>
      </c>
      <c r="S168" s="37"/>
      <c r="Y168" s="37"/>
      <c r="Z168" s="37"/>
    </row>
    <row r="169" spans="1:34" s="369" customFormat="1" ht="13.9" customHeight="1">
      <c r="A169" s="563">
        <v>42</v>
      </c>
      <c r="B169" s="418">
        <v>44278</v>
      </c>
      <c r="C169" s="419"/>
      <c r="D169" s="412" t="s">
        <v>1071</v>
      </c>
      <c r="E169" s="413" t="s">
        <v>557</v>
      </c>
      <c r="F169" s="570" t="s">
        <v>1072</v>
      </c>
      <c r="G169" s="387">
        <v>3</v>
      </c>
      <c r="H169" s="387"/>
      <c r="I169" s="352" t="s">
        <v>1073</v>
      </c>
      <c r="J169" s="352" t="s">
        <v>558</v>
      </c>
      <c r="K169" s="564"/>
      <c r="L169" s="352"/>
      <c r="M169" s="508"/>
      <c r="N169" s="352"/>
      <c r="O169" s="380"/>
      <c r="P169" s="409"/>
      <c r="Q169" s="363"/>
      <c r="R169" s="324" t="s">
        <v>792</v>
      </c>
      <c r="S169" s="37"/>
      <c r="Y169" s="37"/>
      <c r="Z169" s="37"/>
    </row>
    <row r="170" spans="1:34" s="369" customFormat="1" ht="13.9" customHeight="1">
      <c r="A170" s="573">
        <v>43</v>
      </c>
      <c r="B170" s="470">
        <v>44278</v>
      </c>
      <c r="C170" s="448"/>
      <c r="D170" s="446" t="s">
        <v>1074</v>
      </c>
      <c r="E170" s="447" t="s">
        <v>557</v>
      </c>
      <c r="F170" s="444">
        <v>260</v>
      </c>
      <c r="G170" s="444">
        <v>70</v>
      </c>
      <c r="H170" s="444">
        <v>310</v>
      </c>
      <c r="I170" s="445">
        <v>600</v>
      </c>
      <c r="J170" s="445" t="s">
        <v>926</v>
      </c>
      <c r="K170" s="574">
        <f t="shared" ref="K170:K171" si="163">H170-F170</f>
        <v>50</v>
      </c>
      <c r="L170" s="445">
        <v>100</v>
      </c>
      <c r="M170" s="472">
        <f t="shared" ref="M170:M171" si="164">(K170*N170)-L170</f>
        <v>1150</v>
      </c>
      <c r="N170" s="445">
        <v>25</v>
      </c>
      <c r="O170" s="473" t="s">
        <v>556</v>
      </c>
      <c r="P170" s="443">
        <v>44279</v>
      </c>
      <c r="Q170" s="363"/>
      <c r="R170" s="324" t="s">
        <v>792</v>
      </c>
      <c r="S170" s="37"/>
      <c r="Y170" s="37"/>
      <c r="Z170" s="37"/>
    </row>
    <row r="171" spans="1:34" s="369" customFormat="1" ht="13.9" customHeight="1">
      <c r="A171" s="573">
        <v>44</v>
      </c>
      <c r="B171" s="470">
        <v>44279</v>
      </c>
      <c r="C171" s="448"/>
      <c r="D171" s="446" t="s">
        <v>1097</v>
      </c>
      <c r="E171" s="447" t="s">
        <v>557</v>
      </c>
      <c r="F171" s="444">
        <v>52</v>
      </c>
      <c r="G171" s="444">
        <v>18</v>
      </c>
      <c r="H171" s="444">
        <v>70</v>
      </c>
      <c r="I171" s="445" t="s">
        <v>1098</v>
      </c>
      <c r="J171" s="445" t="s">
        <v>1011</v>
      </c>
      <c r="K171" s="574">
        <f t="shared" si="163"/>
        <v>18</v>
      </c>
      <c r="L171" s="445">
        <v>100</v>
      </c>
      <c r="M171" s="472">
        <f t="shared" si="164"/>
        <v>1250</v>
      </c>
      <c r="N171" s="445">
        <v>75</v>
      </c>
      <c r="O171" s="473" t="s">
        <v>556</v>
      </c>
      <c r="P171" s="464">
        <v>44279</v>
      </c>
      <c r="Q171" s="363"/>
      <c r="R171" s="324" t="s">
        <v>792</v>
      </c>
      <c r="S171" s="37"/>
      <c r="Y171" s="37"/>
      <c r="Z171" s="37"/>
    </row>
    <row r="172" spans="1:34" s="369" customFormat="1" ht="13.9" customHeight="1">
      <c r="A172" s="571">
        <v>45</v>
      </c>
      <c r="B172" s="418">
        <v>44279</v>
      </c>
      <c r="C172" s="419"/>
      <c r="D172" s="412" t="s">
        <v>1097</v>
      </c>
      <c r="E172" s="413" t="s">
        <v>557</v>
      </c>
      <c r="F172" s="387" t="s">
        <v>1099</v>
      </c>
      <c r="G172" s="387"/>
      <c r="H172" s="387"/>
      <c r="I172" s="352">
        <v>80</v>
      </c>
      <c r="J172" s="352"/>
      <c r="K172" s="572"/>
      <c r="L172" s="352"/>
      <c r="M172" s="508"/>
      <c r="N172" s="352"/>
      <c r="O172" s="380"/>
      <c r="P172" s="409"/>
      <c r="Q172" s="363"/>
      <c r="R172" s="324" t="s">
        <v>792</v>
      </c>
      <c r="S172" s="37"/>
      <c r="Y172" s="37"/>
      <c r="Z172" s="37"/>
    </row>
    <row r="173" spans="1:34" s="369" customFormat="1" ht="13.9" customHeight="1">
      <c r="A173" s="571"/>
      <c r="B173" s="418"/>
      <c r="C173" s="419"/>
      <c r="D173" s="412"/>
      <c r="E173" s="413"/>
      <c r="F173" s="387"/>
      <c r="G173" s="387"/>
      <c r="H173" s="387"/>
      <c r="I173" s="352"/>
      <c r="J173" s="352"/>
      <c r="K173" s="572"/>
      <c r="L173" s="352"/>
      <c r="M173" s="508"/>
      <c r="N173" s="352"/>
      <c r="O173" s="380"/>
      <c r="P173" s="409"/>
      <c r="Q173" s="363"/>
      <c r="R173" s="324"/>
      <c r="S173" s="37"/>
      <c r="Y173" s="37"/>
      <c r="Z173" s="37"/>
    </row>
    <row r="174" spans="1:34" s="369" customFormat="1" ht="13.9" customHeight="1">
      <c r="A174" s="420"/>
      <c r="B174" s="418"/>
      <c r="C174" s="419"/>
      <c r="D174" s="412"/>
      <c r="E174" s="413"/>
      <c r="F174" s="387"/>
      <c r="G174" s="387"/>
      <c r="H174" s="387"/>
      <c r="I174" s="352"/>
      <c r="J174" s="352"/>
      <c r="K174" s="352"/>
      <c r="L174" s="352"/>
      <c r="M174" s="352"/>
      <c r="N174" s="352"/>
      <c r="O174" s="352"/>
      <c r="P174" s="352"/>
      <c r="Q174" s="363"/>
      <c r="R174" s="324"/>
      <c r="S174" s="37"/>
      <c r="Y174" s="37"/>
      <c r="Z174" s="37"/>
    </row>
    <row r="175" spans="1:34" s="37" customFormat="1" ht="14.25">
      <c r="A175" s="33"/>
      <c r="B175" s="397"/>
      <c r="C175" s="397"/>
      <c r="D175" s="398"/>
      <c r="E175" s="399"/>
      <c r="F175" s="399"/>
      <c r="G175" s="400"/>
      <c r="H175" s="400"/>
      <c r="I175" s="399"/>
      <c r="J175" s="395"/>
      <c r="K175" s="395"/>
      <c r="L175" s="395"/>
      <c r="M175" s="395"/>
      <c r="N175" s="395"/>
      <c r="O175" s="395"/>
      <c r="P175" s="395"/>
      <c r="Q175" s="363"/>
      <c r="R175" s="324"/>
      <c r="Z175" s="369"/>
      <c r="AA175" s="369"/>
      <c r="AB175" s="369"/>
      <c r="AC175" s="369"/>
      <c r="AD175" s="369"/>
      <c r="AE175" s="369"/>
      <c r="AF175" s="369"/>
      <c r="AG175" s="369"/>
      <c r="AH175" s="369"/>
    </row>
    <row r="176" spans="1:34" s="37" customFormat="1" ht="14.25">
      <c r="A176" s="33"/>
      <c r="B176" s="397"/>
      <c r="C176" s="397"/>
      <c r="D176" s="398"/>
      <c r="E176" s="399"/>
      <c r="F176" s="399"/>
      <c r="G176" s="400"/>
      <c r="H176" s="400"/>
      <c r="I176" s="399"/>
      <c r="J176" s="395"/>
      <c r="K176" s="395"/>
      <c r="L176" s="395"/>
      <c r="M176" s="395"/>
      <c r="N176" s="395"/>
      <c r="O176" s="395"/>
      <c r="P176" s="395"/>
      <c r="Q176" s="363"/>
      <c r="R176" s="324"/>
      <c r="Z176" s="369"/>
      <c r="AA176" s="369"/>
      <c r="AB176" s="369"/>
      <c r="AC176" s="369"/>
      <c r="AD176" s="369"/>
      <c r="AE176" s="369"/>
      <c r="AF176" s="369"/>
      <c r="AG176" s="369"/>
      <c r="AH176" s="369"/>
    </row>
    <row r="177" spans="1:34" s="37" customFormat="1" ht="14.25">
      <c r="A177" s="33"/>
      <c r="B177" s="397"/>
      <c r="C177" s="397"/>
      <c r="D177" s="398"/>
      <c r="E177" s="399"/>
      <c r="F177" s="399"/>
      <c r="G177" s="400"/>
      <c r="H177" s="400"/>
      <c r="I177" s="399"/>
      <c r="J177" s="395"/>
      <c r="K177" s="395"/>
      <c r="L177" s="395"/>
      <c r="M177" s="395"/>
      <c r="N177" s="395"/>
      <c r="O177" s="395"/>
      <c r="P177" s="395"/>
      <c r="Q177" s="363"/>
      <c r="R177" s="324"/>
      <c r="Z177" s="369"/>
      <c r="AA177" s="369"/>
      <c r="AB177" s="369"/>
      <c r="AC177" s="369"/>
      <c r="AD177" s="369"/>
      <c r="AE177" s="369"/>
      <c r="AF177" s="369"/>
      <c r="AG177" s="369"/>
      <c r="AH177" s="369"/>
    </row>
    <row r="178" spans="1:34" s="37" customFormat="1" ht="14.25">
      <c r="A178" s="33"/>
      <c r="B178" s="397"/>
      <c r="C178" s="397"/>
      <c r="D178" s="398"/>
      <c r="E178" s="399"/>
      <c r="F178" s="399"/>
      <c r="G178" s="400"/>
      <c r="H178" s="400"/>
      <c r="I178" s="399"/>
      <c r="J178" s="395"/>
      <c r="K178" s="395"/>
      <c r="L178" s="395"/>
      <c r="M178" s="395"/>
      <c r="N178" s="395"/>
      <c r="O178" s="395"/>
      <c r="P178" s="395"/>
      <c r="Q178" s="363"/>
      <c r="R178" s="324"/>
      <c r="Z178" s="369"/>
      <c r="AA178" s="369"/>
      <c r="AB178" s="369"/>
      <c r="AC178" s="369"/>
      <c r="AD178" s="369"/>
      <c r="AE178" s="369"/>
      <c r="AF178" s="369"/>
      <c r="AG178" s="369"/>
      <c r="AH178" s="369"/>
    </row>
    <row r="179" spans="1:34" s="37" customFormat="1" ht="14.25">
      <c r="A179" s="33"/>
      <c r="B179" s="397"/>
      <c r="C179" s="397"/>
      <c r="D179" s="398"/>
      <c r="E179" s="399"/>
      <c r="F179" s="399"/>
      <c r="G179" s="400"/>
      <c r="H179" s="400"/>
      <c r="I179" s="399"/>
      <c r="J179" s="395"/>
      <c r="K179" s="395"/>
      <c r="L179" s="395"/>
      <c r="M179" s="395"/>
      <c r="N179" s="395"/>
      <c r="O179" s="401"/>
      <c r="P179" s="395"/>
      <c r="Q179" s="363"/>
      <c r="R179" s="324"/>
      <c r="Z179" s="369"/>
      <c r="AA179" s="369"/>
      <c r="AB179" s="369"/>
      <c r="AC179" s="369"/>
      <c r="AD179" s="369"/>
      <c r="AE179" s="369"/>
      <c r="AF179" s="369"/>
      <c r="AG179" s="369"/>
      <c r="AH179" s="369"/>
    </row>
    <row r="180" spans="1:34" s="37" customFormat="1" ht="14.25">
      <c r="A180" s="353"/>
      <c r="B180" s="354"/>
      <c r="C180" s="354"/>
      <c r="D180" s="355"/>
      <c r="E180" s="353"/>
      <c r="F180" s="370"/>
      <c r="G180" s="353"/>
      <c r="H180" s="353"/>
      <c r="I180" s="353"/>
      <c r="J180" s="354"/>
      <c r="K180" s="371"/>
      <c r="L180" s="353"/>
      <c r="M180" s="353"/>
      <c r="N180" s="353"/>
      <c r="O180" s="372"/>
      <c r="P180" s="363"/>
      <c r="Q180" s="363"/>
      <c r="R180" s="324"/>
      <c r="Z180" s="369"/>
      <c r="AA180" s="369"/>
      <c r="AB180" s="369"/>
      <c r="AC180" s="369"/>
      <c r="AD180" s="369"/>
      <c r="AE180" s="369"/>
      <c r="AF180" s="369"/>
      <c r="AG180" s="369"/>
      <c r="AH180" s="369"/>
    </row>
    <row r="181" spans="1:34" ht="15">
      <c r="A181" s="96" t="s">
        <v>575</v>
      </c>
      <c r="B181" s="97"/>
      <c r="C181" s="97"/>
      <c r="D181" s="98"/>
      <c r="E181" s="31"/>
      <c r="F181" s="29"/>
      <c r="G181" s="29"/>
      <c r="H181" s="70"/>
      <c r="I181" s="116"/>
      <c r="J181" s="117"/>
      <c r="K181" s="14"/>
      <c r="L181" s="14"/>
      <c r="M181" s="14"/>
      <c r="N181" s="8"/>
      <c r="O181" s="50"/>
      <c r="Q181" s="92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34" ht="38.25">
      <c r="A182" s="17" t="s">
        <v>16</v>
      </c>
      <c r="B182" s="18" t="s">
        <v>534</v>
      </c>
      <c r="C182" s="18"/>
      <c r="D182" s="19" t="s">
        <v>545</v>
      </c>
      <c r="E182" s="18" t="s">
        <v>546</v>
      </c>
      <c r="F182" s="18" t="s">
        <v>547</v>
      </c>
      <c r="G182" s="18" t="s">
        <v>548</v>
      </c>
      <c r="H182" s="18" t="s">
        <v>549</v>
      </c>
      <c r="I182" s="18" t="s">
        <v>550</v>
      </c>
      <c r="J182" s="17" t="s">
        <v>551</v>
      </c>
      <c r="K182" s="59" t="s">
        <v>567</v>
      </c>
      <c r="L182" s="392" t="s">
        <v>820</v>
      </c>
      <c r="M182" s="60" t="s">
        <v>819</v>
      </c>
      <c r="N182" s="18" t="s">
        <v>554</v>
      </c>
      <c r="O182" s="75" t="s">
        <v>555</v>
      </c>
      <c r="P182" s="94"/>
      <c r="Q182" s="8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34" s="369" customFormat="1" ht="14.25">
      <c r="A183" s="493">
        <v>1</v>
      </c>
      <c r="B183" s="494">
        <v>44203</v>
      </c>
      <c r="C183" s="495"/>
      <c r="D183" s="496" t="s">
        <v>480</v>
      </c>
      <c r="E183" s="497" t="s">
        <v>557</v>
      </c>
      <c r="F183" s="498">
        <v>424</v>
      </c>
      <c r="G183" s="499">
        <v>385</v>
      </c>
      <c r="H183" s="498">
        <v>455</v>
      </c>
      <c r="I183" s="500" t="s">
        <v>830</v>
      </c>
      <c r="J183" s="501" t="s">
        <v>844</v>
      </c>
      <c r="K183" s="501">
        <f t="shared" ref="K183" si="165">H183-F183</f>
        <v>31</v>
      </c>
      <c r="L183" s="502">
        <f>(F183*-0.8)/100</f>
        <v>-3.3920000000000003</v>
      </c>
      <c r="M183" s="503">
        <f t="shared" ref="M183" si="166">(K183+L183)/F183</f>
        <v>6.5113207547169816E-2</v>
      </c>
      <c r="N183" s="504" t="s">
        <v>556</v>
      </c>
      <c r="O183" s="505">
        <v>44243</v>
      </c>
      <c r="P183" s="95"/>
      <c r="Q183" s="416"/>
      <c r="R183" s="455" t="s">
        <v>559</v>
      </c>
      <c r="S183" s="410"/>
      <c r="T183" s="410"/>
      <c r="U183" s="410"/>
      <c r="V183" s="410"/>
      <c r="W183" s="410"/>
      <c r="X183" s="410"/>
      <c r="Y183" s="410"/>
      <c r="Z183" s="410"/>
    </row>
    <row r="184" spans="1:34" s="369" customFormat="1" ht="14.25">
      <c r="A184" s="493">
        <v>2</v>
      </c>
      <c r="B184" s="494">
        <v>44238</v>
      </c>
      <c r="C184" s="495"/>
      <c r="D184" s="496" t="s">
        <v>445</v>
      </c>
      <c r="E184" s="497" t="s">
        <v>557</v>
      </c>
      <c r="F184" s="498">
        <v>1515</v>
      </c>
      <c r="G184" s="499">
        <v>1390</v>
      </c>
      <c r="H184" s="498">
        <v>1595</v>
      </c>
      <c r="I184" s="500" t="s">
        <v>841</v>
      </c>
      <c r="J184" s="501" t="s">
        <v>967</v>
      </c>
      <c r="K184" s="501">
        <f t="shared" ref="K184" si="167">H184-F184</f>
        <v>80</v>
      </c>
      <c r="L184" s="502">
        <f>(F184*-0.8)/100</f>
        <v>-12.12</v>
      </c>
      <c r="M184" s="503">
        <f t="shared" ref="M184" si="168">(K184+L184)/F184</f>
        <v>4.4805280528052799E-2</v>
      </c>
      <c r="N184" s="504" t="s">
        <v>556</v>
      </c>
      <c r="O184" s="505">
        <v>44271</v>
      </c>
      <c r="P184" s="95"/>
      <c r="Q184" s="416"/>
      <c r="R184" s="455" t="s">
        <v>559</v>
      </c>
      <c r="S184" s="410"/>
      <c r="T184" s="410"/>
      <c r="U184" s="410"/>
      <c r="V184" s="410"/>
      <c r="W184" s="410"/>
      <c r="X184" s="410"/>
      <c r="Y184" s="410"/>
      <c r="Z184" s="410"/>
    </row>
    <row r="185" spans="1:34" s="369" customFormat="1" ht="14.25">
      <c r="A185" s="568">
        <v>3</v>
      </c>
      <c r="B185" s="494">
        <v>44274</v>
      </c>
      <c r="C185" s="569"/>
      <c r="D185" s="496" t="s">
        <v>744</v>
      </c>
      <c r="E185" s="497" t="s">
        <v>557</v>
      </c>
      <c r="F185" s="498">
        <v>4070</v>
      </c>
      <c r="G185" s="499">
        <v>3750</v>
      </c>
      <c r="H185" s="498">
        <v>4315</v>
      </c>
      <c r="I185" s="500">
        <v>4800</v>
      </c>
      <c r="J185" s="501" t="s">
        <v>1064</v>
      </c>
      <c r="K185" s="501">
        <f t="shared" ref="K185" si="169">H185-F185</f>
        <v>245</v>
      </c>
      <c r="L185" s="502">
        <f>(F185*-0.8)/100</f>
        <v>-32.56</v>
      </c>
      <c r="M185" s="503">
        <f t="shared" ref="M185" si="170">(K185+L185)/F185</f>
        <v>5.2196560196560195E-2</v>
      </c>
      <c r="N185" s="504" t="s">
        <v>556</v>
      </c>
      <c r="O185" s="505">
        <v>44278</v>
      </c>
      <c r="P185" s="95"/>
      <c r="Q185" s="416"/>
      <c r="R185" s="455" t="s">
        <v>559</v>
      </c>
      <c r="S185" s="410"/>
      <c r="T185" s="410"/>
      <c r="U185" s="410"/>
      <c r="V185" s="410"/>
      <c r="W185" s="410"/>
      <c r="X185" s="410"/>
      <c r="Y185" s="410"/>
      <c r="Z185" s="410"/>
    </row>
    <row r="186" spans="1:34" s="369" customFormat="1" ht="14.25">
      <c r="A186" s="433"/>
      <c r="B186" s="373"/>
      <c r="C186" s="435"/>
      <c r="D186" s="385"/>
      <c r="E186" s="378"/>
      <c r="F186" s="387"/>
      <c r="G186" s="383"/>
      <c r="H186" s="387"/>
      <c r="I186" s="375"/>
      <c r="J186" s="414"/>
      <c r="K186" s="414"/>
      <c r="L186" s="415"/>
      <c r="M186" s="402"/>
      <c r="N186" s="379"/>
      <c r="O186" s="409"/>
      <c r="P186" s="95"/>
      <c r="Q186" s="416"/>
      <c r="R186" s="455"/>
      <c r="S186" s="410"/>
      <c r="T186" s="410"/>
      <c r="U186" s="410"/>
      <c r="V186" s="410"/>
      <c r="W186" s="410"/>
      <c r="X186" s="410"/>
      <c r="Y186" s="410"/>
      <c r="Z186" s="410"/>
    </row>
    <row r="187" spans="1:34" s="5" customFormat="1">
      <c r="A187" s="364"/>
      <c r="B187" s="365"/>
      <c r="C187" s="366"/>
      <c r="D187" s="367"/>
      <c r="E187" s="396"/>
      <c r="F187" s="396"/>
      <c r="G187" s="453"/>
      <c r="H187" s="453"/>
      <c r="I187" s="396"/>
      <c r="J187" s="454"/>
      <c r="K187" s="449"/>
      <c r="L187" s="450"/>
      <c r="M187" s="451"/>
      <c r="N187" s="452"/>
      <c r="O187" s="368"/>
      <c r="P187" s="120"/>
      <c r="Q187"/>
      <c r="R187" s="91"/>
      <c r="T187" s="54"/>
      <c r="U187" s="54"/>
      <c r="V187" s="54"/>
      <c r="W187" s="54"/>
      <c r="X187" s="54"/>
      <c r="Y187" s="54"/>
      <c r="Z187" s="54"/>
    </row>
    <row r="188" spans="1:34">
      <c r="A188" s="20" t="s">
        <v>560</v>
      </c>
      <c r="B188" s="20"/>
      <c r="C188" s="20"/>
      <c r="D188" s="20"/>
      <c r="E188" s="2"/>
      <c r="F188" s="27" t="s">
        <v>562</v>
      </c>
      <c r="G188" s="79"/>
      <c r="H188" s="79"/>
      <c r="I188" s="35"/>
      <c r="J188" s="82"/>
      <c r="K188" s="80"/>
      <c r="L188" s="81"/>
      <c r="M188" s="82"/>
      <c r="N188" s="83"/>
      <c r="O188" s="121"/>
      <c r="P188" s="8"/>
      <c r="Q188" s="13"/>
      <c r="R188" s="93"/>
      <c r="S188" s="13"/>
      <c r="T188" s="13"/>
      <c r="U188" s="13"/>
      <c r="V188" s="13"/>
      <c r="W188" s="13"/>
      <c r="X188" s="13"/>
      <c r="Y188" s="13"/>
    </row>
    <row r="189" spans="1:34">
      <c r="A189" s="26" t="s">
        <v>561</v>
      </c>
      <c r="B189" s="20"/>
      <c r="C189" s="20"/>
      <c r="D189" s="20"/>
      <c r="E189" s="29"/>
      <c r="F189" s="27" t="s">
        <v>564</v>
      </c>
      <c r="G189" s="9"/>
      <c r="H189" s="9"/>
      <c r="I189" s="9"/>
      <c r="J189" s="50"/>
      <c r="K189" s="9"/>
      <c r="L189" s="9"/>
      <c r="M189" s="9"/>
      <c r="N189" s="8"/>
      <c r="O189" s="50"/>
      <c r="Q189" s="4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34">
      <c r="A190" s="26"/>
      <c r="B190" s="20"/>
      <c r="C190" s="20"/>
      <c r="D190" s="20"/>
      <c r="E190" s="29"/>
      <c r="F190" s="27"/>
      <c r="G190" s="9"/>
      <c r="H190" s="9"/>
      <c r="I190" s="9"/>
      <c r="J190" s="50"/>
      <c r="K190" s="9"/>
      <c r="L190" s="9"/>
      <c r="M190" s="9"/>
      <c r="N190" s="8"/>
      <c r="O190" s="50"/>
      <c r="Q190" s="4"/>
      <c r="R190" s="79"/>
      <c r="S190" s="13"/>
      <c r="T190" s="13"/>
      <c r="U190" s="13"/>
      <c r="V190" s="13"/>
      <c r="W190" s="13"/>
      <c r="X190" s="13"/>
      <c r="Y190" s="13"/>
      <c r="Z190" s="13"/>
    </row>
    <row r="191" spans="1:34" ht="15">
      <c r="A191" s="8"/>
      <c r="B191" s="30" t="s">
        <v>824</v>
      </c>
      <c r="C191" s="30"/>
      <c r="D191" s="30"/>
      <c r="E191" s="30"/>
      <c r="F191" s="31"/>
      <c r="G191" s="29"/>
      <c r="H191" s="29"/>
      <c r="I191" s="70"/>
      <c r="J191" s="71"/>
      <c r="K191" s="72"/>
      <c r="L191" s="391"/>
      <c r="M191" s="9"/>
      <c r="N191" s="8"/>
      <c r="O191" s="50"/>
      <c r="Q191" s="4"/>
      <c r="R191" s="79"/>
      <c r="S191" s="13"/>
      <c r="T191" s="13"/>
      <c r="U191" s="13"/>
      <c r="V191" s="13"/>
      <c r="W191" s="13"/>
      <c r="X191" s="13"/>
      <c r="Y191" s="13"/>
      <c r="Z191" s="13"/>
    </row>
    <row r="192" spans="1:34" ht="38.25">
      <c r="A192" s="17" t="s">
        <v>16</v>
      </c>
      <c r="B192" s="18" t="s">
        <v>534</v>
      </c>
      <c r="C192" s="18"/>
      <c r="D192" s="19" t="s">
        <v>545</v>
      </c>
      <c r="E192" s="18" t="s">
        <v>546</v>
      </c>
      <c r="F192" s="18" t="s">
        <v>547</v>
      </c>
      <c r="G192" s="18" t="s">
        <v>566</v>
      </c>
      <c r="H192" s="18" t="s">
        <v>549</v>
      </c>
      <c r="I192" s="18" t="s">
        <v>550</v>
      </c>
      <c r="J192" s="73" t="s">
        <v>551</v>
      </c>
      <c r="K192" s="59" t="s">
        <v>567</v>
      </c>
      <c r="L192" s="74" t="s">
        <v>568</v>
      </c>
      <c r="M192" s="18" t="s">
        <v>569</v>
      </c>
      <c r="N192" s="392" t="s">
        <v>820</v>
      </c>
      <c r="O192" s="60" t="s">
        <v>819</v>
      </c>
      <c r="P192" s="18" t="s">
        <v>554</v>
      </c>
      <c r="Q192" s="75" t="s">
        <v>555</v>
      </c>
      <c r="R192" s="79"/>
      <c r="S192" s="13"/>
      <c r="T192" s="13"/>
      <c r="U192" s="13"/>
      <c r="V192" s="13"/>
      <c r="W192" s="13"/>
      <c r="X192" s="13"/>
      <c r="Y192" s="13"/>
      <c r="Z192" s="13"/>
    </row>
    <row r="193" spans="1:29" ht="14.25">
      <c r="A193" s="358"/>
      <c r="B193" s="373"/>
      <c r="C193" s="377"/>
      <c r="D193" s="385"/>
      <c r="E193" s="378"/>
      <c r="F193" s="403"/>
      <c r="G193" s="383"/>
      <c r="H193" s="378"/>
      <c r="I193" s="375"/>
      <c r="J193" s="414"/>
      <c r="K193" s="414"/>
      <c r="L193" s="415"/>
      <c r="M193" s="413"/>
      <c r="N193" s="415"/>
      <c r="O193" s="402"/>
      <c r="P193" s="379"/>
      <c r="Q193" s="393"/>
      <c r="R193" s="411"/>
      <c r="S193" s="401"/>
      <c r="T193" s="13"/>
      <c r="U193" s="410"/>
      <c r="V193" s="410"/>
      <c r="W193" s="410"/>
      <c r="X193" s="410"/>
      <c r="Y193" s="410"/>
      <c r="Z193" s="410"/>
      <c r="AA193" s="369"/>
      <c r="AB193" s="369"/>
      <c r="AC193" s="369"/>
    </row>
    <row r="194" spans="1:29" ht="14.25">
      <c r="A194" s="358"/>
      <c r="B194" s="373"/>
      <c r="C194" s="377"/>
      <c r="D194" s="385"/>
      <c r="E194" s="378"/>
      <c r="F194" s="403"/>
      <c r="G194" s="383"/>
      <c r="H194" s="378"/>
      <c r="I194" s="375"/>
      <c r="J194" s="414"/>
      <c r="K194" s="414"/>
      <c r="L194" s="415"/>
      <c r="M194" s="413"/>
      <c r="N194" s="415"/>
      <c r="O194" s="402"/>
      <c r="P194" s="379"/>
      <c r="Q194" s="393"/>
      <c r="R194" s="411"/>
      <c r="S194" s="401"/>
      <c r="T194" s="13"/>
      <c r="U194" s="410"/>
      <c r="V194" s="410"/>
      <c r="W194" s="410"/>
      <c r="X194" s="410"/>
      <c r="Y194" s="410"/>
      <c r="Z194" s="410"/>
      <c r="AA194" s="369"/>
      <c r="AB194" s="369"/>
      <c r="AC194" s="369"/>
    </row>
    <row r="195" spans="1:29" s="369" customFormat="1" ht="14.25">
      <c r="A195" s="358"/>
      <c r="B195" s="373"/>
      <c r="C195" s="377"/>
      <c r="D195" s="385"/>
      <c r="E195" s="378"/>
      <c r="F195" s="403"/>
      <c r="G195" s="383"/>
      <c r="H195" s="378"/>
      <c r="I195" s="375"/>
      <c r="J195" s="414"/>
      <c r="K195" s="414"/>
      <c r="L195" s="415"/>
      <c r="M195" s="413"/>
      <c r="N195" s="415"/>
      <c r="O195" s="402"/>
      <c r="P195" s="379"/>
      <c r="Q195" s="393"/>
      <c r="R195" s="408"/>
      <c r="S195" s="410"/>
      <c r="T195" s="410"/>
      <c r="U195" s="410"/>
      <c r="V195" s="410"/>
      <c r="W195" s="410"/>
      <c r="X195" s="410"/>
      <c r="Y195" s="410"/>
      <c r="Z195" s="410"/>
    </row>
    <row r="196" spans="1:29" s="369" customFormat="1" ht="14.25">
      <c r="A196" s="358"/>
      <c r="B196" s="373"/>
      <c r="C196" s="377"/>
      <c r="D196" s="385"/>
      <c r="E196" s="378"/>
      <c r="F196" s="414"/>
      <c r="G196" s="387"/>
      <c r="H196" s="378"/>
      <c r="I196" s="375"/>
      <c r="J196" s="414"/>
      <c r="K196" s="414"/>
      <c r="L196" s="415"/>
      <c r="M196" s="413"/>
      <c r="N196" s="415"/>
      <c r="O196" s="402"/>
      <c r="P196" s="379"/>
      <c r="Q196" s="393"/>
      <c r="R196" s="408"/>
      <c r="S196" s="410"/>
      <c r="T196" s="410"/>
      <c r="U196" s="410"/>
      <c r="V196" s="410"/>
      <c r="W196" s="410"/>
      <c r="X196" s="410"/>
      <c r="Y196" s="410"/>
      <c r="Z196" s="410"/>
    </row>
    <row r="197" spans="1:29" s="369" customFormat="1" ht="14.25">
      <c r="A197" s="358"/>
      <c r="B197" s="373"/>
      <c r="C197" s="377"/>
      <c r="D197" s="385"/>
      <c r="E197" s="378"/>
      <c r="F197" s="414"/>
      <c r="G197" s="387"/>
      <c r="H197" s="378"/>
      <c r="I197" s="375"/>
      <c r="J197" s="414"/>
      <c r="K197" s="414"/>
      <c r="L197" s="415"/>
      <c r="M197" s="413"/>
      <c r="N197" s="415"/>
      <c r="O197" s="402"/>
      <c r="P197" s="379"/>
      <c r="Q197" s="393"/>
      <c r="R197" s="408"/>
      <c r="S197" s="410"/>
      <c r="T197" s="410"/>
      <c r="U197" s="410"/>
      <c r="V197" s="410"/>
      <c r="W197" s="410"/>
      <c r="X197" s="410"/>
      <c r="Y197" s="410"/>
      <c r="Z197" s="410"/>
    </row>
    <row r="198" spans="1:29" s="369" customFormat="1" ht="14.25">
      <c r="A198" s="358"/>
      <c r="B198" s="373"/>
      <c r="C198" s="377"/>
      <c r="D198" s="385"/>
      <c r="E198" s="378"/>
      <c r="F198" s="403"/>
      <c r="G198" s="383"/>
      <c r="H198" s="378"/>
      <c r="I198" s="375"/>
      <c r="J198" s="414"/>
      <c r="K198" s="405"/>
      <c r="L198" s="415"/>
      <c r="M198" s="413"/>
      <c r="N198" s="415"/>
      <c r="O198" s="402"/>
      <c r="P198" s="407"/>
      <c r="Q198" s="393"/>
      <c r="R198" s="408"/>
      <c r="S198" s="410"/>
      <c r="T198" s="410"/>
      <c r="U198" s="410"/>
      <c r="V198" s="410"/>
      <c r="W198" s="410"/>
      <c r="X198" s="410"/>
      <c r="Y198" s="410"/>
      <c r="Z198" s="410"/>
    </row>
    <row r="199" spans="1:29" s="369" customFormat="1" ht="14.25">
      <c r="A199" s="358"/>
      <c r="B199" s="373"/>
      <c r="C199" s="377"/>
      <c r="D199" s="385"/>
      <c r="E199" s="378"/>
      <c r="F199" s="403"/>
      <c r="G199" s="383"/>
      <c r="H199" s="378"/>
      <c r="I199" s="375"/>
      <c r="J199" s="405"/>
      <c r="K199" s="405"/>
      <c r="L199" s="405"/>
      <c r="M199" s="405"/>
      <c r="N199" s="406"/>
      <c r="O199" s="417"/>
      <c r="P199" s="407"/>
      <c r="Q199" s="393"/>
      <c r="R199" s="408"/>
      <c r="S199" s="410"/>
      <c r="T199" s="410"/>
      <c r="U199" s="410"/>
      <c r="V199" s="410"/>
      <c r="W199" s="410"/>
      <c r="X199" s="410"/>
      <c r="Y199" s="410"/>
      <c r="Z199" s="410"/>
    </row>
    <row r="200" spans="1:29" s="369" customFormat="1" ht="14.25">
      <c r="A200" s="358"/>
      <c r="B200" s="373"/>
      <c r="C200" s="377"/>
      <c r="D200" s="385"/>
      <c r="E200" s="378"/>
      <c r="F200" s="414"/>
      <c r="G200" s="387"/>
      <c r="H200" s="378"/>
      <c r="I200" s="375"/>
      <c r="J200" s="414"/>
      <c r="K200" s="414"/>
      <c r="L200" s="415"/>
      <c r="M200" s="413"/>
      <c r="N200" s="415"/>
      <c r="O200" s="402"/>
      <c r="P200" s="379"/>
      <c r="Q200" s="393"/>
      <c r="R200" s="411"/>
      <c r="S200" s="401"/>
      <c r="T200" s="410"/>
      <c r="U200" s="410"/>
      <c r="V200" s="410"/>
      <c r="W200" s="410"/>
      <c r="X200" s="410"/>
      <c r="Y200" s="410"/>
      <c r="Z200" s="410"/>
    </row>
    <row r="201" spans="1:29" s="369" customFormat="1" ht="14.25">
      <c r="A201" s="358"/>
      <c r="B201" s="373"/>
      <c r="C201" s="377"/>
      <c r="D201" s="385"/>
      <c r="E201" s="378"/>
      <c r="F201" s="403"/>
      <c r="G201" s="383"/>
      <c r="H201" s="378"/>
      <c r="I201" s="375"/>
      <c r="J201" s="352"/>
      <c r="K201" s="352"/>
      <c r="L201" s="352"/>
      <c r="M201" s="352"/>
      <c r="N201" s="404"/>
      <c r="O201" s="402"/>
      <c r="P201" s="380"/>
      <c r="Q201" s="393"/>
      <c r="R201" s="411"/>
      <c r="S201" s="401"/>
      <c r="T201" s="410"/>
      <c r="U201" s="410"/>
      <c r="V201" s="410"/>
      <c r="W201" s="410"/>
      <c r="X201" s="410"/>
      <c r="Y201" s="410"/>
      <c r="Z201" s="410"/>
    </row>
    <row r="202" spans="1:29">
      <c r="A202" s="26"/>
      <c r="B202" s="20"/>
      <c r="C202" s="20"/>
      <c r="D202" s="20"/>
      <c r="E202" s="29"/>
      <c r="F202" s="27"/>
      <c r="G202" s="9"/>
      <c r="H202" s="9"/>
      <c r="I202" s="9"/>
      <c r="J202" s="50"/>
      <c r="K202" s="9"/>
      <c r="L202" s="9"/>
      <c r="M202" s="9"/>
      <c r="N202" s="8"/>
      <c r="O202" s="50"/>
      <c r="P202" s="4"/>
      <c r="Q202" s="8"/>
      <c r="R202" s="138"/>
      <c r="S202" s="13"/>
      <c r="T202" s="13"/>
      <c r="U202" s="13"/>
      <c r="V202" s="13"/>
      <c r="W202" s="13"/>
      <c r="X202" s="13"/>
      <c r="Y202" s="13"/>
      <c r="Z202" s="13"/>
    </row>
    <row r="203" spans="1:29">
      <c r="A203" s="26"/>
      <c r="B203" s="20"/>
      <c r="C203" s="20"/>
      <c r="D203" s="20"/>
      <c r="E203" s="29"/>
      <c r="F203" s="27"/>
      <c r="G203" s="38"/>
      <c r="H203" s="39"/>
      <c r="I203" s="79"/>
      <c r="J203" s="14"/>
      <c r="K203" s="80"/>
      <c r="L203" s="81"/>
      <c r="M203" s="82"/>
      <c r="N203" s="83"/>
      <c r="O203" s="84"/>
      <c r="P203" s="8"/>
      <c r="Q203" s="13"/>
      <c r="R203" s="138"/>
      <c r="S203" s="13"/>
      <c r="T203" s="13"/>
      <c r="U203" s="13"/>
      <c r="V203" s="13"/>
      <c r="W203" s="13"/>
      <c r="X203" s="13"/>
      <c r="Y203" s="13"/>
      <c r="Z203" s="13"/>
    </row>
    <row r="204" spans="1:29">
      <c r="A204" s="34"/>
      <c r="B204" s="42"/>
      <c r="C204" s="99"/>
      <c r="D204" s="3"/>
      <c r="E204" s="35"/>
      <c r="F204" s="79"/>
      <c r="G204" s="38"/>
      <c r="H204" s="39"/>
      <c r="I204" s="79"/>
      <c r="J204" s="14"/>
      <c r="K204" s="80"/>
      <c r="L204" s="81"/>
      <c r="M204" s="82"/>
      <c r="N204" s="83"/>
      <c r="O204" s="84"/>
      <c r="P204" s="8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9" ht="15">
      <c r="A205" s="2"/>
      <c r="B205" s="100" t="s">
        <v>576</v>
      </c>
      <c r="C205" s="100"/>
      <c r="D205" s="100"/>
      <c r="E205" s="100"/>
      <c r="F205" s="14"/>
      <c r="G205" s="14"/>
      <c r="H205" s="101"/>
      <c r="I205" s="14"/>
      <c r="J205" s="71"/>
      <c r="K205" s="72"/>
      <c r="L205" s="14"/>
      <c r="M205" s="14"/>
      <c r="N205" s="13"/>
      <c r="O205" s="95"/>
      <c r="P205" s="8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9" ht="38.25">
      <c r="A206" s="17" t="s">
        <v>16</v>
      </c>
      <c r="B206" s="18" t="s">
        <v>534</v>
      </c>
      <c r="C206" s="18"/>
      <c r="D206" s="19" t="s">
        <v>545</v>
      </c>
      <c r="E206" s="18" t="s">
        <v>546</v>
      </c>
      <c r="F206" s="18" t="s">
        <v>547</v>
      </c>
      <c r="G206" s="18" t="s">
        <v>577</v>
      </c>
      <c r="H206" s="18" t="s">
        <v>578</v>
      </c>
      <c r="I206" s="18" t="s">
        <v>550</v>
      </c>
      <c r="J206" s="58" t="s">
        <v>551</v>
      </c>
      <c r="K206" s="18" t="s">
        <v>552</v>
      </c>
      <c r="L206" s="18" t="s">
        <v>553</v>
      </c>
      <c r="M206" s="18" t="s">
        <v>554</v>
      </c>
      <c r="N206" s="19" t="s">
        <v>555</v>
      </c>
      <c r="O206" s="95"/>
      <c r="P206" s="8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9">
      <c r="A207" s="194">
        <v>1</v>
      </c>
      <c r="B207" s="102">
        <v>41579</v>
      </c>
      <c r="C207" s="102"/>
      <c r="D207" s="103" t="s">
        <v>579</v>
      </c>
      <c r="E207" s="104" t="s">
        <v>580</v>
      </c>
      <c r="F207" s="105">
        <v>82</v>
      </c>
      <c r="G207" s="104" t="s">
        <v>581</v>
      </c>
      <c r="H207" s="104">
        <v>100</v>
      </c>
      <c r="I207" s="122">
        <v>100</v>
      </c>
      <c r="J207" s="123" t="s">
        <v>582</v>
      </c>
      <c r="K207" s="124">
        <f t="shared" ref="K207:K238" si="171">H207-F207</f>
        <v>18</v>
      </c>
      <c r="L207" s="125">
        <f t="shared" ref="L207:L238" si="172">K207/F207</f>
        <v>0.21951219512195122</v>
      </c>
      <c r="M207" s="126" t="s">
        <v>556</v>
      </c>
      <c r="N207" s="127">
        <v>42657</v>
      </c>
      <c r="O207" s="50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9">
      <c r="A208" s="194">
        <v>2</v>
      </c>
      <c r="B208" s="102">
        <v>41794</v>
      </c>
      <c r="C208" s="102"/>
      <c r="D208" s="103" t="s">
        <v>583</v>
      </c>
      <c r="E208" s="104" t="s">
        <v>557</v>
      </c>
      <c r="F208" s="105">
        <v>257</v>
      </c>
      <c r="G208" s="104" t="s">
        <v>581</v>
      </c>
      <c r="H208" s="104">
        <v>300</v>
      </c>
      <c r="I208" s="122">
        <v>300</v>
      </c>
      <c r="J208" s="123" t="s">
        <v>582</v>
      </c>
      <c r="K208" s="124">
        <f t="shared" si="171"/>
        <v>43</v>
      </c>
      <c r="L208" s="125">
        <f t="shared" si="172"/>
        <v>0.16731517509727625</v>
      </c>
      <c r="M208" s="126" t="s">
        <v>556</v>
      </c>
      <c r="N208" s="127">
        <v>41822</v>
      </c>
      <c r="O208" s="50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4">
        <v>3</v>
      </c>
      <c r="B209" s="102">
        <v>41828</v>
      </c>
      <c r="C209" s="102"/>
      <c r="D209" s="103" t="s">
        <v>584</v>
      </c>
      <c r="E209" s="104" t="s">
        <v>557</v>
      </c>
      <c r="F209" s="105">
        <v>393</v>
      </c>
      <c r="G209" s="104" t="s">
        <v>581</v>
      </c>
      <c r="H209" s="104">
        <v>468</v>
      </c>
      <c r="I209" s="122">
        <v>468</v>
      </c>
      <c r="J209" s="123" t="s">
        <v>582</v>
      </c>
      <c r="K209" s="124">
        <f t="shared" si="171"/>
        <v>75</v>
      </c>
      <c r="L209" s="125">
        <f t="shared" si="172"/>
        <v>0.19083969465648856</v>
      </c>
      <c r="M209" s="126" t="s">
        <v>556</v>
      </c>
      <c r="N209" s="127">
        <v>41863</v>
      </c>
      <c r="O209" s="50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4">
        <v>4</v>
      </c>
      <c r="B210" s="102">
        <v>41857</v>
      </c>
      <c r="C210" s="102"/>
      <c r="D210" s="103" t="s">
        <v>585</v>
      </c>
      <c r="E210" s="104" t="s">
        <v>557</v>
      </c>
      <c r="F210" s="105">
        <v>205</v>
      </c>
      <c r="G210" s="104" t="s">
        <v>581</v>
      </c>
      <c r="H210" s="104">
        <v>275</v>
      </c>
      <c r="I210" s="122">
        <v>250</v>
      </c>
      <c r="J210" s="123" t="s">
        <v>582</v>
      </c>
      <c r="K210" s="124">
        <f t="shared" si="171"/>
        <v>70</v>
      </c>
      <c r="L210" s="125">
        <f t="shared" si="172"/>
        <v>0.34146341463414637</v>
      </c>
      <c r="M210" s="126" t="s">
        <v>556</v>
      </c>
      <c r="N210" s="127">
        <v>41962</v>
      </c>
      <c r="O210" s="50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4">
        <v>5</v>
      </c>
      <c r="B211" s="102">
        <v>41886</v>
      </c>
      <c r="C211" s="102"/>
      <c r="D211" s="103" t="s">
        <v>586</v>
      </c>
      <c r="E211" s="104" t="s">
        <v>557</v>
      </c>
      <c r="F211" s="105">
        <v>162</v>
      </c>
      <c r="G211" s="104" t="s">
        <v>581</v>
      </c>
      <c r="H211" s="104">
        <v>190</v>
      </c>
      <c r="I211" s="122">
        <v>190</v>
      </c>
      <c r="J211" s="123" t="s">
        <v>582</v>
      </c>
      <c r="K211" s="124">
        <f t="shared" si="171"/>
        <v>28</v>
      </c>
      <c r="L211" s="125">
        <f t="shared" si="172"/>
        <v>0.1728395061728395</v>
      </c>
      <c r="M211" s="126" t="s">
        <v>556</v>
      </c>
      <c r="N211" s="127">
        <v>42006</v>
      </c>
      <c r="O211" s="50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4">
        <v>6</v>
      </c>
      <c r="B212" s="102">
        <v>41886</v>
      </c>
      <c r="C212" s="102"/>
      <c r="D212" s="103" t="s">
        <v>587</v>
      </c>
      <c r="E212" s="104" t="s">
        <v>557</v>
      </c>
      <c r="F212" s="105">
        <v>75</v>
      </c>
      <c r="G212" s="104" t="s">
        <v>581</v>
      </c>
      <c r="H212" s="104">
        <v>91.5</v>
      </c>
      <c r="I212" s="122" t="s">
        <v>588</v>
      </c>
      <c r="J212" s="123" t="s">
        <v>589</v>
      </c>
      <c r="K212" s="124">
        <f t="shared" si="171"/>
        <v>16.5</v>
      </c>
      <c r="L212" s="125">
        <f t="shared" si="172"/>
        <v>0.22</v>
      </c>
      <c r="M212" s="126" t="s">
        <v>556</v>
      </c>
      <c r="N212" s="127">
        <v>41954</v>
      </c>
      <c r="O212" s="50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7</v>
      </c>
      <c r="B213" s="102">
        <v>41913</v>
      </c>
      <c r="C213" s="102"/>
      <c r="D213" s="103" t="s">
        <v>590</v>
      </c>
      <c r="E213" s="104" t="s">
        <v>557</v>
      </c>
      <c r="F213" s="105">
        <v>850</v>
      </c>
      <c r="G213" s="104" t="s">
        <v>581</v>
      </c>
      <c r="H213" s="104">
        <v>982.5</v>
      </c>
      <c r="I213" s="122">
        <v>1050</v>
      </c>
      <c r="J213" s="123" t="s">
        <v>591</v>
      </c>
      <c r="K213" s="124">
        <f t="shared" si="171"/>
        <v>132.5</v>
      </c>
      <c r="L213" s="125">
        <f t="shared" si="172"/>
        <v>0.15588235294117647</v>
      </c>
      <c r="M213" s="126" t="s">
        <v>556</v>
      </c>
      <c r="N213" s="127">
        <v>42039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4">
        <v>8</v>
      </c>
      <c r="B214" s="102">
        <v>41913</v>
      </c>
      <c r="C214" s="102"/>
      <c r="D214" s="103" t="s">
        <v>592</v>
      </c>
      <c r="E214" s="104" t="s">
        <v>557</v>
      </c>
      <c r="F214" s="105">
        <v>475</v>
      </c>
      <c r="G214" s="104" t="s">
        <v>581</v>
      </c>
      <c r="H214" s="104">
        <v>515</v>
      </c>
      <c r="I214" s="122">
        <v>600</v>
      </c>
      <c r="J214" s="123" t="s">
        <v>593</v>
      </c>
      <c r="K214" s="124">
        <f t="shared" si="171"/>
        <v>40</v>
      </c>
      <c r="L214" s="125">
        <f t="shared" si="172"/>
        <v>8.4210526315789472E-2</v>
      </c>
      <c r="M214" s="126" t="s">
        <v>556</v>
      </c>
      <c r="N214" s="127">
        <v>41939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4">
        <v>9</v>
      </c>
      <c r="B215" s="102">
        <v>41913</v>
      </c>
      <c r="C215" s="102"/>
      <c r="D215" s="103" t="s">
        <v>594</v>
      </c>
      <c r="E215" s="104" t="s">
        <v>557</v>
      </c>
      <c r="F215" s="105">
        <v>86</v>
      </c>
      <c r="G215" s="104" t="s">
        <v>581</v>
      </c>
      <c r="H215" s="104">
        <v>99</v>
      </c>
      <c r="I215" s="122">
        <v>140</v>
      </c>
      <c r="J215" s="123" t="s">
        <v>595</v>
      </c>
      <c r="K215" s="124">
        <f t="shared" si="171"/>
        <v>13</v>
      </c>
      <c r="L215" s="125">
        <f t="shared" si="172"/>
        <v>0.15116279069767441</v>
      </c>
      <c r="M215" s="126" t="s">
        <v>556</v>
      </c>
      <c r="N215" s="127">
        <v>41939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10</v>
      </c>
      <c r="B216" s="102">
        <v>41926</v>
      </c>
      <c r="C216" s="102"/>
      <c r="D216" s="103" t="s">
        <v>596</v>
      </c>
      <c r="E216" s="104" t="s">
        <v>557</v>
      </c>
      <c r="F216" s="105">
        <v>496.6</v>
      </c>
      <c r="G216" s="104" t="s">
        <v>581</v>
      </c>
      <c r="H216" s="104">
        <v>621</v>
      </c>
      <c r="I216" s="122">
        <v>580</v>
      </c>
      <c r="J216" s="123" t="s">
        <v>582</v>
      </c>
      <c r="K216" s="124">
        <f t="shared" si="171"/>
        <v>124.39999999999998</v>
      </c>
      <c r="L216" s="125">
        <f t="shared" si="172"/>
        <v>0.25050342327829234</v>
      </c>
      <c r="M216" s="126" t="s">
        <v>556</v>
      </c>
      <c r="N216" s="127">
        <v>42605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4">
        <v>11</v>
      </c>
      <c r="B217" s="102">
        <v>41926</v>
      </c>
      <c r="C217" s="102"/>
      <c r="D217" s="103" t="s">
        <v>597</v>
      </c>
      <c r="E217" s="104" t="s">
        <v>557</v>
      </c>
      <c r="F217" s="105">
        <v>2481.9</v>
      </c>
      <c r="G217" s="104" t="s">
        <v>581</v>
      </c>
      <c r="H217" s="104">
        <v>2840</v>
      </c>
      <c r="I217" s="122">
        <v>2870</v>
      </c>
      <c r="J217" s="123" t="s">
        <v>598</v>
      </c>
      <c r="K217" s="124">
        <f t="shared" si="171"/>
        <v>358.09999999999991</v>
      </c>
      <c r="L217" s="125">
        <f t="shared" si="172"/>
        <v>0.14428462065353154</v>
      </c>
      <c r="M217" s="126" t="s">
        <v>556</v>
      </c>
      <c r="N217" s="127">
        <v>42017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4">
        <v>12</v>
      </c>
      <c r="B218" s="102">
        <v>41928</v>
      </c>
      <c r="C218" s="102"/>
      <c r="D218" s="103" t="s">
        <v>599</v>
      </c>
      <c r="E218" s="104" t="s">
        <v>557</v>
      </c>
      <c r="F218" s="105">
        <v>84.5</v>
      </c>
      <c r="G218" s="104" t="s">
        <v>581</v>
      </c>
      <c r="H218" s="104">
        <v>93</v>
      </c>
      <c r="I218" s="122">
        <v>110</v>
      </c>
      <c r="J218" s="123" t="s">
        <v>600</v>
      </c>
      <c r="K218" s="124">
        <f t="shared" si="171"/>
        <v>8.5</v>
      </c>
      <c r="L218" s="125">
        <f t="shared" si="172"/>
        <v>0.10059171597633136</v>
      </c>
      <c r="M218" s="126" t="s">
        <v>556</v>
      </c>
      <c r="N218" s="127">
        <v>41939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4">
        <v>13</v>
      </c>
      <c r="B219" s="102">
        <v>41928</v>
      </c>
      <c r="C219" s="102"/>
      <c r="D219" s="103" t="s">
        <v>601</v>
      </c>
      <c r="E219" s="104" t="s">
        <v>557</v>
      </c>
      <c r="F219" s="105">
        <v>401</v>
      </c>
      <c r="G219" s="104" t="s">
        <v>581</v>
      </c>
      <c r="H219" s="104">
        <v>428</v>
      </c>
      <c r="I219" s="122">
        <v>450</v>
      </c>
      <c r="J219" s="123" t="s">
        <v>602</v>
      </c>
      <c r="K219" s="124">
        <f t="shared" si="171"/>
        <v>27</v>
      </c>
      <c r="L219" s="125">
        <f t="shared" si="172"/>
        <v>6.7331670822942641E-2</v>
      </c>
      <c r="M219" s="126" t="s">
        <v>556</v>
      </c>
      <c r="N219" s="127">
        <v>42020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4">
        <v>14</v>
      </c>
      <c r="B220" s="102">
        <v>41928</v>
      </c>
      <c r="C220" s="102"/>
      <c r="D220" s="103" t="s">
        <v>603</v>
      </c>
      <c r="E220" s="104" t="s">
        <v>557</v>
      </c>
      <c r="F220" s="105">
        <v>101</v>
      </c>
      <c r="G220" s="104" t="s">
        <v>581</v>
      </c>
      <c r="H220" s="104">
        <v>112</v>
      </c>
      <c r="I220" s="122">
        <v>120</v>
      </c>
      <c r="J220" s="123" t="s">
        <v>604</v>
      </c>
      <c r="K220" s="124">
        <f t="shared" si="171"/>
        <v>11</v>
      </c>
      <c r="L220" s="125">
        <f t="shared" si="172"/>
        <v>0.10891089108910891</v>
      </c>
      <c r="M220" s="126" t="s">
        <v>556</v>
      </c>
      <c r="N220" s="127">
        <v>41939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4">
        <v>15</v>
      </c>
      <c r="B221" s="102">
        <v>41954</v>
      </c>
      <c r="C221" s="102"/>
      <c r="D221" s="103" t="s">
        <v>605</v>
      </c>
      <c r="E221" s="104" t="s">
        <v>557</v>
      </c>
      <c r="F221" s="105">
        <v>59</v>
      </c>
      <c r="G221" s="104" t="s">
        <v>581</v>
      </c>
      <c r="H221" s="104">
        <v>76</v>
      </c>
      <c r="I221" s="122">
        <v>76</v>
      </c>
      <c r="J221" s="123" t="s">
        <v>582</v>
      </c>
      <c r="K221" s="124">
        <f t="shared" si="171"/>
        <v>17</v>
      </c>
      <c r="L221" s="125">
        <f t="shared" si="172"/>
        <v>0.28813559322033899</v>
      </c>
      <c r="M221" s="126" t="s">
        <v>556</v>
      </c>
      <c r="N221" s="127">
        <v>43032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4">
        <v>16</v>
      </c>
      <c r="B222" s="102">
        <v>41954</v>
      </c>
      <c r="C222" s="102"/>
      <c r="D222" s="103" t="s">
        <v>594</v>
      </c>
      <c r="E222" s="104" t="s">
        <v>557</v>
      </c>
      <c r="F222" s="105">
        <v>99</v>
      </c>
      <c r="G222" s="104" t="s">
        <v>581</v>
      </c>
      <c r="H222" s="104">
        <v>120</v>
      </c>
      <c r="I222" s="122">
        <v>120</v>
      </c>
      <c r="J222" s="123" t="s">
        <v>606</v>
      </c>
      <c r="K222" s="124">
        <f t="shared" si="171"/>
        <v>21</v>
      </c>
      <c r="L222" s="125">
        <f t="shared" si="172"/>
        <v>0.21212121212121213</v>
      </c>
      <c r="M222" s="126" t="s">
        <v>556</v>
      </c>
      <c r="N222" s="127">
        <v>41960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4">
        <v>17</v>
      </c>
      <c r="B223" s="102">
        <v>41956</v>
      </c>
      <c r="C223" s="102"/>
      <c r="D223" s="103" t="s">
        <v>607</v>
      </c>
      <c r="E223" s="104" t="s">
        <v>557</v>
      </c>
      <c r="F223" s="105">
        <v>22</v>
      </c>
      <c r="G223" s="104" t="s">
        <v>581</v>
      </c>
      <c r="H223" s="104">
        <v>33.549999999999997</v>
      </c>
      <c r="I223" s="122">
        <v>32</v>
      </c>
      <c r="J223" s="123" t="s">
        <v>608</v>
      </c>
      <c r="K223" s="124">
        <f t="shared" si="171"/>
        <v>11.549999999999997</v>
      </c>
      <c r="L223" s="125">
        <f t="shared" si="172"/>
        <v>0.52499999999999991</v>
      </c>
      <c r="M223" s="126" t="s">
        <v>556</v>
      </c>
      <c r="N223" s="127">
        <v>42188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4">
        <v>18</v>
      </c>
      <c r="B224" s="102">
        <v>41976</v>
      </c>
      <c r="C224" s="102"/>
      <c r="D224" s="103" t="s">
        <v>609</v>
      </c>
      <c r="E224" s="104" t="s">
        <v>557</v>
      </c>
      <c r="F224" s="105">
        <v>440</v>
      </c>
      <c r="G224" s="104" t="s">
        <v>581</v>
      </c>
      <c r="H224" s="104">
        <v>520</v>
      </c>
      <c r="I224" s="122">
        <v>520</v>
      </c>
      <c r="J224" s="123" t="s">
        <v>610</v>
      </c>
      <c r="K224" s="124">
        <f t="shared" si="171"/>
        <v>80</v>
      </c>
      <c r="L224" s="125">
        <f t="shared" si="172"/>
        <v>0.18181818181818182</v>
      </c>
      <c r="M224" s="126" t="s">
        <v>556</v>
      </c>
      <c r="N224" s="127">
        <v>42208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4">
        <v>19</v>
      </c>
      <c r="B225" s="102">
        <v>41976</v>
      </c>
      <c r="C225" s="102"/>
      <c r="D225" s="103" t="s">
        <v>611</v>
      </c>
      <c r="E225" s="104" t="s">
        <v>557</v>
      </c>
      <c r="F225" s="105">
        <v>360</v>
      </c>
      <c r="G225" s="104" t="s">
        <v>581</v>
      </c>
      <c r="H225" s="104">
        <v>427</v>
      </c>
      <c r="I225" s="122">
        <v>425</v>
      </c>
      <c r="J225" s="123" t="s">
        <v>612</v>
      </c>
      <c r="K225" s="124">
        <f t="shared" si="171"/>
        <v>67</v>
      </c>
      <c r="L225" s="125">
        <f t="shared" si="172"/>
        <v>0.18611111111111112</v>
      </c>
      <c r="M225" s="126" t="s">
        <v>556</v>
      </c>
      <c r="N225" s="127">
        <v>42058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4">
        <v>20</v>
      </c>
      <c r="B226" s="102">
        <v>42012</v>
      </c>
      <c r="C226" s="102"/>
      <c r="D226" s="103" t="s">
        <v>613</v>
      </c>
      <c r="E226" s="104" t="s">
        <v>557</v>
      </c>
      <c r="F226" s="105">
        <v>360</v>
      </c>
      <c r="G226" s="104" t="s">
        <v>581</v>
      </c>
      <c r="H226" s="104">
        <v>455</v>
      </c>
      <c r="I226" s="122">
        <v>420</v>
      </c>
      <c r="J226" s="123" t="s">
        <v>614</v>
      </c>
      <c r="K226" s="124">
        <f t="shared" si="171"/>
        <v>95</v>
      </c>
      <c r="L226" s="125">
        <f t="shared" si="172"/>
        <v>0.2638888888888889</v>
      </c>
      <c r="M226" s="126" t="s">
        <v>556</v>
      </c>
      <c r="N226" s="127">
        <v>42024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4">
        <v>21</v>
      </c>
      <c r="B227" s="102">
        <v>42012</v>
      </c>
      <c r="C227" s="102"/>
      <c r="D227" s="103" t="s">
        <v>615</v>
      </c>
      <c r="E227" s="104" t="s">
        <v>557</v>
      </c>
      <c r="F227" s="105">
        <v>130</v>
      </c>
      <c r="G227" s="104"/>
      <c r="H227" s="104">
        <v>175.5</v>
      </c>
      <c r="I227" s="122">
        <v>165</v>
      </c>
      <c r="J227" s="123" t="s">
        <v>616</v>
      </c>
      <c r="K227" s="124">
        <f t="shared" si="171"/>
        <v>45.5</v>
      </c>
      <c r="L227" s="125">
        <f t="shared" si="172"/>
        <v>0.35</v>
      </c>
      <c r="M227" s="126" t="s">
        <v>556</v>
      </c>
      <c r="N227" s="127">
        <v>43088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4">
        <v>22</v>
      </c>
      <c r="B228" s="102">
        <v>42040</v>
      </c>
      <c r="C228" s="102"/>
      <c r="D228" s="103" t="s">
        <v>376</v>
      </c>
      <c r="E228" s="104" t="s">
        <v>580</v>
      </c>
      <c r="F228" s="105">
        <v>98</v>
      </c>
      <c r="G228" s="104"/>
      <c r="H228" s="104">
        <v>120</v>
      </c>
      <c r="I228" s="122">
        <v>120</v>
      </c>
      <c r="J228" s="123" t="s">
        <v>582</v>
      </c>
      <c r="K228" s="124">
        <f t="shared" si="171"/>
        <v>22</v>
      </c>
      <c r="L228" s="125">
        <f t="shared" si="172"/>
        <v>0.22448979591836735</v>
      </c>
      <c r="M228" s="126" t="s">
        <v>556</v>
      </c>
      <c r="N228" s="127">
        <v>42753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4">
        <v>23</v>
      </c>
      <c r="B229" s="102">
        <v>42040</v>
      </c>
      <c r="C229" s="102"/>
      <c r="D229" s="103" t="s">
        <v>617</v>
      </c>
      <c r="E229" s="104" t="s">
        <v>580</v>
      </c>
      <c r="F229" s="105">
        <v>196</v>
      </c>
      <c r="G229" s="104"/>
      <c r="H229" s="104">
        <v>262</v>
      </c>
      <c r="I229" s="122">
        <v>255</v>
      </c>
      <c r="J229" s="123" t="s">
        <v>582</v>
      </c>
      <c r="K229" s="124">
        <f t="shared" si="171"/>
        <v>66</v>
      </c>
      <c r="L229" s="125">
        <f t="shared" si="172"/>
        <v>0.33673469387755101</v>
      </c>
      <c r="M229" s="126" t="s">
        <v>556</v>
      </c>
      <c r="N229" s="127">
        <v>42599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5">
        <v>24</v>
      </c>
      <c r="B230" s="106">
        <v>42067</v>
      </c>
      <c r="C230" s="106"/>
      <c r="D230" s="107" t="s">
        <v>375</v>
      </c>
      <c r="E230" s="108" t="s">
        <v>580</v>
      </c>
      <c r="F230" s="109">
        <v>235</v>
      </c>
      <c r="G230" s="109"/>
      <c r="H230" s="110">
        <v>77</v>
      </c>
      <c r="I230" s="128" t="s">
        <v>618</v>
      </c>
      <c r="J230" s="129" t="s">
        <v>619</v>
      </c>
      <c r="K230" s="130">
        <f t="shared" si="171"/>
        <v>-158</v>
      </c>
      <c r="L230" s="131">
        <f t="shared" si="172"/>
        <v>-0.67234042553191486</v>
      </c>
      <c r="M230" s="132" t="s">
        <v>620</v>
      </c>
      <c r="N230" s="133">
        <v>43522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4">
        <v>25</v>
      </c>
      <c r="B231" s="102">
        <v>42067</v>
      </c>
      <c r="C231" s="102"/>
      <c r="D231" s="103" t="s">
        <v>453</v>
      </c>
      <c r="E231" s="104" t="s">
        <v>580</v>
      </c>
      <c r="F231" s="105">
        <v>185</v>
      </c>
      <c r="G231" s="104"/>
      <c r="H231" s="104">
        <v>224</v>
      </c>
      <c r="I231" s="122" t="s">
        <v>621</v>
      </c>
      <c r="J231" s="123" t="s">
        <v>582</v>
      </c>
      <c r="K231" s="124">
        <f t="shared" si="171"/>
        <v>39</v>
      </c>
      <c r="L231" s="125">
        <f t="shared" si="172"/>
        <v>0.21081081081081082</v>
      </c>
      <c r="M231" s="126" t="s">
        <v>556</v>
      </c>
      <c r="N231" s="127">
        <v>42647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339">
        <v>26</v>
      </c>
      <c r="B232" s="111">
        <v>42090</v>
      </c>
      <c r="C232" s="111"/>
      <c r="D232" s="112" t="s">
        <v>622</v>
      </c>
      <c r="E232" s="113" t="s">
        <v>580</v>
      </c>
      <c r="F232" s="114">
        <v>49.5</v>
      </c>
      <c r="G232" s="115"/>
      <c r="H232" s="115">
        <v>15.85</v>
      </c>
      <c r="I232" s="115">
        <v>67</v>
      </c>
      <c r="J232" s="134" t="s">
        <v>623</v>
      </c>
      <c r="K232" s="115">
        <f t="shared" si="171"/>
        <v>-33.65</v>
      </c>
      <c r="L232" s="135">
        <f t="shared" si="172"/>
        <v>-0.67979797979797973</v>
      </c>
      <c r="M232" s="132" t="s">
        <v>620</v>
      </c>
      <c r="N232" s="136">
        <v>43627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4">
        <v>27</v>
      </c>
      <c r="B233" s="102">
        <v>42093</v>
      </c>
      <c r="C233" s="102"/>
      <c r="D233" s="103" t="s">
        <v>624</v>
      </c>
      <c r="E233" s="104" t="s">
        <v>580</v>
      </c>
      <c r="F233" s="105">
        <v>183.5</v>
      </c>
      <c r="G233" s="104"/>
      <c r="H233" s="104">
        <v>219</v>
      </c>
      <c r="I233" s="122">
        <v>218</v>
      </c>
      <c r="J233" s="123" t="s">
        <v>625</v>
      </c>
      <c r="K233" s="124">
        <f t="shared" si="171"/>
        <v>35.5</v>
      </c>
      <c r="L233" s="125">
        <f t="shared" si="172"/>
        <v>0.19346049046321526</v>
      </c>
      <c r="M233" s="126" t="s">
        <v>556</v>
      </c>
      <c r="N233" s="127">
        <v>42103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4">
        <v>28</v>
      </c>
      <c r="B234" s="102">
        <v>42114</v>
      </c>
      <c r="C234" s="102"/>
      <c r="D234" s="103" t="s">
        <v>626</v>
      </c>
      <c r="E234" s="104" t="s">
        <v>580</v>
      </c>
      <c r="F234" s="105">
        <f>(227+237)/2</f>
        <v>232</v>
      </c>
      <c r="G234" s="104"/>
      <c r="H234" s="104">
        <v>298</v>
      </c>
      <c r="I234" s="122">
        <v>298</v>
      </c>
      <c r="J234" s="123" t="s">
        <v>582</v>
      </c>
      <c r="K234" s="124">
        <f t="shared" si="171"/>
        <v>66</v>
      </c>
      <c r="L234" s="125">
        <f t="shared" si="172"/>
        <v>0.28448275862068967</v>
      </c>
      <c r="M234" s="126" t="s">
        <v>556</v>
      </c>
      <c r="N234" s="127">
        <v>42823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4">
        <v>29</v>
      </c>
      <c r="B235" s="102">
        <v>42128</v>
      </c>
      <c r="C235" s="102"/>
      <c r="D235" s="103" t="s">
        <v>627</v>
      </c>
      <c r="E235" s="104" t="s">
        <v>557</v>
      </c>
      <c r="F235" s="105">
        <v>385</v>
      </c>
      <c r="G235" s="104"/>
      <c r="H235" s="104">
        <f>212.5+331</f>
        <v>543.5</v>
      </c>
      <c r="I235" s="122">
        <v>510</v>
      </c>
      <c r="J235" s="123" t="s">
        <v>628</v>
      </c>
      <c r="K235" s="124">
        <f t="shared" si="171"/>
        <v>158.5</v>
      </c>
      <c r="L235" s="125">
        <f t="shared" si="172"/>
        <v>0.41168831168831171</v>
      </c>
      <c r="M235" s="126" t="s">
        <v>556</v>
      </c>
      <c r="N235" s="127">
        <v>42235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4">
        <v>30</v>
      </c>
      <c r="B236" s="102">
        <v>42128</v>
      </c>
      <c r="C236" s="102"/>
      <c r="D236" s="103" t="s">
        <v>629</v>
      </c>
      <c r="E236" s="104" t="s">
        <v>557</v>
      </c>
      <c r="F236" s="105">
        <v>115.5</v>
      </c>
      <c r="G236" s="104"/>
      <c r="H236" s="104">
        <v>146</v>
      </c>
      <c r="I236" s="122">
        <v>142</v>
      </c>
      <c r="J236" s="123" t="s">
        <v>630</v>
      </c>
      <c r="K236" s="124">
        <f t="shared" si="171"/>
        <v>30.5</v>
      </c>
      <c r="L236" s="125">
        <f t="shared" si="172"/>
        <v>0.26406926406926406</v>
      </c>
      <c r="M236" s="126" t="s">
        <v>556</v>
      </c>
      <c r="N236" s="127">
        <v>42202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4">
        <v>31</v>
      </c>
      <c r="B237" s="102">
        <v>42151</v>
      </c>
      <c r="C237" s="102"/>
      <c r="D237" s="103" t="s">
        <v>631</v>
      </c>
      <c r="E237" s="104" t="s">
        <v>557</v>
      </c>
      <c r="F237" s="105">
        <v>237.5</v>
      </c>
      <c r="G237" s="104"/>
      <c r="H237" s="104">
        <v>279.5</v>
      </c>
      <c r="I237" s="122">
        <v>278</v>
      </c>
      <c r="J237" s="123" t="s">
        <v>582</v>
      </c>
      <c r="K237" s="124">
        <f t="shared" si="171"/>
        <v>42</v>
      </c>
      <c r="L237" s="125">
        <f t="shared" si="172"/>
        <v>0.17684210526315788</v>
      </c>
      <c r="M237" s="126" t="s">
        <v>556</v>
      </c>
      <c r="N237" s="127">
        <v>42222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4">
        <v>32</v>
      </c>
      <c r="B238" s="102">
        <v>42174</v>
      </c>
      <c r="C238" s="102"/>
      <c r="D238" s="103" t="s">
        <v>601</v>
      </c>
      <c r="E238" s="104" t="s">
        <v>580</v>
      </c>
      <c r="F238" s="105">
        <v>340</v>
      </c>
      <c r="G238" s="104"/>
      <c r="H238" s="104">
        <v>448</v>
      </c>
      <c r="I238" s="122">
        <v>448</v>
      </c>
      <c r="J238" s="123" t="s">
        <v>582</v>
      </c>
      <c r="K238" s="124">
        <f t="shared" si="171"/>
        <v>108</v>
      </c>
      <c r="L238" s="125">
        <f t="shared" si="172"/>
        <v>0.31764705882352939</v>
      </c>
      <c r="M238" s="126" t="s">
        <v>556</v>
      </c>
      <c r="N238" s="127">
        <v>43018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4">
        <v>33</v>
      </c>
      <c r="B239" s="102">
        <v>42191</v>
      </c>
      <c r="C239" s="102"/>
      <c r="D239" s="103" t="s">
        <v>632</v>
      </c>
      <c r="E239" s="104" t="s">
        <v>580</v>
      </c>
      <c r="F239" s="105">
        <v>390</v>
      </c>
      <c r="G239" s="104"/>
      <c r="H239" s="104">
        <v>460</v>
      </c>
      <c r="I239" s="122">
        <v>460</v>
      </c>
      <c r="J239" s="123" t="s">
        <v>582</v>
      </c>
      <c r="K239" s="124">
        <f t="shared" ref="K239:K259" si="173">H239-F239</f>
        <v>70</v>
      </c>
      <c r="L239" s="125">
        <f t="shared" ref="L239:L259" si="174">K239/F239</f>
        <v>0.17948717948717949</v>
      </c>
      <c r="M239" s="126" t="s">
        <v>556</v>
      </c>
      <c r="N239" s="127">
        <v>42478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5">
        <v>34</v>
      </c>
      <c r="B240" s="106">
        <v>42195</v>
      </c>
      <c r="C240" s="106"/>
      <c r="D240" s="107" t="s">
        <v>633</v>
      </c>
      <c r="E240" s="108" t="s">
        <v>580</v>
      </c>
      <c r="F240" s="109">
        <v>122.5</v>
      </c>
      <c r="G240" s="109"/>
      <c r="H240" s="110">
        <v>61</v>
      </c>
      <c r="I240" s="128">
        <v>172</v>
      </c>
      <c r="J240" s="129" t="s">
        <v>634</v>
      </c>
      <c r="K240" s="130">
        <f t="shared" si="173"/>
        <v>-61.5</v>
      </c>
      <c r="L240" s="131">
        <f t="shared" si="174"/>
        <v>-0.50204081632653064</v>
      </c>
      <c r="M240" s="132" t="s">
        <v>620</v>
      </c>
      <c r="N240" s="133">
        <v>43333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4">
        <v>35</v>
      </c>
      <c r="B241" s="102">
        <v>42219</v>
      </c>
      <c r="C241" s="102"/>
      <c r="D241" s="103" t="s">
        <v>635</v>
      </c>
      <c r="E241" s="104" t="s">
        <v>580</v>
      </c>
      <c r="F241" s="105">
        <v>297.5</v>
      </c>
      <c r="G241" s="104"/>
      <c r="H241" s="104">
        <v>350</v>
      </c>
      <c r="I241" s="122">
        <v>360</v>
      </c>
      <c r="J241" s="123" t="s">
        <v>636</v>
      </c>
      <c r="K241" s="124">
        <f t="shared" si="173"/>
        <v>52.5</v>
      </c>
      <c r="L241" s="125">
        <f t="shared" si="174"/>
        <v>0.17647058823529413</v>
      </c>
      <c r="M241" s="126" t="s">
        <v>556</v>
      </c>
      <c r="N241" s="127">
        <v>42232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4">
        <v>36</v>
      </c>
      <c r="B242" s="102">
        <v>42219</v>
      </c>
      <c r="C242" s="102"/>
      <c r="D242" s="103" t="s">
        <v>637</v>
      </c>
      <c r="E242" s="104" t="s">
        <v>580</v>
      </c>
      <c r="F242" s="105">
        <v>115.5</v>
      </c>
      <c r="G242" s="104"/>
      <c r="H242" s="104">
        <v>149</v>
      </c>
      <c r="I242" s="122">
        <v>140</v>
      </c>
      <c r="J242" s="137" t="s">
        <v>638</v>
      </c>
      <c r="K242" s="124">
        <f t="shared" si="173"/>
        <v>33.5</v>
      </c>
      <c r="L242" s="125">
        <f t="shared" si="174"/>
        <v>0.29004329004329005</v>
      </c>
      <c r="M242" s="126" t="s">
        <v>556</v>
      </c>
      <c r="N242" s="127">
        <v>42740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4">
        <v>37</v>
      </c>
      <c r="B243" s="102">
        <v>42251</v>
      </c>
      <c r="C243" s="102"/>
      <c r="D243" s="103" t="s">
        <v>631</v>
      </c>
      <c r="E243" s="104" t="s">
        <v>580</v>
      </c>
      <c r="F243" s="105">
        <v>226</v>
      </c>
      <c r="G243" s="104"/>
      <c r="H243" s="104">
        <v>292</v>
      </c>
      <c r="I243" s="122">
        <v>292</v>
      </c>
      <c r="J243" s="123" t="s">
        <v>639</v>
      </c>
      <c r="K243" s="124">
        <f t="shared" si="173"/>
        <v>66</v>
      </c>
      <c r="L243" s="125">
        <f t="shared" si="174"/>
        <v>0.29203539823008851</v>
      </c>
      <c r="M243" s="126" t="s">
        <v>556</v>
      </c>
      <c r="N243" s="127">
        <v>42286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4">
        <v>38</v>
      </c>
      <c r="B244" s="102">
        <v>42254</v>
      </c>
      <c r="C244" s="102"/>
      <c r="D244" s="103" t="s">
        <v>626</v>
      </c>
      <c r="E244" s="104" t="s">
        <v>580</v>
      </c>
      <c r="F244" s="105">
        <v>232.5</v>
      </c>
      <c r="G244" s="104"/>
      <c r="H244" s="104">
        <v>312.5</v>
      </c>
      <c r="I244" s="122">
        <v>310</v>
      </c>
      <c r="J244" s="123" t="s">
        <v>582</v>
      </c>
      <c r="K244" s="124">
        <f t="shared" si="173"/>
        <v>80</v>
      </c>
      <c r="L244" s="125">
        <f t="shared" si="174"/>
        <v>0.34408602150537637</v>
      </c>
      <c r="M244" s="126" t="s">
        <v>556</v>
      </c>
      <c r="N244" s="127">
        <v>42823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4">
        <v>39</v>
      </c>
      <c r="B245" s="102">
        <v>42268</v>
      </c>
      <c r="C245" s="102"/>
      <c r="D245" s="103" t="s">
        <v>640</v>
      </c>
      <c r="E245" s="104" t="s">
        <v>580</v>
      </c>
      <c r="F245" s="105">
        <v>196.5</v>
      </c>
      <c r="G245" s="104"/>
      <c r="H245" s="104">
        <v>238</v>
      </c>
      <c r="I245" s="122">
        <v>238</v>
      </c>
      <c r="J245" s="123" t="s">
        <v>639</v>
      </c>
      <c r="K245" s="124">
        <f t="shared" si="173"/>
        <v>41.5</v>
      </c>
      <c r="L245" s="125">
        <f t="shared" si="174"/>
        <v>0.21119592875318066</v>
      </c>
      <c r="M245" s="126" t="s">
        <v>556</v>
      </c>
      <c r="N245" s="127">
        <v>42291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4">
        <v>40</v>
      </c>
      <c r="B246" s="102">
        <v>42271</v>
      </c>
      <c r="C246" s="102"/>
      <c r="D246" s="103" t="s">
        <v>579</v>
      </c>
      <c r="E246" s="104" t="s">
        <v>580</v>
      </c>
      <c r="F246" s="105">
        <v>65</v>
      </c>
      <c r="G246" s="104"/>
      <c r="H246" s="104">
        <v>82</v>
      </c>
      <c r="I246" s="122">
        <v>82</v>
      </c>
      <c r="J246" s="123" t="s">
        <v>639</v>
      </c>
      <c r="K246" s="124">
        <f t="shared" si="173"/>
        <v>17</v>
      </c>
      <c r="L246" s="125">
        <f t="shared" si="174"/>
        <v>0.26153846153846155</v>
      </c>
      <c r="M246" s="126" t="s">
        <v>556</v>
      </c>
      <c r="N246" s="127">
        <v>42578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4">
        <v>41</v>
      </c>
      <c r="B247" s="102">
        <v>42291</v>
      </c>
      <c r="C247" s="102"/>
      <c r="D247" s="103" t="s">
        <v>641</v>
      </c>
      <c r="E247" s="104" t="s">
        <v>580</v>
      </c>
      <c r="F247" s="105">
        <v>144</v>
      </c>
      <c r="G247" s="104"/>
      <c r="H247" s="104">
        <v>182.5</v>
      </c>
      <c r="I247" s="122">
        <v>181</v>
      </c>
      <c r="J247" s="123" t="s">
        <v>639</v>
      </c>
      <c r="K247" s="124">
        <f t="shared" si="173"/>
        <v>38.5</v>
      </c>
      <c r="L247" s="125">
        <f t="shared" si="174"/>
        <v>0.2673611111111111</v>
      </c>
      <c r="M247" s="126" t="s">
        <v>556</v>
      </c>
      <c r="N247" s="127">
        <v>42817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4">
        <v>42</v>
      </c>
      <c r="B248" s="102">
        <v>42291</v>
      </c>
      <c r="C248" s="102"/>
      <c r="D248" s="103" t="s">
        <v>642</v>
      </c>
      <c r="E248" s="104" t="s">
        <v>580</v>
      </c>
      <c r="F248" s="105">
        <v>264</v>
      </c>
      <c r="G248" s="104"/>
      <c r="H248" s="104">
        <v>311</v>
      </c>
      <c r="I248" s="122">
        <v>311</v>
      </c>
      <c r="J248" s="123" t="s">
        <v>639</v>
      </c>
      <c r="K248" s="124">
        <f t="shared" si="173"/>
        <v>47</v>
      </c>
      <c r="L248" s="125">
        <f t="shared" si="174"/>
        <v>0.17803030303030304</v>
      </c>
      <c r="M248" s="126" t="s">
        <v>556</v>
      </c>
      <c r="N248" s="127">
        <v>42604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4">
        <v>43</v>
      </c>
      <c r="B249" s="102">
        <v>42318</v>
      </c>
      <c r="C249" s="102"/>
      <c r="D249" s="103" t="s">
        <v>643</v>
      </c>
      <c r="E249" s="104" t="s">
        <v>557</v>
      </c>
      <c r="F249" s="105">
        <v>549.5</v>
      </c>
      <c r="G249" s="104"/>
      <c r="H249" s="104">
        <v>630</v>
      </c>
      <c r="I249" s="122">
        <v>630</v>
      </c>
      <c r="J249" s="123" t="s">
        <v>639</v>
      </c>
      <c r="K249" s="124">
        <f t="shared" si="173"/>
        <v>80.5</v>
      </c>
      <c r="L249" s="125">
        <f t="shared" si="174"/>
        <v>0.1464968152866242</v>
      </c>
      <c r="M249" s="126" t="s">
        <v>556</v>
      </c>
      <c r="N249" s="127">
        <v>42419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4">
        <v>44</v>
      </c>
      <c r="B250" s="102">
        <v>42342</v>
      </c>
      <c r="C250" s="102"/>
      <c r="D250" s="103" t="s">
        <v>644</v>
      </c>
      <c r="E250" s="104" t="s">
        <v>580</v>
      </c>
      <c r="F250" s="105">
        <v>1027.5</v>
      </c>
      <c r="G250" s="104"/>
      <c r="H250" s="104">
        <v>1315</v>
      </c>
      <c r="I250" s="122">
        <v>1250</v>
      </c>
      <c r="J250" s="123" t="s">
        <v>639</v>
      </c>
      <c r="K250" s="124">
        <f t="shared" si="173"/>
        <v>287.5</v>
      </c>
      <c r="L250" s="125">
        <f t="shared" si="174"/>
        <v>0.27980535279805352</v>
      </c>
      <c r="M250" s="126" t="s">
        <v>556</v>
      </c>
      <c r="N250" s="127">
        <v>43244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94">
        <v>45</v>
      </c>
      <c r="B251" s="102">
        <v>42367</v>
      </c>
      <c r="C251" s="102"/>
      <c r="D251" s="103" t="s">
        <v>645</v>
      </c>
      <c r="E251" s="104" t="s">
        <v>580</v>
      </c>
      <c r="F251" s="105">
        <v>465</v>
      </c>
      <c r="G251" s="104"/>
      <c r="H251" s="104">
        <v>540</v>
      </c>
      <c r="I251" s="122">
        <v>540</v>
      </c>
      <c r="J251" s="123" t="s">
        <v>639</v>
      </c>
      <c r="K251" s="124">
        <f t="shared" si="173"/>
        <v>75</v>
      </c>
      <c r="L251" s="125">
        <f t="shared" si="174"/>
        <v>0.16129032258064516</v>
      </c>
      <c r="M251" s="126" t="s">
        <v>556</v>
      </c>
      <c r="N251" s="127">
        <v>42530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4">
        <v>46</v>
      </c>
      <c r="B252" s="102">
        <v>42380</v>
      </c>
      <c r="C252" s="102"/>
      <c r="D252" s="103" t="s">
        <v>376</v>
      </c>
      <c r="E252" s="104" t="s">
        <v>557</v>
      </c>
      <c r="F252" s="105">
        <v>81</v>
      </c>
      <c r="G252" s="104"/>
      <c r="H252" s="104">
        <v>110</v>
      </c>
      <c r="I252" s="122">
        <v>110</v>
      </c>
      <c r="J252" s="123" t="s">
        <v>639</v>
      </c>
      <c r="K252" s="124">
        <f t="shared" si="173"/>
        <v>29</v>
      </c>
      <c r="L252" s="125">
        <f t="shared" si="174"/>
        <v>0.35802469135802467</v>
      </c>
      <c r="M252" s="126" t="s">
        <v>556</v>
      </c>
      <c r="N252" s="127">
        <v>42745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4">
        <v>47</v>
      </c>
      <c r="B253" s="102">
        <v>42382</v>
      </c>
      <c r="C253" s="102"/>
      <c r="D253" s="103" t="s">
        <v>646</v>
      </c>
      <c r="E253" s="104" t="s">
        <v>557</v>
      </c>
      <c r="F253" s="105">
        <v>417.5</v>
      </c>
      <c r="G253" s="104"/>
      <c r="H253" s="104">
        <v>547</v>
      </c>
      <c r="I253" s="122">
        <v>535</v>
      </c>
      <c r="J253" s="123" t="s">
        <v>639</v>
      </c>
      <c r="K253" s="124">
        <f t="shared" si="173"/>
        <v>129.5</v>
      </c>
      <c r="L253" s="125">
        <f t="shared" si="174"/>
        <v>0.31017964071856285</v>
      </c>
      <c r="M253" s="126" t="s">
        <v>556</v>
      </c>
      <c r="N253" s="127">
        <v>42578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4">
        <v>48</v>
      </c>
      <c r="B254" s="102">
        <v>42408</v>
      </c>
      <c r="C254" s="102"/>
      <c r="D254" s="103" t="s">
        <v>647</v>
      </c>
      <c r="E254" s="104" t="s">
        <v>580</v>
      </c>
      <c r="F254" s="105">
        <v>650</v>
      </c>
      <c r="G254" s="104"/>
      <c r="H254" s="104">
        <v>800</v>
      </c>
      <c r="I254" s="122">
        <v>800</v>
      </c>
      <c r="J254" s="123" t="s">
        <v>639</v>
      </c>
      <c r="K254" s="124">
        <f t="shared" si="173"/>
        <v>150</v>
      </c>
      <c r="L254" s="125">
        <f t="shared" si="174"/>
        <v>0.23076923076923078</v>
      </c>
      <c r="M254" s="126" t="s">
        <v>556</v>
      </c>
      <c r="N254" s="127">
        <v>43154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4">
        <v>49</v>
      </c>
      <c r="B255" s="102">
        <v>42433</v>
      </c>
      <c r="C255" s="102"/>
      <c r="D255" s="103" t="s">
        <v>193</v>
      </c>
      <c r="E255" s="104" t="s">
        <v>580</v>
      </c>
      <c r="F255" s="105">
        <v>437.5</v>
      </c>
      <c r="G255" s="104"/>
      <c r="H255" s="104">
        <v>504.5</v>
      </c>
      <c r="I255" s="122">
        <v>522</v>
      </c>
      <c r="J255" s="123" t="s">
        <v>648</v>
      </c>
      <c r="K255" s="124">
        <f t="shared" si="173"/>
        <v>67</v>
      </c>
      <c r="L255" s="125">
        <f t="shared" si="174"/>
        <v>0.15314285714285714</v>
      </c>
      <c r="M255" s="126" t="s">
        <v>556</v>
      </c>
      <c r="N255" s="127">
        <v>42480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4">
        <v>50</v>
      </c>
      <c r="B256" s="102">
        <v>42438</v>
      </c>
      <c r="C256" s="102"/>
      <c r="D256" s="103" t="s">
        <v>649</v>
      </c>
      <c r="E256" s="104" t="s">
        <v>580</v>
      </c>
      <c r="F256" s="105">
        <v>189.5</v>
      </c>
      <c r="G256" s="104"/>
      <c r="H256" s="104">
        <v>218</v>
      </c>
      <c r="I256" s="122">
        <v>218</v>
      </c>
      <c r="J256" s="123" t="s">
        <v>639</v>
      </c>
      <c r="K256" s="124">
        <f t="shared" si="173"/>
        <v>28.5</v>
      </c>
      <c r="L256" s="125">
        <f t="shared" si="174"/>
        <v>0.15039577836411611</v>
      </c>
      <c r="M256" s="126" t="s">
        <v>556</v>
      </c>
      <c r="N256" s="127">
        <v>43034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339">
        <v>51</v>
      </c>
      <c r="B257" s="111">
        <v>42471</v>
      </c>
      <c r="C257" s="111"/>
      <c r="D257" s="112" t="s">
        <v>650</v>
      </c>
      <c r="E257" s="113" t="s">
        <v>580</v>
      </c>
      <c r="F257" s="114">
        <v>36.5</v>
      </c>
      <c r="G257" s="115"/>
      <c r="H257" s="115">
        <v>15.85</v>
      </c>
      <c r="I257" s="115">
        <v>60</v>
      </c>
      <c r="J257" s="134" t="s">
        <v>651</v>
      </c>
      <c r="K257" s="130">
        <f t="shared" si="173"/>
        <v>-20.65</v>
      </c>
      <c r="L257" s="164">
        <f t="shared" si="174"/>
        <v>-0.5657534246575342</v>
      </c>
      <c r="M257" s="132" t="s">
        <v>620</v>
      </c>
      <c r="N257" s="165">
        <v>43627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4">
        <v>52</v>
      </c>
      <c r="B258" s="102">
        <v>42472</v>
      </c>
      <c r="C258" s="102"/>
      <c r="D258" s="103" t="s">
        <v>652</v>
      </c>
      <c r="E258" s="104" t="s">
        <v>580</v>
      </c>
      <c r="F258" s="105">
        <v>93</v>
      </c>
      <c r="G258" s="104"/>
      <c r="H258" s="104">
        <v>149</v>
      </c>
      <c r="I258" s="122">
        <v>140</v>
      </c>
      <c r="J258" s="137" t="s">
        <v>653</v>
      </c>
      <c r="K258" s="124">
        <f t="shared" si="173"/>
        <v>56</v>
      </c>
      <c r="L258" s="125">
        <f t="shared" si="174"/>
        <v>0.60215053763440862</v>
      </c>
      <c r="M258" s="126" t="s">
        <v>556</v>
      </c>
      <c r="N258" s="127">
        <v>42740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4">
        <v>53</v>
      </c>
      <c r="B259" s="102">
        <v>42472</v>
      </c>
      <c r="C259" s="102"/>
      <c r="D259" s="103" t="s">
        <v>654</v>
      </c>
      <c r="E259" s="104" t="s">
        <v>580</v>
      </c>
      <c r="F259" s="105">
        <v>130</v>
      </c>
      <c r="G259" s="104"/>
      <c r="H259" s="104">
        <v>150</v>
      </c>
      <c r="I259" s="122" t="s">
        <v>655</v>
      </c>
      <c r="J259" s="123" t="s">
        <v>639</v>
      </c>
      <c r="K259" s="124">
        <f t="shared" si="173"/>
        <v>20</v>
      </c>
      <c r="L259" s="125">
        <f t="shared" si="174"/>
        <v>0.15384615384615385</v>
      </c>
      <c r="M259" s="126" t="s">
        <v>556</v>
      </c>
      <c r="N259" s="127">
        <v>42564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4">
        <v>54</v>
      </c>
      <c r="B260" s="102">
        <v>42473</v>
      </c>
      <c r="C260" s="102"/>
      <c r="D260" s="103" t="s">
        <v>344</v>
      </c>
      <c r="E260" s="104" t="s">
        <v>580</v>
      </c>
      <c r="F260" s="105">
        <v>196</v>
      </c>
      <c r="G260" s="104"/>
      <c r="H260" s="104">
        <v>299</v>
      </c>
      <c r="I260" s="122">
        <v>299</v>
      </c>
      <c r="J260" s="123" t="s">
        <v>639</v>
      </c>
      <c r="K260" s="124">
        <v>103</v>
      </c>
      <c r="L260" s="125">
        <v>0.52551020408163296</v>
      </c>
      <c r="M260" s="126" t="s">
        <v>556</v>
      </c>
      <c r="N260" s="127">
        <v>42620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4">
        <v>55</v>
      </c>
      <c r="B261" s="102">
        <v>42473</v>
      </c>
      <c r="C261" s="102"/>
      <c r="D261" s="103" t="s">
        <v>713</v>
      </c>
      <c r="E261" s="104" t="s">
        <v>580</v>
      </c>
      <c r="F261" s="105">
        <v>88</v>
      </c>
      <c r="G261" s="104"/>
      <c r="H261" s="104">
        <v>103</v>
      </c>
      <c r="I261" s="122">
        <v>103</v>
      </c>
      <c r="J261" s="123" t="s">
        <v>639</v>
      </c>
      <c r="K261" s="124">
        <v>15</v>
      </c>
      <c r="L261" s="125">
        <v>0.170454545454545</v>
      </c>
      <c r="M261" s="126" t="s">
        <v>556</v>
      </c>
      <c r="N261" s="127">
        <v>42530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4">
        <v>56</v>
      </c>
      <c r="B262" s="102">
        <v>42492</v>
      </c>
      <c r="C262" s="102"/>
      <c r="D262" s="103" t="s">
        <v>656</v>
      </c>
      <c r="E262" s="104" t="s">
        <v>580</v>
      </c>
      <c r="F262" s="105">
        <v>127.5</v>
      </c>
      <c r="G262" s="104"/>
      <c r="H262" s="104">
        <v>148</v>
      </c>
      <c r="I262" s="122" t="s">
        <v>657</v>
      </c>
      <c r="J262" s="123" t="s">
        <v>639</v>
      </c>
      <c r="K262" s="124">
        <f>H262-F262</f>
        <v>20.5</v>
      </c>
      <c r="L262" s="125">
        <f>K262/F262</f>
        <v>0.16078431372549021</v>
      </c>
      <c r="M262" s="126" t="s">
        <v>556</v>
      </c>
      <c r="N262" s="127">
        <v>42564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4">
        <v>57</v>
      </c>
      <c r="B263" s="102">
        <v>42493</v>
      </c>
      <c r="C263" s="102"/>
      <c r="D263" s="103" t="s">
        <v>658</v>
      </c>
      <c r="E263" s="104" t="s">
        <v>580</v>
      </c>
      <c r="F263" s="105">
        <v>675</v>
      </c>
      <c r="G263" s="104"/>
      <c r="H263" s="104">
        <v>815</v>
      </c>
      <c r="I263" s="122" t="s">
        <v>659</v>
      </c>
      <c r="J263" s="123" t="s">
        <v>639</v>
      </c>
      <c r="K263" s="124">
        <f>H263-F263</f>
        <v>140</v>
      </c>
      <c r="L263" s="125">
        <f>K263/F263</f>
        <v>0.2074074074074074</v>
      </c>
      <c r="M263" s="126" t="s">
        <v>556</v>
      </c>
      <c r="N263" s="127">
        <v>43154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5">
        <v>58</v>
      </c>
      <c r="B264" s="106">
        <v>42522</v>
      </c>
      <c r="C264" s="106"/>
      <c r="D264" s="107" t="s">
        <v>714</v>
      </c>
      <c r="E264" s="108" t="s">
        <v>580</v>
      </c>
      <c r="F264" s="109">
        <v>500</v>
      </c>
      <c r="G264" s="109"/>
      <c r="H264" s="110">
        <v>232.5</v>
      </c>
      <c r="I264" s="128" t="s">
        <v>715</v>
      </c>
      <c r="J264" s="129" t="s">
        <v>716</v>
      </c>
      <c r="K264" s="130">
        <f>H264-F264</f>
        <v>-267.5</v>
      </c>
      <c r="L264" s="131">
        <f>K264/F264</f>
        <v>-0.53500000000000003</v>
      </c>
      <c r="M264" s="132" t="s">
        <v>620</v>
      </c>
      <c r="N264" s="133">
        <v>43735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4">
        <v>59</v>
      </c>
      <c r="B265" s="102">
        <v>42527</v>
      </c>
      <c r="C265" s="102"/>
      <c r="D265" s="103" t="s">
        <v>660</v>
      </c>
      <c r="E265" s="104" t="s">
        <v>580</v>
      </c>
      <c r="F265" s="105">
        <v>110</v>
      </c>
      <c r="G265" s="104"/>
      <c r="H265" s="104">
        <v>126.5</v>
      </c>
      <c r="I265" s="122">
        <v>125</v>
      </c>
      <c r="J265" s="123" t="s">
        <v>589</v>
      </c>
      <c r="K265" s="124">
        <f>H265-F265</f>
        <v>16.5</v>
      </c>
      <c r="L265" s="125">
        <f>K265/F265</f>
        <v>0.15</v>
      </c>
      <c r="M265" s="126" t="s">
        <v>556</v>
      </c>
      <c r="N265" s="127">
        <v>42552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4">
        <v>60</v>
      </c>
      <c r="B266" s="102">
        <v>42538</v>
      </c>
      <c r="C266" s="102"/>
      <c r="D266" s="103" t="s">
        <v>661</v>
      </c>
      <c r="E266" s="104" t="s">
        <v>580</v>
      </c>
      <c r="F266" s="105">
        <v>44</v>
      </c>
      <c r="G266" s="104"/>
      <c r="H266" s="104">
        <v>69.5</v>
      </c>
      <c r="I266" s="122">
        <v>69.5</v>
      </c>
      <c r="J266" s="123" t="s">
        <v>662</v>
      </c>
      <c r="K266" s="124">
        <f>H266-F266</f>
        <v>25.5</v>
      </c>
      <c r="L266" s="125">
        <f>K266/F266</f>
        <v>0.57954545454545459</v>
      </c>
      <c r="M266" s="126" t="s">
        <v>556</v>
      </c>
      <c r="N266" s="127">
        <v>42977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94">
        <v>61</v>
      </c>
      <c r="B267" s="102">
        <v>42549</v>
      </c>
      <c r="C267" s="102"/>
      <c r="D267" s="144" t="s">
        <v>717</v>
      </c>
      <c r="E267" s="104" t="s">
        <v>580</v>
      </c>
      <c r="F267" s="105">
        <v>262.5</v>
      </c>
      <c r="G267" s="104"/>
      <c r="H267" s="104">
        <v>340</v>
      </c>
      <c r="I267" s="122">
        <v>333</v>
      </c>
      <c r="J267" s="123" t="s">
        <v>718</v>
      </c>
      <c r="K267" s="124">
        <v>77.5</v>
      </c>
      <c r="L267" s="125">
        <v>0.29523809523809502</v>
      </c>
      <c r="M267" s="126" t="s">
        <v>556</v>
      </c>
      <c r="N267" s="127">
        <v>43017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4">
        <v>62</v>
      </c>
      <c r="B268" s="102">
        <v>42549</v>
      </c>
      <c r="C268" s="102"/>
      <c r="D268" s="144" t="s">
        <v>719</v>
      </c>
      <c r="E268" s="104" t="s">
        <v>580</v>
      </c>
      <c r="F268" s="105">
        <v>840</v>
      </c>
      <c r="G268" s="104"/>
      <c r="H268" s="104">
        <v>1230</v>
      </c>
      <c r="I268" s="122">
        <v>1230</v>
      </c>
      <c r="J268" s="123" t="s">
        <v>639</v>
      </c>
      <c r="K268" s="124">
        <v>390</v>
      </c>
      <c r="L268" s="125">
        <v>0.46428571428571402</v>
      </c>
      <c r="M268" s="126" t="s">
        <v>556</v>
      </c>
      <c r="N268" s="127">
        <v>42649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340">
        <v>63</v>
      </c>
      <c r="B269" s="139">
        <v>42556</v>
      </c>
      <c r="C269" s="139"/>
      <c r="D269" s="140" t="s">
        <v>663</v>
      </c>
      <c r="E269" s="141" t="s">
        <v>580</v>
      </c>
      <c r="F269" s="142">
        <v>395</v>
      </c>
      <c r="G269" s="143"/>
      <c r="H269" s="143">
        <f>(468.5+342.5)/2</f>
        <v>405.5</v>
      </c>
      <c r="I269" s="143">
        <v>510</v>
      </c>
      <c r="J269" s="166" t="s">
        <v>664</v>
      </c>
      <c r="K269" s="167">
        <f t="shared" ref="K269:K275" si="175">H269-F269</f>
        <v>10.5</v>
      </c>
      <c r="L269" s="168">
        <f t="shared" ref="L269:L275" si="176">K269/F269</f>
        <v>2.6582278481012658E-2</v>
      </c>
      <c r="M269" s="169" t="s">
        <v>665</v>
      </c>
      <c r="N269" s="170">
        <v>43606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5">
        <v>64</v>
      </c>
      <c r="B270" s="106">
        <v>42584</v>
      </c>
      <c r="C270" s="106"/>
      <c r="D270" s="107" t="s">
        <v>666</v>
      </c>
      <c r="E270" s="108" t="s">
        <v>557</v>
      </c>
      <c r="F270" s="109">
        <f>169.5-12.8</f>
        <v>156.69999999999999</v>
      </c>
      <c r="G270" s="109"/>
      <c r="H270" s="110">
        <v>77</v>
      </c>
      <c r="I270" s="128" t="s">
        <v>667</v>
      </c>
      <c r="J270" s="359" t="s">
        <v>795</v>
      </c>
      <c r="K270" s="130">
        <f t="shared" si="175"/>
        <v>-79.699999999999989</v>
      </c>
      <c r="L270" s="131">
        <f t="shared" si="176"/>
        <v>-0.50861518825781749</v>
      </c>
      <c r="M270" s="132" t="s">
        <v>620</v>
      </c>
      <c r="N270" s="133">
        <v>43522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95">
        <v>65</v>
      </c>
      <c r="B271" s="106">
        <v>42586</v>
      </c>
      <c r="C271" s="106"/>
      <c r="D271" s="107" t="s">
        <v>668</v>
      </c>
      <c r="E271" s="108" t="s">
        <v>580</v>
      </c>
      <c r="F271" s="109">
        <v>400</v>
      </c>
      <c r="G271" s="109"/>
      <c r="H271" s="110">
        <v>305</v>
      </c>
      <c r="I271" s="128">
        <v>475</v>
      </c>
      <c r="J271" s="129" t="s">
        <v>669</v>
      </c>
      <c r="K271" s="130">
        <f t="shared" si="175"/>
        <v>-95</v>
      </c>
      <c r="L271" s="131">
        <f t="shared" si="176"/>
        <v>-0.23749999999999999</v>
      </c>
      <c r="M271" s="132" t="s">
        <v>620</v>
      </c>
      <c r="N271" s="133">
        <v>43606</v>
      </c>
      <c r="O271" s="54"/>
      <c r="P271" s="13"/>
      <c r="Q271" s="13"/>
      <c r="R271" s="14"/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94">
        <v>66</v>
      </c>
      <c r="B272" s="102">
        <v>42593</v>
      </c>
      <c r="C272" s="102"/>
      <c r="D272" s="103" t="s">
        <v>670</v>
      </c>
      <c r="E272" s="104" t="s">
        <v>580</v>
      </c>
      <c r="F272" s="105">
        <v>86.5</v>
      </c>
      <c r="G272" s="104"/>
      <c r="H272" s="104">
        <v>130</v>
      </c>
      <c r="I272" s="122">
        <v>130</v>
      </c>
      <c r="J272" s="137" t="s">
        <v>671</v>
      </c>
      <c r="K272" s="124">
        <f t="shared" si="175"/>
        <v>43.5</v>
      </c>
      <c r="L272" s="125">
        <f t="shared" si="176"/>
        <v>0.50289017341040465</v>
      </c>
      <c r="M272" s="126" t="s">
        <v>556</v>
      </c>
      <c r="N272" s="127">
        <v>43091</v>
      </c>
      <c r="O272" s="54"/>
      <c r="P272" s="13"/>
      <c r="Q272" s="13"/>
      <c r="R272" s="14"/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95">
        <v>67</v>
      </c>
      <c r="B273" s="106">
        <v>42600</v>
      </c>
      <c r="C273" s="106"/>
      <c r="D273" s="107" t="s">
        <v>367</v>
      </c>
      <c r="E273" s="108" t="s">
        <v>580</v>
      </c>
      <c r="F273" s="109">
        <v>133.5</v>
      </c>
      <c r="G273" s="109"/>
      <c r="H273" s="110">
        <v>126.5</v>
      </c>
      <c r="I273" s="128">
        <v>178</v>
      </c>
      <c r="J273" s="129" t="s">
        <v>672</v>
      </c>
      <c r="K273" s="130">
        <f t="shared" si="175"/>
        <v>-7</v>
      </c>
      <c r="L273" s="131">
        <f t="shared" si="176"/>
        <v>-5.2434456928838954E-2</v>
      </c>
      <c r="M273" s="132" t="s">
        <v>620</v>
      </c>
      <c r="N273" s="133">
        <v>42615</v>
      </c>
      <c r="O273" s="54"/>
      <c r="P273" s="13"/>
      <c r="Q273" s="13"/>
      <c r="R273" s="14"/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4">
        <v>68</v>
      </c>
      <c r="B274" s="102">
        <v>42613</v>
      </c>
      <c r="C274" s="102"/>
      <c r="D274" s="103" t="s">
        <v>673</v>
      </c>
      <c r="E274" s="104" t="s">
        <v>580</v>
      </c>
      <c r="F274" s="105">
        <v>560</v>
      </c>
      <c r="G274" s="104"/>
      <c r="H274" s="104">
        <v>725</v>
      </c>
      <c r="I274" s="122">
        <v>725</v>
      </c>
      <c r="J274" s="123" t="s">
        <v>582</v>
      </c>
      <c r="K274" s="124">
        <f t="shared" si="175"/>
        <v>165</v>
      </c>
      <c r="L274" s="125">
        <f t="shared" si="176"/>
        <v>0.29464285714285715</v>
      </c>
      <c r="M274" s="126" t="s">
        <v>556</v>
      </c>
      <c r="N274" s="127">
        <v>42456</v>
      </c>
      <c r="O274" s="54"/>
      <c r="P274" s="13"/>
      <c r="Q274" s="13"/>
      <c r="R274" s="14"/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4">
        <v>69</v>
      </c>
      <c r="B275" s="102">
        <v>42614</v>
      </c>
      <c r="C275" s="102"/>
      <c r="D275" s="103" t="s">
        <v>674</v>
      </c>
      <c r="E275" s="104" t="s">
        <v>580</v>
      </c>
      <c r="F275" s="105">
        <v>160.5</v>
      </c>
      <c r="G275" s="104"/>
      <c r="H275" s="104">
        <v>210</v>
      </c>
      <c r="I275" s="122">
        <v>210</v>
      </c>
      <c r="J275" s="123" t="s">
        <v>582</v>
      </c>
      <c r="K275" s="124">
        <f t="shared" si="175"/>
        <v>49.5</v>
      </c>
      <c r="L275" s="125">
        <f t="shared" si="176"/>
        <v>0.30841121495327101</v>
      </c>
      <c r="M275" s="126" t="s">
        <v>556</v>
      </c>
      <c r="N275" s="127">
        <v>42871</v>
      </c>
      <c r="O275" s="54"/>
      <c r="P275" s="13"/>
      <c r="Q275" s="13"/>
      <c r="R275" s="14"/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4">
        <v>70</v>
      </c>
      <c r="B276" s="102">
        <v>42646</v>
      </c>
      <c r="C276" s="102"/>
      <c r="D276" s="144" t="s">
        <v>390</v>
      </c>
      <c r="E276" s="104" t="s">
        <v>580</v>
      </c>
      <c r="F276" s="105">
        <v>430</v>
      </c>
      <c r="G276" s="104"/>
      <c r="H276" s="104">
        <v>596</v>
      </c>
      <c r="I276" s="122">
        <v>575</v>
      </c>
      <c r="J276" s="123" t="s">
        <v>720</v>
      </c>
      <c r="K276" s="124">
        <v>166</v>
      </c>
      <c r="L276" s="125">
        <v>0.38604651162790699</v>
      </c>
      <c r="M276" s="126" t="s">
        <v>556</v>
      </c>
      <c r="N276" s="127">
        <v>42769</v>
      </c>
      <c r="O276" s="54"/>
      <c r="P276" s="13"/>
      <c r="Q276" s="13"/>
      <c r="R276" s="14"/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94">
        <v>71</v>
      </c>
      <c r="B277" s="102">
        <v>42657</v>
      </c>
      <c r="C277" s="102"/>
      <c r="D277" s="103" t="s">
        <v>675</v>
      </c>
      <c r="E277" s="104" t="s">
        <v>580</v>
      </c>
      <c r="F277" s="105">
        <v>280</v>
      </c>
      <c r="G277" s="104"/>
      <c r="H277" s="104">
        <v>345</v>
      </c>
      <c r="I277" s="122">
        <v>345</v>
      </c>
      <c r="J277" s="123" t="s">
        <v>582</v>
      </c>
      <c r="K277" s="124">
        <f t="shared" ref="K277:K282" si="177">H277-F277</f>
        <v>65</v>
      </c>
      <c r="L277" s="125">
        <f>K277/F277</f>
        <v>0.23214285714285715</v>
      </c>
      <c r="M277" s="126" t="s">
        <v>556</v>
      </c>
      <c r="N277" s="127">
        <v>42814</v>
      </c>
      <c r="O277" s="54"/>
      <c r="P277" s="13"/>
      <c r="Q277" s="13"/>
      <c r="R277" s="14"/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94">
        <v>72</v>
      </c>
      <c r="B278" s="102">
        <v>42657</v>
      </c>
      <c r="C278" s="102"/>
      <c r="D278" s="103" t="s">
        <v>676</v>
      </c>
      <c r="E278" s="104" t="s">
        <v>580</v>
      </c>
      <c r="F278" s="105">
        <v>245</v>
      </c>
      <c r="G278" s="104"/>
      <c r="H278" s="104">
        <v>325.5</v>
      </c>
      <c r="I278" s="122">
        <v>330</v>
      </c>
      <c r="J278" s="123" t="s">
        <v>677</v>
      </c>
      <c r="K278" s="124">
        <f t="shared" si="177"/>
        <v>80.5</v>
      </c>
      <c r="L278" s="125">
        <f>K278/F278</f>
        <v>0.32857142857142857</v>
      </c>
      <c r="M278" s="126" t="s">
        <v>556</v>
      </c>
      <c r="N278" s="127">
        <v>42769</v>
      </c>
      <c r="O278" s="54"/>
      <c r="P278" s="13"/>
      <c r="Q278" s="13"/>
      <c r="R278" s="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4">
        <v>73</v>
      </c>
      <c r="B279" s="102">
        <v>42660</v>
      </c>
      <c r="C279" s="102"/>
      <c r="D279" s="103" t="s">
        <v>340</v>
      </c>
      <c r="E279" s="104" t="s">
        <v>580</v>
      </c>
      <c r="F279" s="105">
        <v>125</v>
      </c>
      <c r="G279" s="104"/>
      <c r="H279" s="104">
        <v>160</v>
      </c>
      <c r="I279" s="122">
        <v>160</v>
      </c>
      <c r="J279" s="123" t="s">
        <v>639</v>
      </c>
      <c r="K279" s="124">
        <f t="shared" si="177"/>
        <v>35</v>
      </c>
      <c r="L279" s="125">
        <v>0.28000000000000003</v>
      </c>
      <c r="M279" s="126" t="s">
        <v>556</v>
      </c>
      <c r="N279" s="127">
        <v>42803</v>
      </c>
      <c r="O279" s="54"/>
      <c r="P279" s="13"/>
      <c r="Q279" s="13"/>
      <c r="R279" s="14"/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94">
        <v>74</v>
      </c>
      <c r="B280" s="102">
        <v>42660</v>
      </c>
      <c r="C280" s="102"/>
      <c r="D280" s="103" t="s">
        <v>455</v>
      </c>
      <c r="E280" s="104" t="s">
        <v>580</v>
      </c>
      <c r="F280" s="105">
        <v>114</v>
      </c>
      <c r="G280" s="104"/>
      <c r="H280" s="104">
        <v>145</v>
      </c>
      <c r="I280" s="122">
        <v>145</v>
      </c>
      <c r="J280" s="123" t="s">
        <v>639</v>
      </c>
      <c r="K280" s="124">
        <f t="shared" si="177"/>
        <v>31</v>
      </c>
      <c r="L280" s="125">
        <f>K280/F280</f>
        <v>0.27192982456140352</v>
      </c>
      <c r="M280" s="126" t="s">
        <v>556</v>
      </c>
      <c r="N280" s="127">
        <v>42859</v>
      </c>
      <c r="O280" s="54"/>
      <c r="P280" s="13"/>
      <c r="Q280" s="13"/>
      <c r="R280" s="14"/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4">
        <v>75</v>
      </c>
      <c r="B281" s="102">
        <v>42660</v>
      </c>
      <c r="C281" s="102"/>
      <c r="D281" s="103" t="s">
        <v>678</v>
      </c>
      <c r="E281" s="104" t="s">
        <v>580</v>
      </c>
      <c r="F281" s="105">
        <v>212</v>
      </c>
      <c r="G281" s="104"/>
      <c r="H281" s="104">
        <v>280</v>
      </c>
      <c r="I281" s="122">
        <v>276</v>
      </c>
      <c r="J281" s="123" t="s">
        <v>679</v>
      </c>
      <c r="K281" s="124">
        <f t="shared" si="177"/>
        <v>68</v>
      </c>
      <c r="L281" s="125">
        <f>K281/F281</f>
        <v>0.32075471698113206</v>
      </c>
      <c r="M281" s="126" t="s">
        <v>556</v>
      </c>
      <c r="N281" s="127">
        <v>42858</v>
      </c>
      <c r="O281" s="54"/>
      <c r="P281" s="13"/>
      <c r="Q281" s="13"/>
      <c r="R281" s="14"/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94">
        <v>76</v>
      </c>
      <c r="B282" s="102">
        <v>42678</v>
      </c>
      <c r="C282" s="102"/>
      <c r="D282" s="103" t="s">
        <v>149</v>
      </c>
      <c r="E282" s="104" t="s">
        <v>580</v>
      </c>
      <c r="F282" s="105">
        <v>155</v>
      </c>
      <c r="G282" s="104"/>
      <c r="H282" s="104">
        <v>210</v>
      </c>
      <c r="I282" s="122">
        <v>210</v>
      </c>
      <c r="J282" s="123" t="s">
        <v>680</v>
      </c>
      <c r="K282" s="124">
        <f t="shared" si="177"/>
        <v>55</v>
      </c>
      <c r="L282" s="125">
        <f>K282/F282</f>
        <v>0.35483870967741937</v>
      </c>
      <c r="M282" s="126" t="s">
        <v>556</v>
      </c>
      <c r="N282" s="127">
        <v>42944</v>
      </c>
      <c r="O282" s="54"/>
      <c r="P282" s="13"/>
      <c r="Q282" s="13"/>
      <c r="R282" s="14"/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95">
        <v>77</v>
      </c>
      <c r="B283" s="106">
        <v>42710</v>
      </c>
      <c r="C283" s="106"/>
      <c r="D283" s="107" t="s">
        <v>721</v>
      </c>
      <c r="E283" s="108" t="s">
        <v>580</v>
      </c>
      <c r="F283" s="109">
        <v>150.5</v>
      </c>
      <c r="G283" s="109"/>
      <c r="H283" s="110">
        <v>72.5</v>
      </c>
      <c r="I283" s="128">
        <v>174</v>
      </c>
      <c r="J283" s="129" t="s">
        <v>722</v>
      </c>
      <c r="K283" s="130">
        <v>-78</v>
      </c>
      <c r="L283" s="131">
        <v>-0.51827242524916906</v>
      </c>
      <c r="M283" s="132" t="s">
        <v>620</v>
      </c>
      <c r="N283" s="133">
        <v>43333</v>
      </c>
      <c r="O283" s="54"/>
      <c r="P283" s="13"/>
      <c r="Q283" s="13"/>
      <c r="R283" s="14"/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94">
        <v>78</v>
      </c>
      <c r="B284" s="102">
        <v>42712</v>
      </c>
      <c r="C284" s="102"/>
      <c r="D284" s="103" t="s">
        <v>123</v>
      </c>
      <c r="E284" s="104" t="s">
        <v>580</v>
      </c>
      <c r="F284" s="105">
        <v>380</v>
      </c>
      <c r="G284" s="104"/>
      <c r="H284" s="104">
        <v>478</v>
      </c>
      <c r="I284" s="122">
        <v>468</v>
      </c>
      <c r="J284" s="123" t="s">
        <v>639</v>
      </c>
      <c r="K284" s="124">
        <f>H284-F284</f>
        <v>98</v>
      </c>
      <c r="L284" s="125">
        <f>K284/F284</f>
        <v>0.25789473684210529</v>
      </c>
      <c r="M284" s="126" t="s">
        <v>556</v>
      </c>
      <c r="N284" s="127">
        <v>43025</v>
      </c>
      <c r="O284" s="54"/>
      <c r="P284" s="13"/>
      <c r="Q284" s="13"/>
      <c r="R284" s="14"/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94">
        <v>79</v>
      </c>
      <c r="B285" s="102">
        <v>42734</v>
      </c>
      <c r="C285" s="102"/>
      <c r="D285" s="103" t="s">
        <v>244</v>
      </c>
      <c r="E285" s="104" t="s">
        <v>580</v>
      </c>
      <c r="F285" s="105">
        <v>305</v>
      </c>
      <c r="G285" s="104"/>
      <c r="H285" s="104">
        <v>375</v>
      </c>
      <c r="I285" s="122">
        <v>375</v>
      </c>
      <c r="J285" s="123" t="s">
        <v>639</v>
      </c>
      <c r="K285" s="124">
        <f>H285-F285</f>
        <v>70</v>
      </c>
      <c r="L285" s="125">
        <f>K285/F285</f>
        <v>0.22950819672131148</v>
      </c>
      <c r="M285" s="126" t="s">
        <v>556</v>
      </c>
      <c r="N285" s="127">
        <v>42768</v>
      </c>
      <c r="O285" s="54"/>
      <c r="P285" s="13"/>
      <c r="Q285" s="13"/>
      <c r="R285" s="14"/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94">
        <v>80</v>
      </c>
      <c r="B286" s="102">
        <v>42739</v>
      </c>
      <c r="C286" s="102"/>
      <c r="D286" s="103" t="s">
        <v>342</v>
      </c>
      <c r="E286" s="104" t="s">
        <v>580</v>
      </c>
      <c r="F286" s="105">
        <v>99.5</v>
      </c>
      <c r="G286" s="104"/>
      <c r="H286" s="104">
        <v>158</v>
      </c>
      <c r="I286" s="122">
        <v>158</v>
      </c>
      <c r="J286" s="123" t="s">
        <v>639</v>
      </c>
      <c r="K286" s="124">
        <f>H286-F286</f>
        <v>58.5</v>
      </c>
      <c r="L286" s="125">
        <f>K286/F286</f>
        <v>0.5879396984924623</v>
      </c>
      <c r="M286" s="126" t="s">
        <v>556</v>
      </c>
      <c r="N286" s="127">
        <v>42898</v>
      </c>
      <c r="O286" s="54"/>
      <c r="P286" s="13"/>
      <c r="Q286" s="13"/>
      <c r="R286" s="14"/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94">
        <v>81</v>
      </c>
      <c r="B287" s="102">
        <v>42739</v>
      </c>
      <c r="C287" s="102"/>
      <c r="D287" s="103" t="s">
        <v>342</v>
      </c>
      <c r="E287" s="104" t="s">
        <v>580</v>
      </c>
      <c r="F287" s="105">
        <v>99.5</v>
      </c>
      <c r="G287" s="104"/>
      <c r="H287" s="104">
        <v>158</v>
      </c>
      <c r="I287" s="122">
        <v>158</v>
      </c>
      <c r="J287" s="123" t="s">
        <v>639</v>
      </c>
      <c r="K287" s="124">
        <v>58.5</v>
      </c>
      <c r="L287" s="125">
        <v>0.58793969849246197</v>
      </c>
      <c r="M287" s="126" t="s">
        <v>556</v>
      </c>
      <c r="N287" s="127">
        <v>42898</v>
      </c>
      <c r="O287" s="54"/>
      <c r="P287" s="13"/>
      <c r="Q287" s="13"/>
      <c r="R287" s="14"/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94">
        <v>82</v>
      </c>
      <c r="B288" s="102">
        <v>42786</v>
      </c>
      <c r="C288" s="102"/>
      <c r="D288" s="103" t="s">
        <v>166</v>
      </c>
      <c r="E288" s="104" t="s">
        <v>580</v>
      </c>
      <c r="F288" s="105">
        <v>140.5</v>
      </c>
      <c r="G288" s="104"/>
      <c r="H288" s="104">
        <v>220</v>
      </c>
      <c r="I288" s="122">
        <v>220</v>
      </c>
      <c r="J288" s="123" t="s">
        <v>639</v>
      </c>
      <c r="K288" s="124">
        <f>H288-F288</f>
        <v>79.5</v>
      </c>
      <c r="L288" s="125">
        <f>K288/F288</f>
        <v>0.5658362989323843</v>
      </c>
      <c r="M288" s="126" t="s">
        <v>556</v>
      </c>
      <c r="N288" s="127">
        <v>42864</v>
      </c>
      <c r="O288" s="54"/>
      <c r="P288" s="13"/>
      <c r="Q288" s="13"/>
      <c r="R288" s="14"/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94">
        <v>83</v>
      </c>
      <c r="B289" s="102">
        <v>42786</v>
      </c>
      <c r="C289" s="102"/>
      <c r="D289" s="103" t="s">
        <v>723</v>
      </c>
      <c r="E289" s="104" t="s">
        <v>580</v>
      </c>
      <c r="F289" s="105">
        <v>202.5</v>
      </c>
      <c r="G289" s="104"/>
      <c r="H289" s="104">
        <v>234</v>
      </c>
      <c r="I289" s="122">
        <v>234</v>
      </c>
      <c r="J289" s="123" t="s">
        <v>639</v>
      </c>
      <c r="K289" s="124">
        <v>31.5</v>
      </c>
      <c r="L289" s="125">
        <v>0.155555555555556</v>
      </c>
      <c r="M289" s="126" t="s">
        <v>556</v>
      </c>
      <c r="N289" s="127">
        <v>42836</v>
      </c>
      <c r="O289" s="54"/>
      <c r="P289" s="13"/>
      <c r="Q289" s="13"/>
      <c r="R289" s="14"/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94">
        <v>84</v>
      </c>
      <c r="B290" s="102">
        <v>42818</v>
      </c>
      <c r="C290" s="102"/>
      <c r="D290" s="103" t="s">
        <v>517</v>
      </c>
      <c r="E290" s="104" t="s">
        <v>580</v>
      </c>
      <c r="F290" s="105">
        <v>300.5</v>
      </c>
      <c r="G290" s="104"/>
      <c r="H290" s="104">
        <v>417.5</v>
      </c>
      <c r="I290" s="122">
        <v>420</v>
      </c>
      <c r="J290" s="123" t="s">
        <v>681</v>
      </c>
      <c r="K290" s="124">
        <f>H290-F290</f>
        <v>117</v>
      </c>
      <c r="L290" s="125">
        <f>K290/F290</f>
        <v>0.38935108153078202</v>
      </c>
      <c r="M290" s="126" t="s">
        <v>556</v>
      </c>
      <c r="N290" s="127">
        <v>43070</v>
      </c>
      <c r="O290" s="54"/>
      <c r="P290" s="13"/>
      <c r="Q290" s="13"/>
      <c r="R290" s="14"/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94">
        <v>85</v>
      </c>
      <c r="B291" s="102">
        <v>42818</v>
      </c>
      <c r="C291" s="102"/>
      <c r="D291" s="103" t="s">
        <v>719</v>
      </c>
      <c r="E291" s="104" t="s">
        <v>580</v>
      </c>
      <c r="F291" s="105">
        <v>850</v>
      </c>
      <c r="G291" s="104"/>
      <c r="H291" s="104">
        <v>1042.5</v>
      </c>
      <c r="I291" s="122">
        <v>1023</v>
      </c>
      <c r="J291" s="123" t="s">
        <v>724</v>
      </c>
      <c r="K291" s="124">
        <v>192.5</v>
      </c>
      <c r="L291" s="125">
        <v>0.22647058823529401</v>
      </c>
      <c r="M291" s="126" t="s">
        <v>556</v>
      </c>
      <c r="N291" s="127">
        <v>42830</v>
      </c>
      <c r="O291" s="54"/>
      <c r="P291" s="13"/>
      <c r="Q291" s="13"/>
      <c r="R291" s="14"/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94">
        <v>86</v>
      </c>
      <c r="B292" s="102">
        <v>42830</v>
      </c>
      <c r="C292" s="102"/>
      <c r="D292" s="103" t="s">
        <v>471</v>
      </c>
      <c r="E292" s="104" t="s">
        <v>580</v>
      </c>
      <c r="F292" s="105">
        <v>785</v>
      </c>
      <c r="G292" s="104"/>
      <c r="H292" s="104">
        <v>930</v>
      </c>
      <c r="I292" s="122">
        <v>920</v>
      </c>
      <c r="J292" s="123" t="s">
        <v>682</v>
      </c>
      <c r="K292" s="124">
        <f>H292-F292</f>
        <v>145</v>
      </c>
      <c r="L292" s="125">
        <f>K292/F292</f>
        <v>0.18471337579617833</v>
      </c>
      <c r="M292" s="126" t="s">
        <v>556</v>
      </c>
      <c r="N292" s="127">
        <v>42976</v>
      </c>
      <c r="O292" s="54"/>
      <c r="P292" s="13"/>
      <c r="Q292" s="13"/>
      <c r="R292" s="14"/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95">
        <v>87</v>
      </c>
      <c r="B293" s="106">
        <v>42831</v>
      </c>
      <c r="C293" s="106"/>
      <c r="D293" s="107" t="s">
        <v>725</v>
      </c>
      <c r="E293" s="108" t="s">
        <v>580</v>
      </c>
      <c r="F293" s="109">
        <v>40</v>
      </c>
      <c r="G293" s="109"/>
      <c r="H293" s="110">
        <v>13.1</v>
      </c>
      <c r="I293" s="128">
        <v>60</v>
      </c>
      <c r="J293" s="134" t="s">
        <v>726</v>
      </c>
      <c r="K293" s="130">
        <v>-26.9</v>
      </c>
      <c r="L293" s="131">
        <v>-0.67249999999999999</v>
      </c>
      <c r="M293" s="132" t="s">
        <v>620</v>
      </c>
      <c r="N293" s="133">
        <v>43138</v>
      </c>
      <c r="O293" s="54"/>
      <c r="P293" s="13"/>
      <c r="Q293" s="13"/>
      <c r="R293" s="14"/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94">
        <v>88</v>
      </c>
      <c r="B294" s="102">
        <v>42837</v>
      </c>
      <c r="C294" s="102"/>
      <c r="D294" s="103" t="s">
        <v>87</v>
      </c>
      <c r="E294" s="104" t="s">
        <v>580</v>
      </c>
      <c r="F294" s="105">
        <v>289.5</v>
      </c>
      <c r="G294" s="104"/>
      <c r="H294" s="104">
        <v>354</v>
      </c>
      <c r="I294" s="122">
        <v>360</v>
      </c>
      <c r="J294" s="123" t="s">
        <v>683</v>
      </c>
      <c r="K294" s="124">
        <f t="shared" ref="K294:K302" si="178">H294-F294</f>
        <v>64.5</v>
      </c>
      <c r="L294" s="125">
        <f t="shared" ref="L294:L302" si="179">K294/F294</f>
        <v>0.22279792746113988</v>
      </c>
      <c r="M294" s="126" t="s">
        <v>556</v>
      </c>
      <c r="N294" s="127">
        <v>43040</v>
      </c>
      <c r="O294" s="54"/>
      <c r="P294" s="13"/>
      <c r="Q294" s="13"/>
      <c r="R294" s="14"/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94">
        <v>89</v>
      </c>
      <c r="B295" s="102">
        <v>42845</v>
      </c>
      <c r="C295" s="102"/>
      <c r="D295" s="103" t="s">
        <v>416</v>
      </c>
      <c r="E295" s="104" t="s">
        <v>580</v>
      </c>
      <c r="F295" s="105">
        <v>700</v>
      </c>
      <c r="G295" s="104"/>
      <c r="H295" s="104">
        <v>840</v>
      </c>
      <c r="I295" s="122">
        <v>840</v>
      </c>
      <c r="J295" s="123" t="s">
        <v>684</v>
      </c>
      <c r="K295" s="124">
        <f t="shared" si="178"/>
        <v>140</v>
      </c>
      <c r="L295" s="125">
        <f t="shared" si="179"/>
        <v>0.2</v>
      </c>
      <c r="M295" s="126" t="s">
        <v>556</v>
      </c>
      <c r="N295" s="127">
        <v>42893</v>
      </c>
      <c r="O295" s="54"/>
      <c r="P295" s="13"/>
      <c r="Q295" s="13"/>
      <c r="R295" s="14"/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94">
        <v>90</v>
      </c>
      <c r="B296" s="102">
        <v>42887</v>
      </c>
      <c r="C296" s="102"/>
      <c r="D296" s="144" t="s">
        <v>353</v>
      </c>
      <c r="E296" s="104" t="s">
        <v>580</v>
      </c>
      <c r="F296" s="105">
        <v>130</v>
      </c>
      <c r="G296" s="104"/>
      <c r="H296" s="104">
        <v>144.25</v>
      </c>
      <c r="I296" s="122">
        <v>170</v>
      </c>
      <c r="J296" s="123" t="s">
        <v>685</v>
      </c>
      <c r="K296" s="124">
        <f t="shared" si="178"/>
        <v>14.25</v>
      </c>
      <c r="L296" s="125">
        <f t="shared" si="179"/>
        <v>0.10961538461538461</v>
      </c>
      <c r="M296" s="126" t="s">
        <v>556</v>
      </c>
      <c r="N296" s="127">
        <v>43675</v>
      </c>
      <c r="O296" s="54"/>
      <c r="P296" s="13"/>
      <c r="Q296" s="13"/>
      <c r="R296" s="14"/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94">
        <v>91</v>
      </c>
      <c r="B297" s="102">
        <v>42901</v>
      </c>
      <c r="C297" s="102"/>
      <c r="D297" s="144" t="s">
        <v>686</v>
      </c>
      <c r="E297" s="104" t="s">
        <v>580</v>
      </c>
      <c r="F297" s="105">
        <v>214.5</v>
      </c>
      <c r="G297" s="104"/>
      <c r="H297" s="104">
        <v>262</v>
      </c>
      <c r="I297" s="122">
        <v>262</v>
      </c>
      <c r="J297" s="123" t="s">
        <v>687</v>
      </c>
      <c r="K297" s="124">
        <f t="shared" si="178"/>
        <v>47.5</v>
      </c>
      <c r="L297" s="125">
        <f t="shared" si="179"/>
        <v>0.22144522144522144</v>
      </c>
      <c r="M297" s="126" t="s">
        <v>556</v>
      </c>
      <c r="N297" s="127">
        <v>42977</v>
      </c>
      <c r="O297" s="54"/>
      <c r="P297" s="13"/>
      <c r="Q297" s="13"/>
      <c r="R297" s="14"/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196">
        <v>92</v>
      </c>
      <c r="B298" s="150">
        <v>42933</v>
      </c>
      <c r="C298" s="150"/>
      <c r="D298" s="151" t="s">
        <v>688</v>
      </c>
      <c r="E298" s="152" t="s">
        <v>580</v>
      </c>
      <c r="F298" s="153">
        <v>370</v>
      </c>
      <c r="G298" s="152"/>
      <c r="H298" s="152">
        <v>447.5</v>
      </c>
      <c r="I298" s="174">
        <v>450</v>
      </c>
      <c r="J298" s="218" t="s">
        <v>639</v>
      </c>
      <c r="K298" s="124">
        <f t="shared" si="178"/>
        <v>77.5</v>
      </c>
      <c r="L298" s="176">
        <f t="shared" si="179"/>
        <v>0.20945945945945946</v>
      </c>
      <c r="M298" s="177" t="s">
        <v>556</v>
      </c>
      <c r="N298" s="178">
        <v>43035</v>
      </c>
      <c r="O298" s="54"/>
      <c r="P298" s="13"/>
      <c r="Q298" s="13"/>
      <c r="R298" s="14"/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196">
        <v>93</v>
      </c>
      <c r="B299" s="150">
        <v>42943</v>
      </c>
      <c r="C299" s="150"/>
      <c r="D299" s="151" t="s">
        <v>164</v>
      </c>
      <c r="E299" s="152" t="s">
        <v>580</v>
      </c>
      <c r="F299" s="153">
        <v>657.5</v>
      </c>
      <c r="G299" s="152"/>
      <c r="H299" s="152">
        <v>825</v>
      </c>
      <c r="I299" s="174">
        <v>820</v>
      </c>
      <c r="J299" s="218" t="s">
        <v>639</v>
      </c>
      <c r="K299" s="124">
        <f t="shared" si="178"/>
        <v>167.5</v>
      </c>
      <c r="L299" s="176">
        <f t="shared" si="179"/>
        <v>0.25475285171102663</v>
      </c>
      <c r="M299" s="177" t="s">
        <v>556</v>
      </c>
      <c r="N299" s="178">
        <v>43090</v>
      </c>
      <c r="O299" s="54"/>
      <c r="P299" s="13"/>
      <c r="Q299" s="13"/>
      <c r="R299" s="14"/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194">
        <v>94</v>
      </c>
      <c r="B300" s="102">
        <v>42964</v>
      </c>
      <c r="C300" s="102"/>
      <c r="D300" s="103" t="s">
        <v>357</v>
      </c>
      <c r="E300" s="104" t="s">
        <v>580</v>
      </c>
      <c r="F300" s="105">
        <v>605</v>
      </c>
      <c r="G300" s="104"/>
      <c r="H300" s="104">
        <v>750</v>
      </c>
      <c r="I300" s="122">
        <v>750</v>
      </c>
      <c r="J300" s="123" t="s">
        <v>682</v>
      </c>
      <c r="K300" s="124">
        <f t="shared" si="178"/>
        <v>145</v>
      </c>
      <c r="L300" s="125">
        <f t="shared" si="179"/>
        <v>0.23966942148760331</v>
      </c>
      <c r="M300" s="126" t="s">
        <v>556</v>
      </c>
      <c r="N300" s="127">
        <v>43027</v>
      </c>
      <c r="O300" s="54"/>
      <c r="P300" s="13"/>
      <c r="Q300" s="13"/>
      <c r="R300" s="14"/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341">
        <v>95</v>
      </c>
      <c r="B301" s="145">
        <v>42979</v>
      </c>
      <c r="C301" s="145"/>
      <c r="D301" s="146" t="s">
        <v>475</v>
      </c>
      <c r="E301" s="147" t="s">
        <v>580</v>
      </c>
      <c r="F301" s="148">
        <v>255</v>
      </c>
      <c r="G301" s="149"/>
      <c r="H301" s="149">
        <v>217.25</v>
      </c>
      <c r="I301" s="149">
        <v>320</v>
      </c>
      <c r="J301" s="171" t="s">
        <v>689</v>
      </c>
      <c r="K301" s="130">
        <f t="shared" si="178"/>
        <v>-37.75</v>
      </c>
      <c r="L301" s="172">
        <f t="shared" si="179"/>
        <v>-0.14803921568627451</v>
      </c>
      <c r="M301" s="132" t="s">
        <v>620</v>
      </c>
      <c r="N301" s="173">
        <v>43661</v>
      </c>
      <c r="O301" s="54"/>
      <c r="P301" s="13"/>
      <c r="Q301" s="13"/>
      <c r="R301" s="14"/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194">
        <v>96</v>
      </c>
      <c r="B302" s="102">
        <v>42997</v>
      </c>
      <c r="C302" s="102"/>
      <c r="D302" s="103" t="s">
        <v>690</v>
      </c>
      <c r="E302" s="104" t="s">
        <v>580</v>
      </c>
      <c r="F302" s="105">
        <v>215</v>
      </c>
      <c r="G302" s="104"/>
      <c r="H302" s="104">
        <v>258</v>
      </c>
      <c r="I302" s="122">
        <v>258</v>
      </c>
      <c r="J302" s="123" t="s">
        <v>639</v>
      </c>
      <c r="K302" s="124">
        <f t="shared" si="178"/>
        <v>43</v>
      </c>
      <c r="L302" s="125">
        <f t="shared" si="179"/>
        <v>0.2</v>
      </c>
      <c r="M302" s="126" t="s">
        <v>556</v>
      </c>
      <c r="N302" s="127">
        <v>43040</v>
      </c>
      <c r="O302" s="54"/>
      <c r="P302" s="13"/>
      <c r="Q302" s="13"/>
      <c r="R302" s="14"/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94">
        <v>97</v>
      </c>
      <c r="B303" s="102">
        <v>42997</v>
      </c>
      <c r="C303" s="102"/>
      <c r="D303" s="103" t="s">
        <v>690</v>
      </c>
      <c r="E303" s="104" t="s">
        <v>580</v>
      </c>
      <c r="F303" s="105">
        <v>215</v>
      </c>
      <c r="G303" s="104"/>
      <c r="H303" s="104">
        <v>258</v>
      </c>
      <c r="I303" s="122">
        <v>258</v>
      </c>
      <c r="J303" s="218" t="s">
        <v>639</v>
      </c>
      <c r="K303" s="124">
        <v>43</v>
      </c>
      <c r="L303" s="125">
        <v>0.2</v>
      </c>
      <c r="M303" s="126" t="s">
        <v>556</v>
      </c>
      <c r="N303" s="127">
        <v>43040</v>
      </c>
      <c r="O303" s="54"/>
      <c r="P303" s="13"/>
      <c r="Q303" s="13"/>
      <c r="R303" s="14"/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197">
        <v>98</v>
      </c>
      <c r="B304" s="198">
        <v>42998</v>
      </c>
      <c r="C304" s="198"/>
      <c r="D304" s="350" t="s">
        <v>780</v>
      </c>
      <c r="E304" s="199" t="s">
        <v>580</v>
      </c>
      <c r="F304" s="200">
        <v>75</v>
      </c>
      <c r="G304" s="199"/>
      <c r="H304" s="199">
        <v>90</v>
      </c>
      <c r="I304" s="219">
        <v>90</v>
      </c>
      <c r="J304" s="123" t="s">
        <v>691</v>
      </c>
      <c r="K304" s="124">
        <f t="shared" ref="K304:K309" si="180">H304-F304</f>
        <v>15</v>
      </c>
      <c r="L304" s="125">
        <f t="shared" ref="L304:L309" si="181">K304/F304</f>
        <v>0.2</v>
      </c>
      <c r="M304" s="126" t="s">
        <v>556</v>
      </c>
      <c r="N304" s="127">
        <v>43019</v>
      </c>
      <c r="O304" s="54"/>
      <c r="P304" s="13"/>
      <c r="Q304" s="13"/>
      <c r="R304" s="14"/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196">
        <v>99</v>
      </c>
      <c r="B305" s="150">
        <v>43011</v>
      </c>
      <c r="C305" s="150"/>
      <c r="D305" s="151" t="s">
        <v>692</v>
      </c>
      <c r="E305" s="152" t="s">
        <v>580</v>
      </c>
      <c r="F305" s="153">
        <v>315</v>
      </c>
      <c r="G305" s="152"/>
      <c r="H305" s="152">
        <v>392</v>
      </c>
      <c r="I305" s="174">
        <v>384</v>
      </c>
      <c r="J305" s="218" t="s">
        <v>693</v>
      </c>
      <c r="K305" s="124">
        <f t="shared" si="180"/>
        <v>77</v>
      </c>
      <c r="L305" s="176">
        <f t="shared" si="181"/>
        <v>0.24444444444444444</v>
      </c>
      <c r="M305" s="177" t="s">
        <v>556</v>
      </c>
      <c r="N305" s="178">
        <v>43017</v>
      </c>
      <c r="O305" s="54"/>
      <c r="P305" s="13"/>
      <c r="Q305" s="13"/>
      <c r="R305" s="14"/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196">
        <v>100</v>
      </c>
      <c r="B306" s="150">
        <v>43013</v>
      </c>
      <c r="C306" s="150"/>
      <c r="D306" s="151" t="s">
        <v>694</v>
      </c>
      <c r="E306" s="152" t="s">
        <v>580</v>
      </c>
      <c r="F306" s="153">
        <v>145</v>
      </c>
      <c r="G306" s="152"/>
      <c r="H306" s="152">
        <v>179</v>
      </c>
      <c r="I306" s="174">
        <v>180</v>
      </c>
      <c r="J306" s="218" t="s">
        <v>570</v>
      </c>
      <c r="K306" s="124">
        <f t="shared" si="180"/>
        <v>34</v>
      </c>
      <c r="L306" s="176">
        <f t="shared" si="181"/>
        <v>0.23448275862068965</v>
      </c>
      <c r="M306" s="177" t="s">
        <v>556</v>
      </c>
      <c r="N306" s="178">
        <v>43025</v>
      </c>
      <c r="O306" s="54"/>
      <c r="P306" s="13"/>
      <c r="Q306" s="13"/>
      <c r="R306" s="14"/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196">
        <v>101</v>
      </c>
      <c r="B307" s="150">
        <v>43014</v>
      </c>
      <c r="C307" s="150"/>
      <c r="D307" s="151" t="s">
        <v>330</v>
      </c>
      <c r="E307" s="152" t="s">
        <v>580</v>
      </c>
      <c r="F307" s="153">
        <v>256</v>
      </c>
      <c r="G307" s="152"/>
      <c r="H307" s="152">
        <v>323</v>
      </c>
      <c r="I307" s="174">
        <v>320</v>
      </c>
      <c r="J307" s="218" t="s">
        <v>639</v>
      </c>
      <c r="K307" s="124">
        <f t="shared" si="180"/>
        <v>67</v>
      </c>
      <c r="L307" s="176">
        <f t="shared" si="181"/>
        <v>0.26171875</v>
      </c>
      <c r="M307" s="177" t="s">
        <v>556</v>
      </c>
      <c r="N307" s="178">
        <v>43067</v>
      </c>
      <c r="O307" s="54"/>
      <c r="P307" s="13"/>
      <c r="Q307" s="13"/>
      <c r="R307" s="14"/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196">
        <v>102</v>
      </c>
      <c r="B308" s="150">
        <v>43017</v>
      </c>
      <c r="C308" s="150"/>
      <c r="D308" s="151" t="s">
        <v>350</v>
      </c>
      <c r="E308" s="152" t="s">
        <v>580</v>
      </c>
      <c r="F308" s="153">
        <v>137.5</v>
      </c>
      <c r="G308" s="152"/>
      <c r="H308" s="152">
        <v>184</v>
      </c>
      <c r="I308" s="174">
        <v>183</v>
      </c>
      <c r="J308" s="175" t="s">
        <v>695</v>
      </c>
      <c r="K308" s="124">
        <f t="shared" si="180"/>
        <v>46.5</v>
      </c>
      <c r="L308" s="176">
        <f t="shared" si="181"/>
        <v>0.33818181818181819</v>
      </c>
      <c r="M308" s="177" t="s">
        <v>556</v>
      </c>
      <c r="N308" s="178">
        <v>43108</v>
      </c>
      <c r="O308" s="54"/>
      <c r="P308" s="13"/>
      <c r="Q308" s="13"/>
      <c r="R308" s="14"/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196">
        <v>103</v>
      </c>
      <c r="B309" s="150">
        <v>43018</v>
      </c>
      <c r="C309" s="150"/>
      <c r="D309" s="151" t="s">
        <v>696</v>
      </c>
      <c r="E309" s="152" t="s">
        <v>580</v>
      </c>
      <c r="F309" s="153">
        <v>125.5</v>
      </c>
      <c r="G309" s="152"/>
      <c r="H309" s="152">
        <v>158</v>
      </c>
      <c r="I309" s="174">
        <v>155</v>
      </c>
      <c r="J309" s="175" t="s">
        <v>697</v>
      </c>
      <c r="K309" s="124">
        <f t="shared" si="180"/>
        <v>32.5</v>
      </c>
      <c r="L309" s="176">
        <f t="shared" si="181"/>
        <v>0.25896414342629481</v>
      </c>
      <c r="M309" s="177" t="s">
        <v>556</v>
      </c>
      <c r="N309" s="178">
        <v>43067</v>
      </c>
      <c r="O309" s="54"/>
      <c r="P309" s="13"/>
      <c r="Q309" s="13"/>
      <c r="R309" s="14"/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196">
        <v>104</v>
      </c>
      <c r="B310" s="150">
        <v>43018</v>
      </c>
      <c r="C310" s="150"/>
      <c r="D310" s="151" t="s">
        <v>727</v>
      </c>
      <c r="E310" s="152" t="s">
        <v>580</v>
      </c>
      <c r="F310" s="153">
        <v>895</v>
      </c>
      <c r="G310" s="152"/>
      <c r="H310" s="152">
        <v>1122.5</v>
      </c>
      <c r="I310" s="174">
        <v>1078</v>
      </c>
      <c r="J310" s="175" t="s">
        <v>728</v>
      </c>
      <c r="K310" s="124">
        <v>227.5</v>
      </c>
      <c r="L310" s="176">
        <v>0.25418994413407803</v>
      </c>
      <c r="M310" s="177" t="s">
        <v>556</v>
      </c>
      <c r="N310" s="178">
        <v>43117</v>
      </c>
      <c r="O310" s="54"/>
      <c r="P310" s="13"/>
      <c r="Q310" s="13"/>
      <c r="R310" s="14"/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196">
        <v>105</v>
      </c>
      <c r="B311" s="150">
        <v>43020</v>
      </c>
      <c r="C311" s="150"/>
      <c r="D311" s="151" t="s">
        <v>338</v>
      </c>
      <c r="E311" s="152" t="s">
        <v>580</v>
      </c>
      <c r="F311" s="153">
        <v>525</v>
      </c>
      <c r="G311" s="152"/>
      <c r="H311" s="152">
        <v>629</v>
      </c>
      <c r="I311" s="174">
        <v>629</v>
      </c>
      <c r="J311" s="218" t="s">
        <v>639</v>
      </c>
      <c r="K311" s="124">
        <v>104</v>
      </c>
      <c r="L311" s="176">
        <v>0.19809523809523799</v>
      </c>
      <c r="M311" s="177" t="s">
        <v>556</v>
      </c>
      <c r="N311" s="178">
        <v>43119</v>
      </c>
      <c r="O311" s="54"/>
      <c r="P311" s="13"/>
      <c r="Q311" s="13"/>
      <c r="R311" s="14"/>
      <c r="S311" s="13"/>
      <c r="T311" s="13"/>
      <c r="U311" s="13"/>
      <c r="V311" s="13"/>
      <c r="W311" s="13"/>
      <c r="X311" s="13"/>
      <c r="Y311" s="13"/>
      <c r="Z311" s="13"/>
    </row>
    <row r="312" spans="1:26">
      <c r="A312" s="196">
        <v>106</v>
      </c>
      <c r="B312" s="150">
        <v>43046</v>
      </c>
      <c r="C312" s="150"/>
      <c r="D312" s="151" t="s">
        <v>379</v>
      </c>
      <c r="E312" s="152" t="s">
        <v>580</v>
      </c>
      <c r="F312" s="153">
        <v>740</v>
      </c>
      <c r="G312" s="152"/>
      <c r="H312" s="152">
        <v>892.5</v>
      </c>
      <c r="I312" s="174">
        <v>900</v>
      </c>
      <c r="J312" s="175" t="s">
        <v>698</v>
      </c>
      <c r="K312" s="124">
        <f>H312-F312</f>
        <v>152.5</v>
      </c>
      <c r="L312" s="176">
        <f>K312/F312</f>
        <v>0.20608108108108109</v>
      </c>
      <c r="M312" s="177" t="s">
        <v>556</v>
      </c>
      <c r="N312" s="178">
        <v>43052</v>
      </c>
      <c r="O312" s="54"/>
      <c r="P312" s="13"/>
      <c r="Q312" s="13"/>
      <c r="R312" s="14"/>
      <c r="S312" s="13"/>
      <c r="T312" s="13"/>
      <c r="U312" s="13"/>
      <c r="V312" s="13"/>
      <c r="W312" s="13"/>
      <c r="X312" s="13"/>
      <c r="Y312" s="13"/>
      <c r="Z312" s="13"/>
    </row>
    <row r="313" spans="1:26">
      <c r="A313" s="194">
        <v>107</v>
      </c>
      <c r="B313" s="102">
        <v>43073</v>
      </c>
      <c r="C313" s="102"/>
      <c r="D313" s="103" t="s">
        <v>699</v>
      </c>
      <c r="E313" s="104" t="s">
        <v>580</v>
      </c>
      <c r="F313" s="105">
        <v>118.5</v>
      </c>
      <c r="G313" s="104"/>
      <c r="H313" s="104">
        <v>143.5</v>
      </c>
      <c r="I313" s="122">
        <v>145</v>
      </c>
      <c r="J313" s="137" t="s">
        <v>700</v>
      </c>
      <c r="K313" s="124">
        <f>H313-F313</f>
        <v>25</v>
      </c>
      <c r="L313" s="125">
        <f>K313/F313</f>
        <v>0.2109704641350211</v>
      </c>
      <c r="M313" s="126" t="s">
        <v>556</v>
      </c>
      <c r="N313" s="127">
        <v>43097</v>
      </c>
      <c r="O313" s="54"/>
      <c r="P313" s="13"/>
      <c r="Q313" s="13"/>
      <c r="R313" s="14"/>
      <c r="S313" s="13"/>
      <c r="T313" s="13"/>
      <c r="U313" s="13"/>
      <c r="V313" s="13"/>
      <c r="W313" s="13"/>
      <c r="X313" s="13"/>
      <c r="Y313" s="13"/>
      <c r="Z313" s="13"/>
    </row>
    <row r="314" spans="1:26">
      <c r="A314" s="195">
        <v>108</v>
      </c>
      <c r="B314" s="106">
        <v>43090</v>
      </c>
      <c r="C314" s="106"/>
      <c r="D314" s="154" t="s">
        <v>420</v>
      </c>
      <c r="E314" s="108" t="s">
        <v>580</v>
      </c>
      <c r="F314" s="109">
        <v>715</v>
      </c>
      <c r="G314" s="109"/>
      <c r="H314" s="110">
        <v>500</v>
      </c>
      <c r="I314" s="128">
        <v>872</v>
      </c>
      <c r="J314" s="134" t="s">
        <v>701</v>
      </c>
      <c r="K314" s="130">
        <f>H314-F314</f>
        <v>-215</v>
      </c>
      <c r="L314" s="131">
        <f>K314/F314</f>
        <v>-0.30069930069930068</v>
      </c>
      <c r="M314" s="132" t="s">
        <v>620</v>
      </c>
      <c r="N314" s="133">
        <v>43670</v>
      </c>
      <c r="O314" s="54"/>
      <c r="P314" s="13"/>
      <c r="Q314" s="13"/>
      <c r="R314" s="14"/>
      <c r="S314" s="13"/>
      <c r="T314" s="13"/>
      <c r="U314" s="13"/>
      <c r="V314" s="13"/>
      <c r="W314" s="13"/>
      <c r="X314" s="13"/>
      <c r="Y314" s="13"/>
      <c r="Z314" s="13"/>
    </row>
    <row r="315" spans="1:26">
      <c r="A315" s="194">
        <v>109</v>
      </c>
      <c r="B315" s="102">
        <v>43098</v>
      </c>
      <c r="C315" s="102"/>
      <c r="D315" s="103" t="s">
        <v>692</v>
      </c>
      <c r="E315" s="104" t="s">
        <v>580</v>
      </c>
      <c r="F315" s="105">
        <v>435</v>
      </c>
      <c r="G315" s="104"/>
      <c r="H315" s="104">
        <v>542.5</v>
      </c>
      <c r="I315" s="122">
        <v>539</v>
      </c>
      <c r="J315" s="137" t="s">
        <v>639</v>
      </c>
      <c r="K315" s="124">
        <v>107.5</v>
      </c>
      <c r="L315" s="125">
        <v>0.247126436781609</v>
      </c>
      <c r="M315" s="126" t="s">
        <v>556</v>
      </c>
      <c r="N315" s="127">
        <v>43206</v>
      </c>
      <c r="O315" s="54"/>
      <c r="P315" s="13"/>
      <c r="Q315" s="13"/>
      <c r="R315" s="14"/>
      <c r="S315" s="13"/>
      <c r="T315" s="13"/>
      <c r="U315" s="13"/>
      <c r="V315" s="13"/>
      <c r="W315" s="13"/>
      <c r="X315" s="13"/>
      <c r="Y315" s="13"/>
      <c r="Z315" s="13"/>
    </row>
    <row r="316" spans="1:26">
      <c r="A316" s="194">
        <v>110</v>
      </c>
      <c r="B316" s="102">
        <v>43098</v>
      </c>
      <c r="C316" s="102"/>
      <c r="D316" s="103" t="s">
        <v>530</v>
      </c>
      <c r="E316" s="104" t="s">
        <v>580</v>
      </c>
      <c r="F316" s="105">
        <v>885</v>
      </c>
      <c r="G316" s="104"/>
      <c r="H316" s="104">
        <v>1090</v>
      </c>
      <c r="I316" s="122">
        <v>1084</v>
      </c>
      <c r="J316" s="137" t="s">
        <v>639</v>
      </c>
      <c r="K316" s="124">
        <v>205</v>
      </c>
      <c r="L316" s="125">
        <v>0.23163841807909599</v>
      </c>
      <c r="M316" s="126" t="s">
        <v>556</v>
      </c>
      <c r="N316" s="127">
        <v>43213</v>
      </c>
      <c r="O316" s="54"/>
      <c r="P316" s="13"/>
      <c r="Q316" s="13"/>
      <c r="R316" s="14"/>
      <c r="S316" s="13"/>
      <c r="T316" s="13"/>
      <c r="U316" s="13"/>
      <c r="V316" s="13"/>
      <c r="W316" s="13"/>
      <c r="X316" s="13"/>
      <c r="Y316" s="13"/>
      <c r="Z316" s="13"/>
    </row>
    <row r="317" spans="1:26">
      <c r="A317" s="342">
        <v>111</v>
      </c>
      <c r="B317" s="328">
        <v>43192</v>
      </c>
      <c r="C317" s="328"/>
      <c r="D317" s="112" t="s">
        <v>709</v>
      </c>
      <c r="E317" s="330" t="s">
        <v>580</v>
      </c>
      <c r="F317" s="332">
        <v>478.5</v>
      </c>
      <c r="G317" s="330"/>
      <c r="H317" s="330">
        <v>442</v>
      </c>
      <c r="I317" s="334">
        <v>613</v>
      </c>
      <c r="J317" s="359" t="s">
        <v>797</v>
      </c>
      <c r="K317" s="130">
        <f>H317-F317</f>
        <v>-36.5</v>
      </c>
      <c r="L317" s="131">
        <f>K317/F317</f>
        <v>-7.6280041797283177E-2</v>
      </c>
      <c r="M317" s="132" t="s">
        <v>620</v>
      </c>
      <c r="N317" s="133">
        <v>43762</v>
      </c>
      <c r="O317" s="54"/>
      <c r="P317" s="13"/>
      <c r="Q317" s="13"/>
      <c r="R317" s="14"/>
      <c r="S317" s="13"/>
      <c r="T317" s="13"/>
      <c r="U317" s="13"/>
      <c r="V317" s="13"/>
      <c r="W317" s="13"/>
      <c r="X317" s="13"/>
      <c r="Y317" s="13"/>
      <c r="Z317" s="13"/>
    </row>
    <row r="318" spans="1:26">
      <c r="A318" s="195">
        <v>112</v>
      </c>
      <c r="B318" s="106">
        <v>43194</v>
      </c>
      <c r="C318" s="106"/>
      <c r="D318" s="349" t="s">
        <v>779</v>
      </c>
      <c r="E318" s="108" t="s">
        <v>580</v>
      </c>
      <c r="F318" s="109">
        <f>141.5-7.3</f>
        <v>134.19999999999999</v>
      </c>
      <c r="G318" s="109"/>
      <c r="H318" s="110">
        <v>77</v>
      </c>
      <c r="I318" s="128">
        <v>180</v>
      </c>
      <c r="J318" s="359" t="s">
        <v>796</v>
      </c>
      <c r="K318" s="130">
        <f>H318-F318</f>
        <v>-57.199999999999989</v>
      </c>
      <c r="L318" s="131">
        <f>K318/F318</f>
        <v>-0.42622950819672129</v>
      </c>
      <c r="M318" s="132" t="s">
        <v>620</v>
      </c>
      <c r="N318" s="133">
        <v>43522</v>
      </c>
      <c r="O318" s="54"/>
      <c r="P318" s="13"/>
      <c r="Q318" s="13"/>
      <c r="R318" s="14"/>
      <c r="S318" s="13"/>
      <c r="T318" s="13"/>
      <c r="U318" s="13"/>
      <c r="V318" s="13"/>
      <c r="W318" s="13"/>
      <c r="X318" s="13"/>
      <c r="Y318" s="13"/>
      <c r="Z318" s="13"/>
    </row>
    <row r="319" spans="1:26">
      <c r="A319" s="195">
        <v>113</v>
      </c>
      <c r="B319" s="106">
        <v>43209</v>
      </c>
      <c r="C319" s="106"/>
      <c r="D319" s="107" t="s">
        <v>702</v>
      </c>
      <c r="E319" s="108" t="s">
        <v>580</v>
      </c>
      <c r="F319" s="109">
        <v>430</v>
      </c>
      <c r="G319" s="109"/>
      <c r="H319" s="110">
        <v>220</v>
      </c>
      <c r="I319" s="128">
        <v>537</v>
      </c>
      <c r="J319" s="134" t="s">
        <v>703</v>
      </c>
      <c r="K319" s="130">
        <f>H319-F319</f>
        <v>-210</v>
      </c>
      <c r="L319" s="131">
        <f>K319/F319</f>
        <v>-0.48837209302325579</v>
      </c>
      <c r="M319" s="132" t="s">
        <v>620</v>
      </c>
      <c r="N319" s="133">
        <v>43252</v>
      </c>
      <c r="O319" s="54"/>
      <c r="P319" s="13"/>
      <c r="Q319" s="13"/>
      <c r="R319" s="14"/>
      <c r="S319" s="13"/>
      <c r="T319" s="13"/>
      <c r="U319" s="13"/>
      <c r="V319" s="13"/>
      <c r="W319" s="13"/>
      <c r="X319" s="13"/>
      <c r="Y319" s="13"/>
      <c r="Z319" s="13"/>
    </row>
    <row r="320" spans="1:26">
      <c r="A320" s="343">
        <v>114</v>
      </c>
      <c r="B320" s="155">
        <v>43220</v>
      </c>
      <c r="C320" s="155"/>
      <c r="D320" s="156" t="s">
        <v>380</v>
      </c>
      <c r="E320" s="157" t="s">
        <v>580</v>
      </c>
      <c r="F320" s="159">
        <v>153.5</v>
      </c>
      <c r="G320" s="159"/>
      <c r="H320" s="159">
        <v>196</v>
      </c>
      <c r="I320" s="159">
        <v>196</v>
      </c>
      <c r="J320" s="336" t="s">
        <v>813</v>
      </c>
      <c r="K320" s="179">
        <f>H320-F320</f>
        <v>42.5</v>
      </c>
      <c r="L320" s="180">
        <f>K320/F320</f>
        <v>0.27687296416938112</v>
      </c>
      <c r="M320" s="158" t="s">
        <v>556</v>
      </c>
      <c r="N320" s="181">
        <v>43605</v>
      </c>
      <c r="O320" s="54"/>
      <c r="P320" s="13"/>
      <c r="Q320" s="13"/>
      <c r="R320" s="14"/>
      <c r="S320" s="13"/>
      <c r="T320" s="13"/>
      <c r="U320" s="13"/>
      <c r="V320" s="13"/>
      <c r="W320" s="13"/>
      <c r="X320" s="13"/>
      <c r="Y320" s="13"/>
      <c r="Z320" s="13"/>
    </row>
    <row r="321" spans="1:26">
      <c r="A321" s="195">
        <v>115</v>
      </c>
      <c r="B321" s="106">
        <v>43306</v>
      </c>
      <c r="C321" s="106"/>
      <c r="D321" s="107" t="s">
        <v>725</v>
      </c>
      <c r="E321" s="108" t="s">
        <v>580</v>
      </c>
      <c r="F321" s="109">
        <v>27.5</v>
      </c>
      <c r="G321" s="109"/>
      <c r="H321" s="110">
        <v>13.1</v>
      </c>
      <c r="I321" s="128">
        <v>60</v>
      </c>
      <c r="J321" s="134" t="s">
        <v>729</v>
      </c>
      <c r="K321" s="130">
        <v>-14.4</v>
      </c>
      <c r="L321" s="131">
        <v>-0.52363636363636401</v>
      </c>
      <c r="M321" s="132" t="s">
        <v>620</v>
      </c>
      <c r="N321" s="133">
        <v>43138</v>
      </c>
      <c r="O321" s="54"/>
      <c r="P321" s="13"/>
      <c r="Q321" s="13"/>
      <c r="R321" s="14"/>
      <c r="S321" s="13"/>
      <c r="T321" s="13"/>
      <c r="U321" s="13"/>
      <c r="V321" s="13"/>
      <c r="W321" s="13"/>
      <c r="X321" s="13"/>
      <c r="Y321" s="13"/>
      <c r="Z321" s="13"/>
    </row>
    <row r="322" spans="1:26">
      <c r="A322" s="342">
        <v>116</v>
      </c>
      <c r="B322" s="328">
        <v>43318</v>
      </c>
      <c r="C322" s="328"/>
      <c r="D322" s="112" t="s">
        <v>704</v>
      </c>
      <c r="E322" s="330" t="s">
        <v>580</v>
      </c>
      <c r="F322" s="330">
        <v>148.5</v>
      </c>
      <c r="G322" s="330"/>
      <c r="H322" s="330">
        <v>102</v>
      </c>
      <c r="I322" s="334">
        <v>182</v>
      </c>
      <c r="J322" s="134" t="s">
        <v>812</v>
      </c>
      <c r="K322" s="130">
        <f>H322-F322</f>
        <v>-46.5</v>
      </c>
      <c r="L322" s="131">
        <f>K322/F322</f>
        <v>-0.31313131313131315</v>
      </c>
      <c r="M322" s="132" t="s">
        <v>620</v>
      </c>
      <c r="N322" s="133">
        <v>43661</v>
      </c>
      <c r="O322" s="54"/>
      <c r="P322" s="13"/>
      <c r="Q322" s="13"/>
      <c r="R322" s="14"/>
      <c r="S322" s="13"/>
      <c r="T322" s="13"/>
      <c r="U322" s="13"/>
      <c r="V322" s="13"/>
      <c r="W322" s="13"/>
      <c r="X322" s="13"/>
      <c r="Y322" s="13"/>
      <c r="Z322" s="13"/>
    </row>
    <row r="323" spans="1:26">
      <c r="A323" s="194">
        <v>117</v>
      </c>
      <c r="B323" s="102">
        <v>43335</v>
      </c>
      <c r="C323" s="102"/>
      <c r="D323" s="103" t="s">
        <v>730</v>
      </c>
      <c r="E323" s="104" t="s">
        <v>580</v>
      </c>
      <c r="F323" s="152">
        <v>285</v>
      </c>
      <c r="G323" s="104"/>
      <c r="H323" s="104">
        <v>355</v>
      </c>
      <c r="I323" s="122">
        <v>364</v>
      </c>
      <c r="J323" s="137" t="s">
        <v>731</v>
      </c>
      <c r="K323" s="124">
        <v>70</v>
      </c>
      <c r="L323" s="125">
        <v>0.24561403508771901</v>
      </c>
      <c r="M323" s="126" t="s">
        <v>556</v>
      </c>
      <c r="N323" s="127">
        <v>43455</v>
      </c>
      <c r="O323" s="54"/>
      <c r="P323" s="13"/>
      <c r="Q323" s="13"/>
      <c r="R323" s="14"/>
      <c r="S323" s="13"/>
      <c r="T323" s="13"/>
      <c r="U323" s="13"/>
      <c r="V323" s="13"/>
      <c r="W323" s="13"/>
      <c r="X323" s="13"/>
      <c r="Y323" s="13"/>
      <c r="Z323" s="13"/>
    </row>
    <row r="324" spans="1:26">
      <c r="A324" s="194">
        <v>118</v>
      </c>
      <c r="B324" s="102">
        <v>43341</v>
      </c>
      <c r="C324" s="102"/>
      <c r="D324" s="103" t="s">
        <v>370</v>
      </c>
      <c r="E324" s="104" t="s">
        <v>580</v>
      </c>
      <c r="F324" s="152">
        <v>525</v>
      </c>
      <c r="G324" s="104"/>
      <c r="H324" s="104">
        <v>585</v>
      </c>
      <c r="I324" s="122">
        <v>635</v>
      </c>
      <c r="J324" s="137" t="s">
        <v>705</v>
      </c>
      <c r="K324" s="124">
        <f t="shared" ref="K324:K336" si="182">H324-F324</f>
        <v>60</v>
      </c>
      <c r="L324" s="125">
        <f t="shared" ref="L324:L336" si="183">K324/F324</f>
        <v>0.11428571428571428</v>
      </c>
      <c r="M324" s="126" t="s">
        <v>556</v>
      </c>
      <c r="N324" s="127">
        <v>43662</v>
      </c>
      <c r="O324" s="54"/>
      <c r="P324" s="13"/>
      <c r="Q324" s="13"/>
      <c r="R324" s="14"/>
      <c r="S324" s="13"/>
      <c r="T324" s="13"/>
      <c r="U324" s="13"/>
      <c r="V324" s="13"/>
      <c r="W324" s="13"/>
      <c r="X324" s="13"/>
      <c r="Y324" s="13"/>
      <c r="Z324" s="13"/>
    </row>
    <row r="325" spans="1:26">
      <c r="A325" s="194">
        <v>119</v>
      </c>
      <c r="B325" s="102">
        <v>43395</v>
      </c>
      <c r="C325" s="102"/>
      <c r="D325" s="103" t="s">
        <v>357</v>
      </c>
      <c r="E325" s="104" t="s">
        <v>580</v>
      </c>
      <c r="F325" s="152">
        <v>475</v>
      </c>
      <c r="G325" s="104"/>
      <c r="H325" s="104">
        <v>574</v>
      </c>
      <c r="I325" s="122">
        <v>570</v>
      </c>
      <c r="J325" s="137" t="s">
        <v>639</v>
      </c>
      <c r="K325" s="124">
        <f t="shared" si="182"/>
        <v>99</v>
      </c>
      <c r="L325" s="125">
        <f t="shared" si="183"/>
        <v>0.20842105263157895</v>
      </c>
      <c r="M325" s="126" t="s">
        <v>556</v>
      </c>
      <c r="N325" s="127">
        <v>43403</v>
      </c>
      <c r="O325" s="54"/>
      <c r="P325" s="13"/>
      <c r="Q325" s="13"/>
      <c r="R325" s="14"/>
      <c r="S325" s="13"/>
      <c r="T325" s="13"/>
      <c r="U325" s="13"/>
      <c r="V325" s="13"/>
      <c r="W325" s="13"/>
      <c r="X325" s="13"/>
      <c r="Y325" s="13"/>
      <c r="Z325" s="13"/>
    </row>
    <row r="326" spans="1:26">
      <c r="A326" s="196">
        <v>120</v>
      </c>
      <c r="B326" s="150">
        <v>43397</v>
      </c>
      <c r="C326" s="150"/>
      <c r="D326" s="376" t="s">
        <v>377</v>
      </c>
      <c r="E326" s="152" t="s">
        <v>580</v>
      </c>
      <c r="F326" s="152">
        <v>707.5</v>
      </c>
      <c r="G326" s="152"/>
      <c r="H326" s="152">
        <v>872</v>
      </c>
      <c r="I326" s="174">
        <v>872</v>
      </c>
      <c r="J326" s="175" t="s">
        <v>639</v>
      </c>
      <c r="K326" s="124">
        <f t="shared" si="182"/>
        <v>164.5</v>
      </c>
      <c r="L326" s="176">
        <f t="shared" si="183"/>
        <v>0.23250883392226149</v>
      </c>
      <c r="M326" s="177" t="s">
        <v>556</v>
      </c>
      <c r="N326" s="178">
        <v>43482</v>
      </c>
      <c r="O326" s="54"/>
      <c r="P326" s="13"/>
      <c r="Q326" s="13"/>
      <c r="R326" s="14"/>
      <c r="S326" s="13"/>
      <c r="T326" s="13"/>
      <c r="U326" s="13"/>
      <c r="V326" s="13"/>
      <c r="W326" s="13"/>
      <c r="X326" s="13"/>
      <c r="Y326" s="13"/>
      <c r="Z326" s="13"/>
    </row>
    <row r="327" spans="1:26">
      <c r="A327" s="196">
        <v>121</v>
      </c>
      <c r="B327" s="150">
        <v>43398</v>
      </c>
      <c r="C327" s="150"/>
      <c r="D327" s="376" t="s">
        <v>339</v>
      </c>
      <c r="E327" s="152" t="s">
        <v>580</v>
      </c>
      <c r="F327" s="152">
        <v>162</v>
      </c>
      <c r="G327" s="152"/>
      <c r="H327" s="152">
        <v>204</v>
      </c>
      <c r="I327" s="174">
        <v>209</v>
      </c>
      <c r="J327" s="175" t="s">
        <v>811</v>
      </c>
      <c r="K327" s="124">
        <f t="shared" si="182"/>
        <v>42</v>
      </c>
      <c r="L327" s="176">
        <f t="shared" si="183"/>
        <v>0.25925925925925924</v>
      </c>
      <c r="M327" s="177" t="s">
        <v>556</v>
      </c>
      <c r="N327" s="178">
        <v>43539</v>
      </c>
      <c r="O327" s="54"/>
      <c r="P327" s="13"/>
      <c r="Q327" s="13"/>
      <c r="R327" s="14"/>
      <c r="S327" s="13"/>
      <c r="T327" s="13"/>
      <c r="U327" s="13"/>
      <c r="V327" s="13"/>
      <c r="W327" s="13"/>
      <c r="X327" s="13"/>
      <c r="Y327" s="13"/>
      <c r="Z327" s="13"/>
    </row>
    <row r="328" spans="1:26">
      <c r="A328" s="197">
        <v>122</v>
      </c>
      <c r="B328" s="198">
        <v>43399</v>
      </c>
      <c r="C328" s="198"/>
      <c r="D328" s="151" t="s">
        <v>465</v>
      </c>
      <c r="E328" s="199" t="s">
        <v>580</v>
      </c>
      <c r="F328" s="199">
        <v>240</v>
      </c>
      <c r="G328" s="199"/>
      <c r="H328" s="199">
        <v>297</v>
      </c>
      <c r="I328" s="219">
        <v>297</v>
      </c>
      <c r="J328" s="175" t="s">
        <v>639</v>
      </c>
      <c r="K328" s="220">
        <f t="shared" si="182"/>
        <v>57</v>
      </c>
      <c r="L328" s="221">
        <f t="shared" si="183"/>
        <v>0.23749999999999999</v>
      </c>
      <c r="M328" s="222" t="s">
        <v>556</v>
      </c>
      <c r="N328" s="223">
        <v>43417</v>
      </c>
      <c r="O328" s="54"/>
      <c r="P328" s="13"/>
      <c r="Q328" s="13"/>
      <c r="R328" s="14"/>
      <c r="S328" s="13"/>
      <c r="T328" s="13"/>
      <c r="U328" s="13"/>
      <c r="V328" s="13"/>
      <c r="W328" s="13"/>
      <c r="X328" s="13"/>
      <c r="Y328" s="13"/>
      <c r="Z328" s="13"/>
    </row>
    <row r="329" spans="1:26">
      <c r="A329" s="194">
        <v>123</v>
      </c>
      <c r="B329" s="102">
        <v>43439</v>
      </c>
      <c r="C329" s="102"/>
      <c r="D329" s="144" t="s">
        <v>706</v>
      </c>
      <c r="E329" s="104" t="s">
        <v>580</v>
      </c>
      <c r="F329" s="104">
        <v>202.5</v>
      </c>
      <c r="G329" s="104"/>
      <c r="H329" s="104">
        <v>255</v>
      </c>
      <c r="I329" s="122">
        <v>252</v>
      </c>
      <c r="J329" s="137" t="s">
        <v>639</v>
      </c>
      <c r="K329" s="124">
        <f t="shared" si="182"/>
        <v>52.5</v>
      </c>
      <c r="L329" s="125">
        <f t="shared" si="183"/>
        <v>0.25925925925925924</v>
      </c>
      <c r="M329" s="126" t="s">
        <v>556</v>
      </c>
      <c r="N329" s="127">
        <v>43542</v>
      </c>
      <c r="O329" s="54"/>
      <c r="P329" s="13"/>
      <c r="Q329" s="13"/>
      <c r="R329" s="90" t="s">
        <v>708</v>
      </c>
      <c r="S329" s="13"/>
      <c r="T329" s="13"/>
      <c r="U329" s="13"/>
      <c r="V329" s="13"/>
      <c r="W329" s="13"/>
      <c r="X329" s="13"/>
      <c r="Y329" s="13"/>
      <c r="Z329" s="13"/>
    </row>
    <row r="330" spans="1:26">
      <c r="A330" s="197">
        <v>124</v>
      </c>
      <c r="B330" s="198">
        <v>43465</v>
      </c>
      <c r="C330" s="102"/>
      <c r="D330" s="376" t="s">
        <v>402</v>
      </c>
      <c r="E330" s="199" t="s">
        <v>580</v>
      </c>
      <c r="F330" s="199">
        <v>710</v>
      </c>
      <c r="G330" s="199"/>
      <c r="H330" s="199">
        <v>866</v>
      </c>
      <c r="I330" s="219">
        <v>866</v>
      </c>
      <c r="J330" s="175" t="s">
        <v>639</v>
      </c>
      <c r="K330" s="124">
        <f t="shared" si="182"/>
        <v>156</v>
      </c>
      <c r="L330" s="125">
        <f t="shared" si="183"/>
        <v>0.21971830985915494</v>
      </c>
      <c r="M330" s="126" t="s">
        <v>556</v>
      </c>
      <c r="N330" s="338">
        <v>43553</v>
      </c>
      <c r="O330" s="54"/>
      <c r="P330" s="13"/>
      <c r="Q330" s="13"/>
      <c r="R330" s="14" t="s">
        <v>708</v>
      </c>
      <c r="S330" s="13"/>
      <c r="T330" s="13"/>
      <c r="U330" s="13"/>
      <c r="V330" s="13"/>
      <c r="W330" s="13"/>
      <c r="X330" s="13"/>
      <c r="Y330" s="13"/>
      <c r="Z330" s="13"/>
    </row>
    <row r="331" spans="1:26">
      <c r="A331" s="197">
        <v>125</v>
      </c>
      <c r="B331" s="198">
        <v>43522</v>
      </c>
      <c r="C331" s="198"/>
      <c r="D331" s="376" t="s">
        <v>139</v>
      </c>
      <c r="E331" s="199" t="s">
        <v>580</v>
      </c>
      <c r="F331" s="199">
        <v>337.25</v>
      </c>
      <c r="G331" s="199"/>
      <c r="H331" s="199">
        <v>398.5</v>
      </c>
      <c r="I331" s="219">
        <v>411</v>
      </c>
      <c r="J331" s="137" t="s">
        <v>810</v>
      </c>
      <c r="K331" s="124">
        <f t="shared" si="182"/>
        <v>61.25</v>
      </c>
      <c r="L331" s="125">
        <f t="shared" si="183"/>
        <v>0.1816160118606375</v>
      </c>
      <c r="M331" s="126" t="s">
        <v>556</v>
      </c>
      <c r="N331" s="338">
        <v>43760</v>
      </c>
      <c r="O331" s="54"/>
      <c r="P331" s="13"/>
      <c r="Q331" s="13"/>
      <c r="R331" s="90" t="s">
        <v>708</v>
      </c>
      <c r="S331" s="13"/>
      <c r="T331" s="13"/>
      <c r="U331" s="13"/>
      <c r="V331" s="13"/>
      <c r="W331" s="13"/>
      <c r="X331" s="13"/>
      <c r="Y331" s="13"/>
      <c r="Z331" s="13"/>
    </row>
    <row r="332" spans="1:26">
      <c r="A332" s="344">
        <v>126</v>
      </c>
      <c r="B332" s="160">
        <v>43559</v>
      </c>
      <c r="C332" s="160"/>
      <c r="D332" s="161" t="s">
        <v>394</v>
      </c>
      <c r="E332" s="162" t="s">
        <v>580</v>
      </c>
      <c r="F332" s="162">
        <v>130</v>
      </c>
      <c r="G332" s="162"/>
      <c r="H332" s="162">
        <v>65</v>
      </c>
      <c r="I332" s="182">
        <v>158</v>
      </c>
      <c r="J332" s="134" t="s">
        <v>707</v>
      </c>
      <c r="K332" s="130">
        <f t="shared" si="182"/>
        <v>-65</v>
      </c>
      <c r="L332" s="131">
        <f t="shared" si="183"/>
        <v>-0.5</v>
      </c>
      <c r="M332" s="132" t="s">
        <v>620</v>
      </c>
      <c r="N332" s="133">
        <v>43726</v>
      </c>
      <c r="O332" s="54"/>
      <c r="P332" s="13"/>
      <c r="Q332" s="13"/>
      <c r="R332" s="14" t="s">
        <v>710</v>
      </c>
      <c r="S332" s="13"/>
      <c r="T332" s="13"/>
      <c r="U332" s="13"/>
      <c r="V332" s="13"/>
      <c r="W332" s="13"/>
      <c r="X332" s="13"/>
      <c r="Y332" s="13"/>
      <c r="Z332" s="13"/>
    </row>
    <row r="333" spans="1:26">
      <c r="A333" s="345">
        <v>127</v>
      </c>
      <c r="B333" s="183">
        <v>43017</v>
      </c>
      <c r="C333" s="183"/>
      <c r="D333" s="184" t="s">
        <v>166</v>
      </c>
      <c r="E333" s="185" t="s">
        <v>580</v>
      </c>
      <c r="F333" s="186">
        <v>141.5</v>
      </c>
      <c r="G333" s="187"/>
      <c r="H333" s="187">
        <v>183.5</v>
      </c>
      <c r="I333" s="187">
        <v>210</v>
      </c>
      <c r="J333" s="208" t="s">
        <v>801</v>
      </c>
      <c r="K333" s="209">
        <f t="shared" si="182"/>
        <v>42</v>
      </c>
      <c r="L333" s="210">
        <f t="shared" si="183"/>
        <v>0.29681978798586572</v>
      </c>
      <c r="M333" s="186" t="s">
        <v>556</v>
      </c>
      <c r="N333" s="211">
        <v>43042</v>
      </c>
      <c r="O333" s="54"/>
      <c r="P333" s="13"/>
      <c r="Q333" s="13"/>
      <c r="R333" s="90" t="s">
        <v>710</v>
      </c>
      <c r="S333" s="13"/>
      <c r="T333" s="13"/>
      <c r="U333" s="13"/>
      <c r="V333" s="13"/>
      <c r="W333" s="13"/>
      <c r="X333" s="13"/>
      <c r="Y333" s="13"/>
      <c r="Z333" s="13"/>
    </row>
    <row r="334" spans="1:26">
      <c r="A334" s="344">
        <v>128</v>
      </c>
      <c r="B334" s="160">
        <v>43074</v>
      </c>
      <c r="C334" s="160"/>
      <c r="D334" s="161" t="s">
        <v>295</v>
      </c>
      <c r="E334" s="162" t="s">
        <v>580</v>
      </c>
      <c r="F334" s="163">
        <v>172</v>
      </c>
      <c r="G334" s="162"/>
      <c r="H334" s="162">
        <v>155.25</v>
      </c>
      <c r="I334" s="182">
        <v>230</v>
      </c>
      <c r="J334" s="359" t="s">
        <v>794</v>
      </c>
      <c r="K334" s="130">
        <f t="shared" ref="K334" si="184">H334-F334</f>
        <v>-16.75</v>
      </c>
      <c r="L334" s="131">
        <f t="shared" ref="L334" si="185">K334/F334</f>
        <v>-9.7383720930232565E-2</v>
      </c>
      <c r="M334" s="132" t="s">
        <v>620</v>
      </c>
      <c r="N334" s="133">
        <v>43787</v>
      </c>
      <c r="O334" s="54"/>
      <c r="P334" s="13"/>
      <c r="Q334" s="13"/>
      <c r="R334" s="14" t="s">
        <v>710</v>
      </c>
      <c r="S334" s="13"/>
      <c r="T334" s="13"/>
      <c r="U334" s="13"/>
      <c r="V334" s="13"/>
      <c r="W334" s="13"/>
      <c r="X334" s="13"/>
      <c r="Y334" s="13"/>
      <c r="Z334" s="13"/>
    </row>
    <row r="335" spans="1:26">
      <c r="A335" s="345">
        <v>129</v>
      </c>
      <c r="B335" s="183">
        <v>43398</v>
      </c>
      <c r="C335" s="183"/>
      <c r="D335" s="184" t="s">
        <v>103</v>
      </c>
      <c r="E335" s="185" t="s">
        <v>580</v>
      </c>
      <c r="F335" s="187">
        <v>698.5</v>
      </c>
      <c r="G335" s="187"/>
      <c r="H335" s="187">
        <v>850</v>
      </c>
      <c r="I335" s="187">
        <v>890</v>
      </c>
      <c r="J335" s="212" t="s">
        <v>807</v>
      </c>
      <c r="K335" s="209">
        <f t="shared" si="182"/>
        <v>151.5</v>
      </c>
      <c r="L335" s="210">
        <f t="shared" si="183"/>
        <v>0.21689334287759485</v>
      </c>
      <c r="M335" s="186" t="s">
        <v>556</v>
      </c>
      <c r="N335" s="211">
        <v>43453</v>
      </c>
      <c r="O335" s="54"/>
      <c r="P335" s="13"/>
      <c r="Q335" s="13"/>
      <c r="R335" s="14" t="s">
        <v>708</v>
      </c>
      <c r="S335" s="13"/>
      <c r="T335" s="13"/>
      <c r="U335" s="13"/>
      <c r="V335" s="13"/>
      <c r="W335" s="13"/>
      <c r="X335" s="13"/>
      <c r="Y335" s="13"/>
      <c r="Z335" s="13"/>
    </row>
    <row r="336" spans="1:26">
      <c r="A336" s="197">
        <v>130</v>
      </c>
      <c r="B336" s="155">
        <v>42877</v>
      </c>
      <c r="C336" s="155"/>
      <c r="D336" s="156" t="s">
        <v>369</v>
      </c>
      <c r="E336" s="157" t="s">
        <v>580</v>
      </c>
      <c r="F336" s="158">
        <v>127.6</v>
      </c>
      <c r="G336" s="159"/>
      <c r="H336" s="159">
        <v>138</v>
      </c>
      <c r="I336" s="159">
        <v>190</v>
      </c>
      <c r="J336" s="360" t="s">
        <v>798</v>
      </c>
      <c r="K336" s="179">
        <f t="shared" si="182"/>
        <v>10.400000000000006</v>
      </c>
      <c r="L336" s="180">
        <f t="shared" si="183"/>
        <v>8.1504702194357417E-2</v>
      </c>
      <c r="M336" s="158" t="s">
        <v>556</v>
      </c>
      <c r="N336" s="181">
        <v>43774</v>
      </c>
      <c r="O336" s="54"/>
      <c r="P336" s="13"/>
      <c r="Q336" s="13"/>
      <c r="R336" s="90" t="s">
        <v>710</v>
      </c>
      <c r="S336" s="13"/>
      <c r="T336" s="13"/>
      <c r="U336" s="13"/>
      <c r="V336" s="13"/>
      <c r="W336" s="13"/>
      <c r="X336" s="13"/>
      <c r="Y336" s="13"/>
      <c r="Z336" s="13"/>
    </row>
    <row r="337" spans="1:26">
      <c r="A337" s="197">
        <v>131</v>
      </c>
      <c r="B337" s="155">
        <v>43158</v>
      </c>
      <c r="C337" s="155"/>
      <c r="D337" s="156" t="s">
        <v>711</v>
      </c>
      <c r="E337" s="157" t="s">
        <v>580</v>
      </c>
      <c r="F337" s="158">
        <v>317</v>
      </c>
      <c r="G337" s="159"/>
      <c r="H337" s="159">
        <v>382.5</v>
      </c>
      <c r="I337" s="159">
        <v>398</v>
      </c>
      <c r="J337" s="360" t="s">
        <v>842</v>
      </c>
      <c r="K337" s="179">
        <f t="shared" ref="K337" si="186">H337-F337</f>
        <v>65.5</v>
      </c>
      <c r="L337" s="180">
        <f t="shared" ref="L337" si="187">K337/F337</f>
        <v>0.20662460567823343</v>
      </c>
      <c r="M337" s="158" t="s">
        <v>556</v>
      </c>
      <c r="N337" s="181">
        <v>44238</v>
      </c>
      <c r="O337" s="54"/>
      <c r="P337" s="13"/>
      <c r="Q337" s="13"/>
      <c r="R337" s="322" t="s">
        <v>710</v>
      </c>
      <c r="S337" s="13"/>
      <c r="T337" s="13"/>
      <c r="U337" s="13"/>
      <c r="V337" s="13"/>
      <c r="W337" s="13"/>
      <c r="X337" s="13"/>
      <c r="Y337" s="13"/>
      <c r="Z337" s="13"/>
    </row>
    <row r="338" spans="1:26">
      <c r="A338" s="344">
        <v>132</v>
      </c>
      <c r="B338" s="160">
        <v>43164</v>
      </c>
      <c r="C338" s="160"/>
      <c r="D338" s="161" t="s">
        <v>133</v>
      </c>
      <c r="E338" s="162" t="s">
        <v>580</v>
      </c>
      <c r="F338" s="163">
        <f>510-14.4</f>
        <v>495.6</v>
      </c>
      <c r="G338" s="162"/>
      <c r="H338" s="162">
        <v>350</v>
      </c>
      <c r="I338" s="182">
        <v>672</v>
      </c>
      <c r="J338" s="359" t="s">
        <v>803</v>
      </c>
      <c r="K338" s="130">
        <f t="shared" ref="K338" si="188">H338-F338</f>
        <v>-145.60000000000002</v>
      </c>
      <c r="L338" s="131">
        <f t="shared" ref="L338" si="189">K338/F338</f>
        <v>-0.29378531073446329</v>
      </c>
      <c r="M338" s="132" t="s">
        <v>620</v>
      </c>
      <c r="N338" s="133">
        <v>43887</v>
      </c>
      <c r="O338" s="54"/>
      <c r="P338" s="13"/>
      <c r="Q338" s="13"/>
      <c r="R338" s="14" t="s">
        <v>708</v>
      </c>
      <c r="S338" s="13"/>
      <c r="T338" s="13"/>
      <c r="U338" s="13"/>
      <c r="V338" s="13"/>
      <c r="W338" s="13"/>
      <c r="X338" s="13"/>
      <c r="Y338" s="13"/>
      <c r="Z338" s="13"/>
    </row>
    <row r="339" spans="1:26">
      <c r="A339" s="344">
        <v>133</v>
      </c>
      <c r="B339" s="160">
        <v>43237</v>
      </c>
      <c r="C339" s="160"/>
      <c r="D339" s="161" t="s">
        <v>459</v>
      </c>
      <c r="E339" s="162" t="s">
        <v>580</v>
      </c>
      <c r="F339" s="163">
        <v>230.3</v>
      </c>
      <c r="G339" s="162"/>
      <c r="H339" s="162">
        <v>102.5</v>
      </c>
      <c r="I339" s="182">
        <v>348</v>
      </c>
      <c r="J339" s="359" t="s">
        <v>805</v>
      </c>
      <c r="K339" s="130">
        <f t="shared" ref="K339:K340" si="190">H339-F339</f>
        <v>-127.80000000000001</v>
      </c>
      <c r="L339" s="131">
        <f t="shared" ref="L339:L340" si="191">K339/F339</f>
        <v>-0.55492835432045162</v>
      </c>
      <c r="M339" s="132" t="s">
        <v>620</v>
      </c>
      <c r="N339" s="133">
        <v>43896</v>
      </c>
      <c r="O339" s="54"/>
      <c r="P339" s="13"/>
      <c r="Q339" s="13"/>
      <c r="R339" s="324" t="s">
        <v>708</v>
      </c>
      <c r="S339" s="13"/>
      <c r="T339" s="13"/>
      <c r="U339" s="13"/>
      <c r="V339" s="13"/>
      <c r="W339" s="13"/>
      <c r="X339" s="13"/>
      <c r="Y339" s="13"/>
      <c r="Z339" s="13"/>
    </row>
    <row r="340" spans="1:26">
      <c r="A340" s="197">
        <v>134</v>
      </c>
      <c r="B340" s="155">
        <v>43258</v>
      </c>
      <c r="C340" s="155"/>
      <c r="D340" s="156" t="s">
        <v>426</v>
      </c>
      <c r="E340" s="157" t="s">
        <v>580</v>
      </c>
      <c r="F340" s="158">
        <f>342.5-5.1</f>
        <v>337.4</v>
      </c>
      <c r="G340" s="159"/>
      <c r="H340" s="159">
        <v>412.5</v>
      </c>
      <c r="I340" s="159">
        <v>439</v>
      </c>
      <c r="J340" s="360" t="s">
        <v>839</v>
      </c>
      <c r="K340" s="179">
        <f t="shared" si="190"/>
        <v>75.100000000000023</v>
      </c>
      <c r="L340" s="180">
        <f t="shared" si="191"/>
        <v>0.22258446947243635</v>
      </c>
      <c r="M340" s="158" t="s">
        <v>556</v>
      </c>
      <c r="N340" s="181">
        <v>44230</v>
      </c>
      <c r="O340" s="54"/>
      <c r="P340" s="13"/>
      <c r="Q340" s="13"/>
      <c r="R340" s="90" t="s">
        <v>710</v>
      </c>
      <c r="S340" s="13"/>
      <c r="T340" s="13"/>
      <c r="U340" s="13"/>
      <c r="V340" s="13"/>
      <c r="W340" s="13"/>
      <c r="X340" s="13"/>
      <c r="Y340" s="13"/>
      <c r="Z340" s="13"/>
    </row>
    <row r="341" spans="1:26">
      <c r="A341" s="205">
        <v>135</v>
      </c>
      <c r="B341" s="190">
        <v>43285</v>
      </c>
      <c r="C341" s="190"/>
      <c r="D341" s="193" t="s">
        <v>48</v>
      </c>
      <c r="E341" s="191" t="s">
        <v>580</v>
      </c>
      <c r="F341" s="189">
        <f>127.5-5.53</f>
        <v>121.97</v>
      </c>
      <c r="G341" s="191"/>
      <c r="H341" s="191"/>
      <c r="I341" s="213">
        <v>170</v>
      </c>
      <c r="J341" s="225" t="s">
        <v>558</v>
      </c>
      <c r="K341" s="215"/>
      <c r="L341" s="216"/>
      <c r="M341" s="214" t="s">
        <v>558</v>
      </c>
      <c r="N341" s="217"/>
      <c r="O341" s="54"/>
      <c r="P341" s="13"/>
      <c r="Q341" s="13"/>
      <c r="R341" s="14" t="s">
        <v>708</v>
      </c>
      <c r="S341" s="13"/>
      <c r="T341" s="13"/>
      <c r="U341" s="13"/>
      <c r="V341" s="13"/>
      <c r="W341" s="13"/>
      <c r="X341" s="13"/>
      <c r="Y341" s="13"/>
      <c r="Z341" s="13"/>
    </row>
    <row r="342" spans="1:26">
      <c r="A342" s="344">
        <v>136</v>
      </c>
      <c r="B342" s="160">
        <v>43294</v>
      </c>
      <c r="C342" s="160"/>
      <c r="D342" s="161" t="s">
        <v>239</v>
      </c>
      <c r="E342" s="162" t="s">
        <v>580</v>
      </c>
      <c r="F342" s="163">
        <v>46.5</v>
      </c>
      <c r="G342" s="162"/>
      <c r="H342" s="162">
        <v>17</v>
      </c>
      <c r="I342" s="182">
        <v>59</v>
      </c>
      <c r="J342" s="359" t="s">
        <v>802</v>
      </c>
      <c r="K342" s="130">
        <f t="shared" ref="K342" si="192">H342-F342</f>
        <v>-29.5</v>
      </c>
      <c r="L342" s="131">
        <f t="shared" ref="L342" si="193">K342/F342</f>
        <v>-0.63440860215053763</v>
      </c>
      <c r="M342" s="132" t="s">
        <v>620</v>
      </c>
      <c r="N342" s="133">
        <v>43887</v>
      </c>
      <c r="O342" s="54"/>
      <c r="P342" s="13"/>
      <c r="Q342" s="13"/>
      <c r="R342" s="14" t="s">
        <v>708</v>
      </c>
      <c r="S342" s="13"/>
      <c r="T342" s="13"/>
      <c r="U342" s="13"/>
      <c r="V342" s="13"/>
      <c r="W342" s="13"/>
      <c r="X342" s="13"/>
      <c r="Y342" s="13"/>
      <c r="Z342" s="13"/>
    </row>
    <row r="343" spans="1:26">
      <c r="A343" s="346">
        <v>137</v>
      </c>
      <c r="B343" s="188">
        <v>43396</v>
      </c>
      <c r="C343" s="188"/>
      <c r="D343" s="193" t="s">
        <v>404</v>
      </c>
      <c r="E343" s="191" t="s">
        <v>580</v>
      </c>
      <c r="F343" s="192">
        <v>156.5</v>
      </c>
      <c r="G343" s="191"/>
      <c r="H343" s="191"/>
      <c r="I343" s="213">
        <v>191</v>
      </c>
      <c r="J343" s="225" t="s">
        <v>558</v>
      </c>
      <c r="K343" s="215"/>
      <c r="L343" s="216"/>
      <c r="M343" s="214" t="s">
        <v>558</v>
      </c>
      <c r="N343" s="217"/>
      <c r="O343" s="54"/>
      <c r="P343" s="13"/>
      <c r="Q343" s="13"/>
      <c r="R343" s="14" t="s">
        <v>708</v>
      </c>
      <c r="S343" s="13"/>
      <c r="T343" s="13"/>
      <c r="U343" s="13"/>
      <c r="V343" s="13"/>
      <c r="W343" s="13"/>
      <c r="X343" s="13"/>
      <c r="Y343" s="13"/>
      <c r="Z343" s="13"/>
    </row>
    <row r="344" spans="1:26">
      <c r="A344" s="346">
        <v>138</v>
      </c>
      <c r="B344" s="188">
        <v>43439</v>
      </c>
      <c r="C344" s="188"/>
      <c r="D344" s="193" t="s">
        <v>321</v>
      </c>
      <c r="E344" s="191" t="s">
        <v>580</v>
      </c>
      <c r="F344" s="192">
        <v>259.5</v>
      </c>
      <c r="G344" s="191"/>
      <c r="H344" s="191"/>
      <c r="I344" s="213">
        <v>321</v>
      </c>
      <c r="J344" s="225" t="s">
        <v>558</v>
      </c>
      <c r="K344" s="215"/>
      <c r="L344" s="216"/>
      <c r="M344" s="214" t="s">
        <v>558</v>
      </c>
      <c r="N344" s="217"/>
      <c r="O344" s="13"/>
      <c r="P344" s="13"/>
      <c r="Q344" s="13"/>
      <c r="R344" s="14" t="s">
        <v>708</v>
      </c>
      <c r="S344" s="13"/>
      <c r="T344" s="13"/>
      <c r="U344" s="13"/>
      <c r="V344" s="13"/>
      <c r="W344" s="13"/>
      <c r="X344" s="13"/>
      <c r="Y344" s="13"/>
      <c r="Z344" s="13"/>
    </row>
    <row r="345" spans="1:26">
      <c r="A345" s="344">
        <v>139</v>
      </c>
      <c r="B345" s="160">
        <v>43439</v>
      </c>
      <c r="C345" s="160"/>
      <c r="D345" s="161" t="s">
        <v>732</v>
      </c>
      <c r="E345" s="162" t="s">
        <v>580</v>
      </c>
      <c r="F345" s="162">
        <v>715</v>
      </c>
      <c r="G345" s="162"/>
      <c r="H345" s="162">
        <v>445</v>
      </c>
      <c r="I345" s="182">
        <v>840</v>
      </c>
      <c r="J345" s="134" t="s">
        <v>782</v>
      </c>
      <c r="K345" s="130">
        <f t="shared" ref="K345:K348" si="194">H345-F345</f>
        <v>-270</v>
      </c>
      <c r="L345" s="131">
        <f t="shared" ref="L345:L348" si="195">K345/F345</f>
        <v>-0.3776223776223776</v>
      </c>
      <c r="M345" s="132" t="s">
        <v>620</v>
      </c>
      <c r="N345" s="133">
        <v>43800</v>
      </c>
      <c r="O345" s="54"/>
      <c r="P345" s="13"/>
      <c r="Q345" s="13"/>
      <c r="R345" s="14" t="s">
        <v>708</v>
      </c>
      <c r="S345" s="13"/>
      <c r="T345" s="13"/>
      <c r="U345" s="13"/>
      <c r="V345" s="13"/>
      <c r="W345" s="13"/>
      <c r="X345" s="13"/>
      <c r="Y345" s="13"/>
      <c r="Z345" s="13"/>
    </row>
    <row r="346" spans="1:26">
      <c r="A346" s="197">
        <v>140</v>
      </c>
      <c r="B346" s="198">
        <v>43469</v>
      </c>
      <c r="C346" s="198"/>
      <c r="D346" s="151" t="s">
        <v>143</v>
      </c>
      <c r="E346" s="199" t="s">
        <v>580</v>
      </c>
      <c r="F346" s="199">
        <v>875</v>
      </c>
      <c r="G346" s="199"/>
      <c r="H346" s="199">
        <v>1165</v>
      </c>
      <c r="I346" s="219">
        <v>1185</v>
      </c>
      <c r="J346" s="137" t="s">
        <v>808</v>
      </c>
      <c r="K346" s="124">
        <f t="shared" si="194"/>
        <v>290</v>
      </c>
      <c r="L346" s="125">
        <f t="shared" si="195"/>
        <v>0.33142857142857141</v>
      </c>
      <c r="M346" s="126" t="s">
        <v>556</v>
      </c>
      <c r="N346" s="338">
        <v>43847</v>
      </c>
      <c r="O346" s="54"/>
      <c r="P346" s="13"/>
      <c r="Q346" s="13"/>
      <c r="R346" s="324" t="s">
        <v>708</v>
      </c>
      <c r="S346" s="13"/>
      <c r="T346" s="13"/>
      <c r="U346" s="13"/>
      <c r="V346" s="13"/>
      <c r="W346" s="13"/>
      <c r="X346" s="13"/>
      <c r="Y346" s="13"/>
      <c r="Z346" s="13"/>
    </row>
    <row r="347" spans="1:26">
      <c r="A347" s="197">
        <v>141</v>
      </c>
      <c r="B347" s="198">
        <v>43559</v>
      </c>
      <c r="C347" s="198"/>
      <c r="D347" s="376" t="s">
        <v>336</v>
      </c>
      <c r="E347" s="199" t="s">
        <v>580</v>
      </c>
      <c r="F347" s="199">
        <f>387-14.63</f>
        <v>372.37</v>
      </c>
      <c r="G347" s="199"/>
      <c r="H347" s="199">
        <v>490</v>
      </c>
      <c r="I347" s="219">
        <v>490</v>
      </c>
      <c r="J347" s="137" t="s">
        <v>639</v>
      </c>
      <c r="K347" s="124">
        <f t="shared" si="194"/>
        <v>117.63</v>
      </c>
      <c r="L347" s="125">
        <f t="shared" si="195"/>
        <v>0.31589548030185027</v>
      </c>
      <c r="M347" s="126" t="s">
        <v>556</v>
      </c>
      <c r="N347" s="338">
        <v>43850</v>
      </c>
      <c r="O347" s="54"/>
      <c r="P347" s="13"/>
      <c r="Q347" s="13"/>
      <c r="R347" s="324" t="s">
        <v>708</v>
      </c>
      <c r="S347" s="13"/>
      <c r="T347" s="13"/>
      <c r="U347" s="13"/>
      <c r="V347" s="13"/>
      <c r="W347" s="13"/>
      <c r="X347" s="13"/>
      <c r="Y347" s="13"/>
      <c r="Z347" s="13"/>
    </row>
    <row r="348" spans="1:26">
      <c r="A348" s="344">
        <v>142</v>
      </c>
      <c r="B348" s="160">
        <v>43578</v>
      </c>
      <c r="C348" s="160"/>
      <c r="D348" s="161" t="s">
        <v>733</v>
      </c>
      <c r="E348" s="162" t="s">
        <v>557</v>
      </c>
      <c r="F348" s="162">
        <v>220</v>
      </c>
      <c r="G348" s="162"/>
      <c r="H348" s="162">
        <v>127.5</v>
      </c>
      <c r="I348" s="182">
        <v>284</v>
      </c>
      <c r="J348" s="359" t="s">
        <v>806</v>
      </c>
      <c r="K348" s="130">
        <f t="shared" si="194"/>
        <v>-92.5</v>
      </c>
      <c r="L348" s="131">
        <f t="shared" si="195"/>
        <v>-0.42045454545454547</v>
      </c>
      <c r="M348" s="132" t="s">
        <v>620</v>
      </c>
      <c r="N348" s="133">
        <v>43896</v>
      </c>
      <c r="O348" s="54"/>
      <c r="P348" s="13"/>
      <c r="Q348" s="13"/>
      <c r="R348" s="14" t="s">
        <v>708</v>
      </c>
      <c r="S348" s="13"/>
      <c r="T348" s="13"/>
      <c r="U348" s="13"/>
      <c r="V348" s="13"/>
      <c r="W348" s="13"/>
      <c r="X348" s="13"/>
      <c r="Y348" s="13"/>
      <c r="Z348" s="13"/>
    </row>
    <row r="349" spans="1:26">
      <c r="A349" s="197">
        <v>143</v>
      </c>
      <c r="B349" s="198">
        <v>43622</v>
      </c>
      <c r="C349" s="198"/>
      <c r="D349" s="376" t="s">
        <v>466</v>
      </c>
      <c r="E349" s="199" t="s">
        <v>557</v>
      </c>
      <c r="F349" s="199">
        <v>332.8</v>
      </c>
      <c r="G349" s="199"/>
      <c r="H349" s="199">
        <v>405</v>
      </c>
      <c r="I349" s="219">
        <v>419</v>
      </c>
      <c r="J349" s="137" t="s">
        <v>809</v>
      </c>
      <c r="K349" s="124">
        <f t="shared" ref="K349" si="196">H349-F349</f>
        <v>72.199999999999989</v>
      </c>
      <c r="L349" s="125">
        <f t="shared" ref="L349" si="197">K349/F349</f>
        <v>0.21694711538461534</v>
      </c>
      <c r="M349" s="126" t="s">
        <v>556</v>
      </c>
      <c r="N349" s="338">
        <v>43860</v>
      </c>
      <c r="O349" s="54"/>
      <c r="P349" s="13"/>
      <c r="Q349" s="13"/>
      <c r="R349" s="14" t="s">
        <v>710</v>
      </c>
      <c r="S349" s="13"/>
      <c r="T349" s="13"/>
      <c r="U349" s="13"/>
      <c r="V349" s="13"/>
      <c r="W349" s="13"/>
      <c r="X349" s="13"/>
      <c r="Y349" s="13"/>
      <c r="Z349" s="13"/>
    </row>
    <row r="350" spans="1:26">
      <c r="A350" s="140">
        <v>144</v>
      </c>
      <c r="B350" s="139">
        <v>43641</v>
      </c>
      <c r="C350" s="139"/>
      <c r="D350" s="140" t="s">
        <v>137</v>
      </c>
      <c r="E350" s="141" t="s">
        <v>580</v>
      </c>
      <c r="F350" s="142">
        <v>386</v>
      </c>
      <c r="G350" s="143"/>
      <c r="H350" s="143">
        <v>395</v>
      </c>
      <c r="I350" s="143">
        <v>452</v>
      </c>
      <c r="J350" s="166" t="s">
        <v>799</v>
      </c>
      <c r="K350" s="167">
        <f t="shared" ref="K350" si="198">H350-F350</f>
        <v>9</v>
      </c>
      <c r="L350" s="168">
        <f t="shared" ref="L350" si="199">K350/F350</f>
        <v>2.3316062176165803E-2</v>
      </c>
      <c r="M350" s="169" t="s">
        <v>665</v>
      </c>
      <c r="N350" s="170">
        <v>43868</v>
      </c>
      <c r="O350" s="13"/>
      <c r="P350" s="13"/>
      <c r="Q350" s="13"/>
      <c r="R350" s="14" t="s">
        <v>710</v>
      </c>
      <c r="S350" s="13"/>
      <c r="T350" s="13"/>
      <c r="U350" s="13"/>
      <c r="V350" s="13"/>
      <c r="W350" s="13"/>
      <c r="X350" s="13"/>
      <c r="Y350" s="13"/>
      <c r="Z350" s="13"/>
    </row>
    <row r="351" spans="1:26">
      <c r="A351" s="347">
        <v>145</v>
      </c>
      <c r="B351" s="188">
        <v>43707</v>
      </c>
      <c r="C351" s="188"/>
      <c r="D351" s="193" t="s">
        <v>255</v>
      </c>
      <c r="E351" s="191" t="s">
        <v>580</v>
      </c>
      <c r="F351" s="191" t="s">
        <v>712</v>
      </c>
      <c r="G351" s="191"/>
      <c r="H351" s="191"/>
      <c r="I351" s="213">
        <v>190</v>
      </c>
      <c r="J351" s="225" t="s">
        <v>558</v>
      </c>
      <c r="K351" s="215"/>
      <c r="L351" s="216"/>
      <c r="M351" s="335" t="s">
        <v>558</v>
      </c>
      <c r="N351" s="217"/>
      <c r="O351" s="13"/>
      <c r="P351" s="13"/>
      <c r="Q351" s="13"/>
      <c r="R351" s="324" t="s">
        <v>708</v>
      </c>
      <c r="S351" s="13"/>
      <c r="T351" s="13"/>
      <c r="U351" s="13"/>
      <c r="V351" s="13"/>
      <c r="W351" s="13"/>
      <c r="X351" s="13"/>
      <c r="Y351" s="13"/>
      <c r="Z351" s="13"/>
    </row>
    <row r="352" spans="1:26">
      <c r="A352" s="197">
        <v>146</v>
      </c>
      <c r="B352" s="198">
        <v>43731</v>
      </c>
      <c r="C352" s="198"/>
      <c r="D352" s="151" t="s">
        <v>418</v>
      </c>
      <c r="E352" s="199" t="s">
        <v>580</v>
      </c>
      <c r="F352" s="199">
        <v>235</v>
      </c>
      <c r="G352" s="199"/>
      <c r="H352" s="199">
        <v>295</v>
      </c>
      <c r="I352" s="219">
        <v>296</v>
      </c>
      <c r="J352" s="137" t="s">
        <v>787</v>
      </c>
      <c r="K352" s="124">
        <f t="shared" ref="K352" si="200">H352-F352</f>
        <v>60</v>
      </c>
      <c r="L352" s="125">
        <f t="shared" ref="L352" si="201">K352/F352</f>
        <v>0.25531914893617019</v>
      </c>
      <c r="M352" s="126" t="s">
        <v>556</v>
      </c>
      <c r="N352" s="338">
        <v>43844</v>
      </c>
      <c r="O352" s="54"/>
      <c r="P352" s="13"/>
      <c r="Q352" s="13"/>
      <c r="R352" s="14" t="s">
        <v>710</v>
      </c>
      <c r="S352" s="13"/>
      <c r="T352" s="13"/>
      <c r="U352" s="13"/>
      <c r="V352" s="13"/>
      <c r="W352" s="13"/>
      <c r="X352" s="13"/>
      <c r="Y352" s="13"/>
      <c r="Z352" s="13"/>
    </row>
    <row r="353" spans="1:26">
      <c r="A353" s="197">
        <v>147</v>
      </c>
      <c r="B353" s="198">
        <v>43752</v>
      </c>
      <c r="C353" s="198"/>
      <c r="D353" s="151" t="s">
        <v>778</v>
      </c>
      <c r="E353" s="199" t="s">
        <v>580</v>
      </c>
      <c r="F353" s="199">
        <v>277.5</v>
      </c>
      <c r="G353" s="199"/>
      <c r="H353" s="199">
        <v>333</v>
      </c>
      <c r="I353" s="219">
        <v>333</v>
      </c>
      <c r="J353" s="137" t="s">
        <v>788</v>
      </c>
      <c r="K353" s="124">
        <f t="shared" ref="K353" si="202">H353-F353</f>
        <v>55.5</v>
      </c>
      <c r="L353" s="125">
        <f t="shared" ref="L353" si="203">K353/F353</f>
        <v>0.2</v>
      </c>
      <c r="M353" s="126" t="s">
        <v>556</v>
      </c>
      <c r="N353" s="338">
        <v>43846</v>
      </c>
      <c r="O353" s="54"/>
      <c r="P353" s="13"/>
      <c r="Q353" s="13"/>
      <c r="R353" s="324" t="s">
        <v>708</v>
      </c>
      <c r="S353" s="13"/>
      <c r="T353" s="13"/>
      <c r="U353" s="13"/>
      <c r="V353" s="13"/>
      <c r="W353" s="13"/>
      <c r="X353" s="13"/>
      <c r="Y353" s="13"/>
      <c r="Z353" s="13"/>
    </row>
    <row r="354" spans="1:26">
      <c r="A354" s="197">
        <v>148</v>
      </c>
      <c r="B354" s="198">
        <v>43752</v>
      </c>
      <c r="C354" s="198"/>
      <c r="D354" s="151" t="s">
        <v>777</v>
      </c>
      <c r="E354" s="199" t="s">
        <v>580</v>
      </c>
      <c r="F354" s="199">
        <v>930</v>
      </c>
      <c r="G354" s="199"/>
      <c r="H354" s="199">
        <v>1165</v>
      </c>
      <c r="I354" s="219">
        <v>1200</v>
      </c>
      <c r="J354" s="137" t="s">
        <v>789</v>
      </c>
      <c r="K354" s="124">
        <f t="shared" ref="K354" si="204">H354-F354</f>
        <v>235</v>
      </c>
      <c r="L354" s="125">
        <f t="shared" ref="L354" si="205">K354/F354</f>
        <v>0.25268817204301075</v>
      </c>
      <c r="M354" s="126" t="s">
        <v>556</v>
      </c>
      <c r="N354" s="338">
        <v>43847</v>
      </c>
      <c r="O354" s="54"/>
      <c r="P354" s="13"/>
      <c r="Q354" s="13"/>
      <c r="R354" s="324" t="s">
        <v>710</v>
      </c>
      <c r="S354" s="13"/>
      <c r="T354" s="13"/>
      <c r="U354" s="13"/>
      <c r="V354" s="13"/>
      <c r="W354" s="13"/>
      <c r="X354" s="13"/>
      <c r="Y354" s="13"/>
      <c r="Z354" s="13"/>
    </row>
    <row r="355" spans="1:26">
      <c r="A355" s="346">
        <v>149</v>
      </c>
      <c r="B355" s="327">
        <v>43753</v>
      </c>
      <c r="C355" s="202"/>
      <c r="D355" s="348" t="s">
        <v>776</v>
      </c>
      <c r="E355" s="329" t="s">
        <v>580</v>
      </c>
      <c r="F355" s="331">
        <v>111</v>
      </c>
      <c r="G355" s="329"/>
      <c r="H355" s="329"/>
      <c r="I355" s="333">
        <v>141</v>
      </c>
      <c r="J355" s="225" t="s">
        <v>558</v>
      </c>
      <c r="K355" s="225"/>
      <c r="L355" s="119"/>
      <c r="M355" s="337" t="s">
        <v>558</v>
      </c>
      <c r="N355" s="227"/>
      <c r="O355" s="13"/>
      <c r="P355" s="13"/>
      <c r="Q355" s="13"/>
      <c r="R355" s="324" t="s">
        <v>710</v>
      </c>
      <c r="S355" s="13"/>
      <c r="T355" s="13"/>
      <c r="U355" s="13"/>
      <c r="V355" s="13"/>
      <c r="W355" s="13"/>
      <c r="X355" s="13"/>
      <c r="Y355" s="13"/>
      <c r="Z355" s="13"/>
    </row>
    <row r="356" spans="1:26">
      <c r="A356" s="197">
        <v>150</v>
      </c>
      <c r="B356" s="198">
        <v>43753</v>
      </c>
      <c r="C356" s="198"/>
      <c r="D356" s="151" t="s">
        <v>775</v>
      </c>
      <c r="E356" s="199" t="s">
        <v>580</v>
      </c>
      <c r="F356" s="200">
        <v>296</v>
      </c>
      <c r="G356" s="199"/>
      <c r="H356" s="199">
        <v>370</v>
      </c>
      <c r="I356" s="219">
        <v>370</v>
      </c>
      <c r="J356" s="137" t="s">
        <v>639</v>
      </c>
      <c r="K356" s="124">
        <f t="shared" ref="K356:K357" si="206">H356-F356</f>
        <v>74</v>
      </c>
      <c r="L356" s="125">
        <f t="shared" ref="L356:L357" si="207">K356/F356</f>
        <v>0.25</v>
      </c>
      <c r="M356" s="126" t="s">
        <v>556</v>
      </c>
      <c r="N356" s="338">
        <v>43853</v>
      </c>
      <c r="O356" s="54"/>
      <c r="P356" s="13"/>
      <c r="Q356" s="13"/>
      <c r="R356" s="324" t="s">
        <v>710</v>
      </c>
      <c r="S356" s="13"/>
      <c r="T356" s="13"/>
      <c r="U356" s="13"/>
      <c r="V356" s="13"/>
      <c r="W356" s="13"/>
      <c r="X356" s="13"/>
      <c r="Y356" s="13"/>
      <c r="Z356" s="13"/>
    </row>
    <row r="357" spans="1:26">
      <c r="A357" s="197">
        <v>151</v>
      </c>
      <c r="B357" s="198">
        <v>43754</v>
      </c>
      <c r="C357" s="198"/>
      <c r="D357" s="151" t="s">
        <v>774</v>
      </c>
      <c r="E357" s="199" t="s">
        <v>580</v>
      </c>
      <c r="F357" s="200">
        <v>300</v>
      </c>
      <c r="G357" s="199"/>
      <c r="H357" s="199">
        <v>382.5</v>
      </c>
      <c r="I357" s="219">
        <v>344</v>
      </c>
      <c r="J357" s="465" t="s">
        <v>843</v>
      </c>
      <c r="K357" s="124">
        <f t="shared" si="206"/>
        <v>82.5</v>
      </c>
      <c r="L357" s="125">
        <f t="shared" si="207"/>
        <v>0.27500000000000002</v>
      </c>
      <c r="M357" s="126" t="s">
        <v>556</v>
      </c>
      <c r="N357" s="338">
        <v>44238</v>
      </c>
      <c r="O357" s="13"/>
      <c r="P357" s="13"/>
      <c r="Q357" s="13"/>
      <c r="R357" s="324" t="s">
        <v>710</v>
      </c>
      <c r="S357" s="13"/>
      <c r="T357" s="13"/>
      <c r="U357" s="13"/>
      <c r="V357" s="13"/>
      <c r="W357" s="13"/>
      <c r="X357" s="13"/>
      <c r="Y357" s="13"/>
      <c r="Z357" s="13"/>
    </row>
    <row r="358" spans="1:26">
      <c r="A358" s="326">
        <v>152</v>
      </c>
      <c r="B358" s="202">
        <v>43832</v>
      </c>
      <c r="C358" s="202"/>
      <c r="D358" s="206" t="s">
        <v>758</v>
      </c>
      <c r="E358" s="203" t="s">
        <v>580</v>
      </c>
      <c r="F358" s="204" t="s">
        <v>786</v>
      </c>
      <c r="G358" s="203"/>
      <c r="H358" s="203"/>
      <c r="I358" s="224">
        <v>590</v>
      </c>
      <c r="J358" s="225" t="s">
        <v>558</v>
      </c>
      <c r="K358" s="225"/>
      <c r="L358" s="119"/>
      <c r="M358" s="323" t="s">
        <v>558</v>
      </c>
      <c r="N358" s="227"/>
      <c r="O358" s="13"/>
      <c r="P358" s="13"/>
      <c r="Q358" s="13"/>
      <c r="R358" s="324" t="s">
        <v>710</v>
      </c>
      <c r="S358" s="13"/>
      <c r="T358" s="13"/>
      <c r="U358" s="13"/>
      <c r="V358" s="13"/>
      <c r="W358" s="13"/>
      <c r="X358" s="13"/>
      <c r="Y358" s="13"/>
      <c r="Z358" s="13"/>
    </row>
    <row r="359" spans="1:26">
      <c r="A359" s="197">
        <v>153</v>
      </c>
      <c r="B359" s="198">
        <v>43966</v>
      </c>
      <c r="C359" s="198"/>
      <c r="D359" s="151" t="s">
        <v>64</v>
      </c>
      <c r="E359" s="199" t="s">
        <v>580</v>
      </c>
      <c r="F359" s="200">
        <v>67.5</v>
      </c>
      <c r="G359" s="199"/>
      <c r="H359" s="199">
        <v>86</v>
      </c>
      <c r="I359" s="219">
        <v>86</v>
      </c>
      <c r="J359" s="137" t="s">
        <v>818</v>
      </c>
      <c r="K359" s="124">
        <f t="shared" ref="K359" si="208">H359-F359</f>
        <v>18.5</v>
      </c>
      <c r="L359" s="125">
        <f t="shared" ref="L359" si="209">K359/F359</f>
        <v>0.27407407407407408</v>
      </c>
      <c r="M359" s="126" t="s">
        <v>556</v>
      </c>
      <c r="N359" s="338">
        <v>44008</v>
      </c>
      <c r="O359" s="54"/>
      <c r="P359" s="13"/>
      <c r="Q359" s="13"/>
      <c r="R359" s="324" t="s">
        <v>710</v>
      </c>
      <c r="S359" s="13"/>
      <c r="T359" s="13"/>
      <c r="U359" s="13"/>
      <c r="V359" s="13"/>
      <c r="W359" s="13"/>
      <c r="X359" s="13"/>
      <c r="Y359" s="13"/>
      <c r="Z359" s="13"/>
    </row>
    <row r="360" spans="1:26">
      <c r="A360" s="201">
        <v>154</v>
      </c>
      <c r="B360" s="202">
        <v>44035</v>
      </c>
      <c r="C360" s="202"/>
      <c r="D360" s="206" t="s">
        <v>465</v>
      </c>
      <c r="E360" s="203" t="s">
        <v>580</v>
      </c>
      <c r="F360" s="204" t="s">
        <v>821</v>
      </c>
      <c r="G360" s="203"/>
      <c r="H360" s="203"/>
      <c r="I360" s="224">
        <v>296</v>
      </c>
      <c r="J360" s="225" t="s">
        <v>558</v>
      </c>
      <c r="K360" s="225"/>
      <c r="L360" s="119"/>
      <c r="M360" s="226"/>
      <c r="N360" s="227"/>
      <c r="O360" s="13"/>
      <c r="P360" s="13"/>
      <c r="Q360" s="13"/>
      <c r="R360" s="324" t="s">
        <v>710</v>
      </c>
      <c r="S360" s="13"/>
      <c r="T360" s="13"/>
      <c r="U360" s="13"/>
      <c r="V360" s="13"/>
      <c r="W360" s="13"/>
      <c r="X360" s="13"/>
      <c r="Y360" s="13"/>
      <c r="Z360" s="13"/>
    </row>
    <row r="361" spans="1:26">
      <c r="A361" s="197">
        <v>155</v>
      </c>
      <c r="B361" s="198">
        <v>44092</v>
      </c>
      <c r="C361" s="198"/>
      <c r="D361" s="151" t="s">
        <v>398</v>
      </c>
      <c r="E361" s="199" t="s">
        <v>580</v>
      </c>
      <c r="F361" s="199">
        <v>206</v>
      </c>
      <c r="G361" s="199"/>
      <c r="H361" s="199">
        <v>248</v>
      </c>
      <c r="I361" s="219">
        <v>248</v>
      </c>
      <c r="J361" s="137" t="s">
        <v>639</v>
      </c>
      <c r="K361" s="124">
        <f t="shared" ref="K361:K362" si="210">H361-F361</f>
        <v>42</v>
      </c>
      <c r="L361" s="125">
        <f t="shared" ref="L361:L362" si="211">K361/F361</f>
        <v>0.20388349514563106</v>
      </c>
      <c r="M361" s="126" t="s">
        <v>556</v>
      </c>
      <c r="N361" s="338">
        <v>44214</v>
      </c>
      <c r="O361" s="54"/>
      <c r="P361" s="13"/>
      <c r="Q361" s="13"/>
      <c r="R361" s="324" t="s">
        <v>710</v>
      </c>
      <c r="S361" s="13"/>
      <c r="T361" s="13"/>
      <c r="U361" s="13"/>
      <c r="V361" s="13"/>
      <c r="W361" s="13"/>
      <c r="X361" s="13"/>
      <c r="Y361" s="13"/>
      <c r="Z361" s="13"/>
    </row>
    <row r="362" spans="1:26">
      <c r="A362" s="197">
        <v>156</v>
      </c>
      <c r="B362" s="198">
        <v>44140</v>
      </c>
      <c r="C362" s="198"/>
      <c r="D362" s="151" t="s">
        <v>398</v>
      </c>
      <c r="E362" s="199" t="s">
        <v>580</v>
      </c>
      <c r="F362" s="199">
        <v>182.5</v>
      </c>
      <c r="G362" s="199"/>
      <c r="H362" s="199">
        <v>248</v>
      </c>
      <c r="I362" s="219">
        <v>248</v>
      </c>
      <c r="J362" s="137" t="s">
        <v>639</v>
      </c>
      <c r="K362" s="124">
        <f t="shared" si="210"/>
        <v>65.5</v>
      </c>
      <c r="L362" s="125">
        <f t="shared" si="211"/>
        <v>0.35890410958904112</v>
      </c>
      <c r="M362" s="126" t="s">
        <v>556</v>
      </c>
      <c r="N362" s="338">
        <v>44214</v>
      </c>
      <c r="O362" s="54"/>
      <c r="P362" s="13"/>
      <c r="Q362" s="13"/>
      <c r="R362" s="324" t="s">
        <v>710</v>
      </c>
      <c r="S362" s="13"/>
      <c r="T362" s="13"/>
      <c r="U362" s="13"/>
      <c r="V362" s="13"/>
      <c r="W362" s="13"/>
      <c r="X362" s="13"/>
      <c r="Y362" s="13"/>
      <c r="Z362" s="13"/>
    </row>
    <row r="363" spans="1:26">
      <c r="A363" s="201">
        <v>157</v>
      </c>
      <c r="B363" s="202">
        <v>44140</v>
      </c>
      <c r="C363" s="202"/>
      <c r="D363" s="206" t="s">
        <v>321</v>
      </c>
      <c r="E363" s="203" t="s">
        <v>580</v>
      </c>
      <c r="F363" s="204" t="s">
        <v>825</v>
      </c>
      <c r="G363" s="203"/>
      <c r="H363" s="203"/>
      <c r="I363" s="224">
        <v>320</v>
      </c>
      <c r="J363" s="225" t="s">
        <v>558</v>
      </c>
      <c r="K363" s="225"/>
      <c r="L363" s="119"/>
      <c r="M363" s="226"/>
      <c r="N363" s="227"/>
      <c r="O363" s="13"/>
      <c r="P363" s="13"/>
      <c r="Q363" s="13"/>
      <c r="R363" s="324" t="s">
        <v>710</v>
      </c>
      <c r="S363" s="13"/>
      <c r="T363" s="13"/>
      <c r="U363" s="13"/>
      <c r="V363" s="13"/>
      <c r="W363" s="13"/>
      <c r="X363" s="13"/>
      <c r="Y363" s="13"/>
      <c r="Z363" s="13"/>
    </row>
    <row r="364" spans="1:26">
      <c r="A364" s="197">
        <v>158</v>
      </c>
      <c r="B364" s="198">
        <v>44140</v>
      </c>
      <c r="C364" s="198"/>
      <c r="D364" s="151" t="s">
        <v>461</v>
      </c>
      <c r="E364" s="199" t="s">
        <v>580</v>
      </c>
      <c r="F364" s="200">
        <v>925</v>
      </c>
      <c r="G364" s="199"/>
      <c r="H364" s="199">
        <v>1095</v>
      </c>
      <c r="I364" s="219">
        <v>1093</v>
      </c>
      <c r="J364" s="465" t="s">
        <v>829</v>
      </c>
      <c r="K364" s="124">
        <f t="shared" ref="K364" si="212">H364-F364</f>
        <v>170</v>
      </c>
      <c r="L364" s="125">
        <f t="shared" ref="L364" si="213">K364/F364</f>
        <v>0.18378378378378379</v>
      </c>
      <c r="M364" s="126" t="s">
        <v>556</v>
      </c>
      <c r="N364" s="338">
        <v>44201</v>
      </c>
      <c r="O364" s="13"/>
      <c r="P364" s="13"/>
      <c r="Q364" s="13"/>
      <c r="R364" s="324" t="s">
        <v>710</v>
      </c>
      <c r="S364" s="13"/>
      <c r="T364" s="13"/>
      <c r="U364" s="13"/>
      <c r="V364" s="13"/>
      <c r="W364" s="13"/>
      <c r="X364" s="13"/>
      <c r="Y364" s="13"/>
      <c r="Z364" s="13"/>
    </row>
    <row r="365" spans="1:26">
      <c r="A365" s="197">
        <v>159</v>
      </c>
      <c r="B365" s="198">
        <v>44140</v>
      </c>
      <c r="C365" s="198"/>
      <c r="D365" s="151" t="s">
        <v>336</v>
      </c>
      <c r="E365" s="199" t="s">
        <v>580</v>
      </c>
      <c r="F365" s="200">
        <v>332.5</v>
      </c>
      <c r="G365" s="199"/>
      <c r="H365" s="199">
        <v>393</v>
      </c>
      <c r="I365" s="219">
        <v>406</v>
      </c>
      <c r="J365" s="465" t="s">
        <v>887</v>
      </c>
      <c r="K365" s="124">
        <f t="shared" ref="K365" si="214">H365-F365</f>
        <v>60.5</v>
      </c>
      <c r="L365" s="125">
        <f t="shared" ref="L365" si="215">K365/F365</f>
        <v>0.18195488721804512</v>
      </c>
      <c r="M365" s="126" t="s">
        <v>556</v>
      </c>
      <c r="N365" s="338">
        <v>44256</v>
      </c>
      <c r="O365" s="13"/>
      <c r="P365" s="13"/>
      <c r="Q365" s="13"/>
      <c r="R365" s="324" t="s">
        <v>710</v>
      </c>
      <c r="S365" s="13"/>
      <c r="T365" s="13"/>
      <c r="U365" s="13"/>
      <c r="V365" s="13"/>
      <c r="W365" s="13"/>
      <c r="X365" s="13"/>
      <c r="Y365" s="13"/>
      <c r="Z365" s="13"/>
    </row>
    <row r="366" spans="1:26">
      <c r="A366" s="201">
        <v>160</v>
      </c>
      <c r="B366" s="202">
        <v>44141</v>
      </c>
      <c r="C366" s="202"/>
      <c r="D366" s="206" t="s">
        <v>465</v>
      </c>
      <c r="E366" s="203" t="s">
        <v>580</v>
      </c>
      <c r="F366" s="204" t="s">
        <v>826</v>
      </c>
      <c r="G366" s="203"/>
      <c r="H366" s="203"/>
      <c r="I366" s="224">
        <v>290</v>
      </c>
      <c r="J366" s="225" t="s">
        <v>558</v>
      </c>
      <c r="K366" s="225"/>
      <c r="L366" s="119"/>
      <c r="M366" s="226"/>
      <c r="N366" s="227"/>
      <c r="O366" s="13"/>
      <c r="P366" s="13"/>
      <c r="Q366" s="13"/>
      <c r="R366" s="324" t="s">
        <v>710</v>
      </c>
      <c r="S366" s="13"/>
      <c r="T366" s="13"/>
      <c r="U366" s="13"/>
      <c r="V366" s="13"/>
      <c r="W366" s="13"/>
      <c r="X366" s="13"/>
      <c r="Y366" s="13"/>
      <c r="Z366" s="13"/>
    </row>
    <row r="367" spans="1:26">
      <c r="A367" s="201">
        <v>161</v>
      </c>
      <c r="B367" s="202">
        <v>44187</v>
      </c>
      <c r="C367" s="202"/>
      <c r="D367" s="206" t="s">
        <v>754</v>
      </c>
      <c r="E367" s="203" t="s">
        <v>580</v>
      </c>
      <c r="F367" s="458" t="s">
        <v>828</v>
      </c>
      <c r="G367" s="203"/>
      <c r="H367" s="203"/>
      <c r="I367" s="224">
        <v>239</v>
      </c>
      <c r="J367" s="459" t="s">
        <v>558</v>
      </c>
      <c r="K367" s="225"/>
      <c r="L367" s="119"/>
      <c r="M367" s="226"/>
      <c r="N367" s="227"/>
      <c r="O367" s="13"/>
      <c r="P367" s="13"/>
      <c r="Q367" s="13"/>
      <c r="R367" s="324" t="s">
        <v>710</v>
      </c>
      <c r="S367" s="13"/>
      <c r="T367" s="13"/>
      <c r="U367" s="13"/>
      <c r="V367" s="13"/>
      <c r="W367" s="13"/>
      <c r="X367" s="13"/>
      <c r="Y367" s="13"/>
      <c r="Z367" s="13"/>
    </row>
    <row r="368" spans="1:26">
      <c r="A368" s="201">
        <v>162</v>
      </c>
      <c r="B368" s="202">
        <v>44258</v>
      </c>
      <c r="C368" s="202"/>
      <c r="D368" s="206" t="s">
        <v>758</v>
      </c>
      <c r="E368" s="203" t="s">
        <v>580</v>
      </c>
      <c r="F368" s="204" t="s">
        <v>786</v>
      </c>
      <c r="G368" s="203"/>
      <c r="H368" s="203"/>
      <c r="I368" s="224">
        <v>590</v>
      </c>
      <c r="J368" s="225" t="s">
        <v>558</v>
      </c>
      <c r="K368" s="225"/>
      <c r="L368" s="119"/>
      <c r="M368" s="323"/>
      <c r="N368" s="227"/>
      <c r="O368" s="13"/>
      <c r="P368" s="13"/>
      <c r="R368" s="324" t="s">
        <v>710</v>
      </c>
    </row>
    <row r="369" spans="1:18">
      <c r="A369" s="201">
        <v>163</v>
      </c>
      <c r="B369" s="202">
        <v>44274</v>
      </c>
      <c r="C369" s="202"/>
      <c r="D369" s="206" t="s">
        <v>336</v>
      </c>
      <c r="E369" s="561" t="s">
        <v>580</v>
      </c>
      <c r="F369" s="458" t="s">
        <v>1022</v>
      </c>
      <c r="G369" s="203"/>
      <c r="H369" s="203"/>
      <c r="I369" s="224">
        <v>420</v>
      </c>
      <c r="J369" s="459" t="s">
        <v>558</v>
      </c>
      <c r="K369" s="225"/>
      <c r="L369" s="119"/>
      <c r="M369" s="226"/>
      <c r="N369" s="227"/>
      <c r="O369" s="13"/>
      <c r="R369" s="562" t="s">
        <v>710</v>
      </c>
    </row>
    <row r="370" spans="1:18">
      <c r="A370" s="201"/>
      <c r="B370" s="202"/>
      <c r="C370" s="202"/>
      <c r="D370" s="206"/>
      <c r="E370" s="203"/>
      <c r="F370" s="204"/>
      <c r="G370" s="203"/>
      <c r="H370" s="203"/>
      <c r="I370" s="224"/>
      <c r="J370" s="225"/>
      <c r="K370" s="225"/>
      <c r="L370" s="119"/>
      <c r="M370" s="226"/>
      <c r="N370" s="227"/>
      <c r="O370" s="13"/>
      <c r="R370" s="228"/>
    </row>
    <row r="371" spans="1:18">
      <c r="A371" s="201"/>
      <c r="B371" s="202"/>
      <c r="C371" s="202"/>
      <c r="D371" s="206"/>
      <c r="E371" s="203"/>
      <c r="F371" s="204"/>
      <c r="G371" s="203"/>
      <c r="H371" s="203"/>
      <c r="I371" s="224"/>
      <c r="J371" s="225"/>
      <c r="K371" s="225"/>
      <c r="L371" s="119"/>
      <c r="M371" s="226"/>
      <c r="N371" s="227"/>
      <c r="O371" s="13"/>
      <c r="R371" s="228"/>
    </row>
    <row r="372" spans="1:18">
      <c r="A372" s="201"/>
      <c r="B372" s="192" t="s">
        <v>781</v>
      </c>
      <c r="O372" s="13"/>
      <c r="R372" s="228"/>
    </row>
    <row r="373" spans="1:18">
      <c r="R373" s="228"/>
    </row>
    <row r="374" spans="1:18">
      <c r="R374" s="228"/>
    </row>
    <row r="375" spans="1:18">
      <c r="R375" s="228"/>
    </row>
    <row r="376" spans="1:18">
      <c r="R376" s="228"/>
    </row>
    <row r="377" spans="1:18">
      <c r="R377" s="228"/>
    </row>
    <row r="378" spans="1:18">
      <c r="R378" s="228"/>
    </row>
    <row r="379" spans="1:18">
      <c r="R379" s="228"/>
    </row>
    <row r="389" spans="1:6">
      <c r="A389" s="207"/>
    </row>
    <row r="390" spans="1:6">
      <c r="A390" s="207"/>
      <c r="F390" s="460"/>
    </row>
    <row r="391" spans="1:6">
      <c r="A391" s="203"/>
    </row>
  </sheetData>
  <autoFilter ref="R1:R387"/>
  <mergeCells count="24">
    <mergeCell ref="A134:A135"/>
    <mergeCell ref="B134:B135"/>
    <mergeCell ref="J134:J135"/>
    <mergeCell ref="P84:P85"/>
    <mergeCell ref="A84:A85"/>
    <mergeCell ref="B84:B85"/>
    <mergeCell ref="J84:J85"/>
    <mergeCell ref="M84:M85"/>
    <mergeCell ref="N84:N85"/>
    <mergeCell ref="O84:O85"/>
    <mergeCell ref="A166:A167"/>
    <mergeCell ref="B166:B167"/>
    <mergeCell ref="J166:J167"/>
    <mergeCell ref="M164:M165"/>
    <mergeCell ref="A164:A165"/>
    <mergeCell ref="B164:B165"/>
    <mergeCell ref="J164:J165"/>
    <mergeCell ref="N164:N165"/>
    <mergeCell ref="O164:O165"/>
    <mergeCell ref="P164:P165"/>
    <mergeCell ref="M166:M167"/>
    <mergeCell ref="N166:N167"/>
    <mergeCell ref="O166:O167"/>
    <mergeCell ref="P166:P167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2021-03-25T02:19:59Z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