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A539A45E-F3C3-415D-8A58-0F358B42D0E1}" xr6:coauthVersionLast="46" xr6:coauthVersionMax="46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91029"/>
</workbook>
</file>

<file path=xl/calcChain.xml><?xml version="1.0" encoding="utf-8"?>
<calcChain xmlns="http://schemas.openxmlformats.org/spreadsheetml/2006/main">
  <c r="K102" i="7" l="1"/>
  <c r="M102" i="7" s="1"/>
  <c r="M78" i="7"/>
  <c r="K79" i="7"/>
  <c r="L78" i="7"/>
  <c r="K78" i="7"/>
  <c r="L73" i="7"/>
  <c r="K73" i="7"/>
  <c r="M73" i="7" s="1"/>
  <c r="L47" i="7"/>
  <c r="K47" i="7"/>
  <c r="K46" i="7"/>
  <c r="L46" i="7"/>
  <c r="K75" i="7"/>
  <c r="K76" i="7"/>
  <c r="M75" i="7"/>
  <c r="L75" i="7"/>
  <c r="L74" i="7"/>
  <c r="K74" i="7"/>
  <c r="K101" i="7"/>
  <c r="M101" i="7" s="1"/>
  <c r="L19" i="7"/>
  <c r="K19" i="7"/>
  <c r="M71" i="7"/>
  <c r="L71" i="7"/>
  <c r="K71" i="7"/>
  <c r="K72" i="7"/>
  <c r="L70" i="7"/>
  <c r="K70" i="7"/>
  <c r="L45" i="7"/>
  <c r="K45" i="7"/>
  <c r="K100" i="7"/>
  <c r="M100" i="7" s="1"/>
  <c r="L44" i="7"/>
  <c r="K44" i="7"/>
  <c r="L42" i="7"/>
  <c r="K42" i="7"/>
  <c r="K17" i="7"/>
  <c r="L17" i="7"/>
  <c r="L39" i="7"/>
  <c r="K39" i="7"/>
  <c r="K99" i="7"/>
  <c r="M99" i="7" s="1"/>
  <c r="L69" i="7"/>
  <c r="K69" i="7"/>
  <c r="L67" i="7"/>
  <c r="K67" i="7"/>
  <c r="L43" i="7"/>
  <c r="K43" i="7"/>
  <c r="K98" i="7"/>
  <c r="M98" i="7" s="1"/>
  <c r="L68" i="7"/>
  <c r="K68" i="7"/>
  <c r="L66" i="7"/>
  <c r="K66" i="7"/>
  <c r="L65" i="7"/>
  <c r="K65" i="7"/>
  <c r="L41" i="7"/>
  <c r="K41" i="7"/>
  <c r="K94" i="7"/>
  <c r="M94" i="7" s="1"/>
  <c r="K97" i="7"/>
  <c r="M97" i="7" s="1"/>
  <c r="L114" i="7"/>
  <c r="K114" i="7"/>
  <c r="K96" i="7"/>
  <c r="M96" i="7" s="1"/>
  <c r="K95" i="7"/>
  <c r="M95" i="7" s="1"/>
  <c r="L40" i="7"/>
  <c r="K40" i="7"/>
  <c r="L37" i="7"/>
  <c r="K37" i="7"/>
  <c r="L15" i="7"/>
  <c r="K15" i="7"/>
  <c r="K286" i="7"/>
  <c r="L286" i="7" s="1"/>
  <c r="K266" i="7"/>
  <c r="L266" i="7" s="1"/>
  <c r="K87" i="7"/>
  <c r="K88" i="7"/>
  <c r="L35" i="7"/>
  <c r="K35" i="7"/>
  <c r="K93" i="7"/>
  <c r="M93" i="7" s="1"/>
  <c r="L38" i="7"/>
  <c r="K38" i="7"/>
  <c r="K92" i="7"/>
  <c r="M92" i="7" s="1"/>
  <c r="L64" i="7"/>
  <c r="K64" i="7"/>
  <c r="K60" i="7"/>
  <c r="L60" i="7"/>
  <c r="L59" i="7"/>
  <c r="K59" i="7"/>
  <c r="L30" i="7"/>
  <c r="K30" i="7"/>
  <c r="L12" i="7"/>
  <c r="L36" i="7"/>
  <c r="K36" i="7"/>
  <c r="L34" i="7"/>
  <c r="K34" i="7"/>
  <c r="L62" i="7"/>
  <c r="K62" i="7"/>
  <c r="K63" i="7"/>
  <c r="L63" i="7"/>
  <c r="L31" i="7"/>
  <c r="K31" i="7"/>
  <c r="L33" i="7"/>
  <c r="K33" i="7"/>
  <c r="L14" i="7"/>
  <c r="K14" i="7"/>
  <c r="L10" i="7"/>
  <c r="K10" i="7"/>
  <c r="K91" i="7"/>
  <c r="M91" i="7" s="1"/>
  <c r="K90" i="7"/>
  <c r="M90" i="7" s="1"/>
  <c r="K61" i="7"/>
  <c r="L61" i="7"/>
  <c r="L32" i="7"/>
  <c r="K32" i="7"/>
  <c r="L58" i="7"/>
  <c r="K58" i="7"/>
  <c r="K12" i="7"/>
  <c r="L29" i="7"/>
  <c r="K29" i="7"/>
  <c r="K89" i="7"/>
  <c r="M89" i="7" s="1"/>
  <c r="H11" i="7"/>
  <c r="K11" i="7" s="1"/>
  <c r="K291" i="7"/>
  <c r="L291" i="7" s="1"/>
  <c r="K290" i="7"/>
  <c r="L290" i="7" s="1"/>
  <c r="L11" i="7"/>
  <c r="K293" i="7"/>
  <c r="L293" i="7" s="1"/>
  <c r="K288" i="7"/>
  <c r="L288" i="7" s="1"/>
  <c r="M7" i="7"/>
  <c r="F276" i="7"/>
  <c r="K276" i="7" s="1"/>
  <c r="L276" i="7" s="1"/>
  <c r="K277" i="7"/>
  <c r="L277" i="7" s="1"/>
  <c r="K268" i="7"/>
  <c r="L268" i="7" s="1"/>
  <c r="K271" i="7"/>
  <c r="L271" i="7" s="1"/>
  <c r="K279" i="7"/>
  <c r="L279" i="7" s="1"/>
  <c r="F270" i="7"/>
  <c r="F269" i="7"/>
  <c r="K269" i="7" s="1"/>
  <c r="L269" i="7" s="1"/>
  <c r="F267" i="7"/>
  <c r="K267" i="7" s="1"/>
  <c r="L267" i="7" s="1"/>
  <c r="F247" i="7"/>
  <c r="K247" i="7" s="1"/>
  <c r="L247" i="7" s="1"/>
  <c r="F199" i="7"/>
  <c r="K199" i="7" s="1"/>
  <c r="L199" i="7" s="1"/>
  <c r="K278" i="7"/>
  <c r="L278" i="7" s="1"/>
  <c r="K282" i="7"/>
  <c r="L282" i="7" s="1"/>
  <c r="K283" i="7"/>
  <c r="L283" i="7" s="1"/>
  <c r="K275" i="7"/>
  <c r="L275" i="7" s="1"/>
  <c r="K285" i="7"/>
  <c r="L285" i="7" s="1"/>
  <c r="K281" i="7"/>
  <c r="L281" i="7" s="1"/>
  <c r="K274" i="7"/>
  <c r="L274" i="7" s="1"/>
  <c r="K263" i="7"/>
  <c r="L263" i="7" s="1"/>
  <c r="K265" i="7"/>
  <c r="L265" i="7" s="1"/>
  <c r="K262" i="7"/>
  <c r="L262" i="7" s="1"/>
  <c r="K264" i="7"/>
  <c r="L264" i="7" s="1"/>
  <c r="K193" i="7"/>
  <c r="L193" i="7" s="1"/>
  <c r="K246" i="7"/>
  <c r="L246" i="7" s="1"/>
  <c r="K260" i="7"/>
  <c r="L260" i="7" s="1"/>
  <c r="K261" i="7"/>
  <c r="L261" i="7" s="1"/>
  <c r="K259" i="7"/>
  <c r="L259" i="7" s="1"/>
  <c r="K258" i="7"/>
  <c r="L258" i="7" s="1"/>
  <c r="K257" i="7"/>
  <c r="L257" i="7" s="1"/>
  <c r="K256" i="7"/>
  <c r="L256" i="7" s="1"/>
  <c r="K255" i="7"/>
  <c r="L255" i="7" s="1"/>
  <c r="K254" i="7"/>
  <c r="L254" i="7" s="1"/>
  <c r="K253" i="7"/>
  <c r="L253" i="7" s="1"/>
  <c r="K251" i="7"/>
  <c r="L251" i="7" s="1"/>
  <c r="K249" i="7"/>
  <c r="L249" i="7" s="1"/>
  <c r="K248" i="7"/>
  <c r="L248" i="7" s="1"/>
  <c r="K243" i="7"/>
  <c r="L243" i="7" s="1"/>
  <c r="K242" i="7"/>
  <c r="L242" i="7" s="1"/>
  <c r="K241" i="7"/>
  <c r="L241" i="7" s="1"/>
  <c r="K238" i="7"/>
  <c r="L238" i="7" s="1"/>
  <c r="K237" i="7"/>
  <c r="L237" i="7" s="1"/>
  <c r="K236" i="7"/>
  <c r="L236" i="7" s="1"/>
  <c r="K235" i="7"/>
  <c r="L235" i="7" s="1"/>
  <c r="K234" i="7"/>
  <c r="L234" i="7" s="1"/>
  <c r="K233" i="7"/>
  <c r="L233" i="7" s="1"/>
  <c r="K231" i="7"/>
  <c r="L231" i="7" s="1"/>
  <c r="K230" i="7"/>
  <c r="L230" i="7" s="1"/>
  <c r="K229" i="7"/>
  <c r="L229" i="7" s="1"/>
  <c r="K228" i="7"/>
  <c r="L228" i="7" s="1"/>
  <c r="K227" i="7"/>
  <c r="L227" i="7" s="1"/>
  <c r="K226" i="7"/>
  <c r="L226" i="7" s="1"/>
  <c r="K225" i="7"/>
  <c r="L225" i="7" s="1"/>
  <c r="K224" i="7"/>
  <c r="L224" i="7" s="1"/>
  <c r="K223" i="7"/>
  <c r="L223" i="7" s="1"/>
  <c r="K221" i="7"/>
  <c r="L221" i="7" s="1"/>
  <c r="K219" i="7"/>
  <c r="L219" i="7" s="1"/>
  <c r="K217" i="7"/>
  <c r="L217" i="7" s="1"/>
  <c r="K215" i="7"/>
  <c r="L215" i="7" s="1"/>
  <c r="K214" i="7"/>
  <c r="L214" i="7" s="1"/>
  <c r="K213" i="7"/>
  <c r="L213" i="7" s="1"/>
  <c r="K211" i="7"/>
  <c r="L211" i="7" s="1"/>
  <c r="K210" i="7"/>
  <c r="L210" i="7" s="1"/>
  <c r="K209" i="7"/>
  <c r="L209" i="7" s="1"/>
  <c r="K208" i="7"/>
  <c r="K207" i="7"/>
  <c r="L207" i="7" s="1"/>
  <c r="K206" i="7"/>
  <c r="L206" i="7" s="1"/>
  <c r="K204" i="7"/>
  <c r="L204" i="7" s="1"/>
  <c r="K203" i="7"/>
  <c r="L203" i="7" s="1"/>
  <c r="K202" i="7"/>
  <c r="L202" i="7" s="1"/>
  <c r="K201" i="7"/>
  <c r="L201" i="7" s="1"/>
  <c r="K200" i="7"/>
  <c r="L200" i="7" s="1"/>
  <c r="H198" i="7"/>
  <c r="K198" i="7" s="1"/>
  <c r="L198" i="7" s="1"/>
  <c r="K195" i="7"/>
  <c r="L195" i="7" s="1"/>
  <c r="K194" i="7"/>
  <c r="L194" i="7" s="1"/>
  <c r="K192" i="7"/>
  <c r="L192" i="7" s="1"/>
  <c r="K191" i="7"/>
  <c r="L191" i="7" s="1"/>
  <c r="K188" i="7"/>
  <c r="L188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K173" i="7"/>
  <c r="L173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K166" i="7"/>
  <c r="L166" i="7" s="1"/>
  <c r="K165" i="7"/>
  <c r="L165" i="7" s="1"/>
  <c r="H164" i="7"/>
  <c r="K164" i="7" s="1"/>
  <c r="L164" i="7" s="1"/>
  <c r="F163" i="7"/>
  <c r="K163" i="7" s="1"/>
  <c r="L163" i="7" s="1"/>
  <c r="K162" i="7"/>
  <c r="L162" i="7" s="1"/>
  <c r="K161" i="7"/>
  <c r="L161" i="7" s="1"/>
  <c r="K160" i="7"/>
  <c r="L160" i="7" s="1"/>
  <c r="K159" i="7"/>
  <c r="L159" i="7" s="1"/>
  <c r="K158" i="7"/>
  <c r="L158" i="7" s="1"/>
  <c r="K157" i="7"/>
  <c r="L157" i="7" s="1"/>
  <c r="K156" i="7"/>
  <c r="L156" i="7" s="1"/>
  <c r="K155" i="7"/>
  <c r="L155" i="7" s="1"/>
  <c r="K154" i="7"/>
  <c r="L154" i="7" s="1"/>
  <c r="K153" i="7"/>
  <c r="L153" i="7" s="1"/>
  <c r="K152" i="7"/>
  <c r="L152" i="7" s="1"/>
  <c r="K151" i="7"/>
  <c r="L151" i="7" s="1"/>
  <c r="K150" i="7"/>
  <c r="L150" i="7" s="1"/>
  <c r="K149" i="7"/>
  <c r="L149" i="7" s="1"/>
  <c r="K148" i="7"/>
  <c r="L148" i="7" s="1"/>
  <c r="K147" i="7"/>
  <c r="L147" i="7" s="1"/>
  <c r="K146" i="7"/>
  <c r="L146" i="7" s="1"/>
  <c r="K145" i="7"/>
  <c r="L145" i="7" s="1"/>
  <c r="K144" i="7"/>
  <c r="L144" i="7" s="1"/>
  <c r="K143" i="7"/>
  <c r="L143" i="7" s="1"/>
  <c r="K142" i="7"/>
  <c r="L142" i="7" s="1"/>
  <c r="K141" i="7"/>
  <c r="L141" i="7" s="1"/>
  <c r="K140" i="7"/>
  <c r="L140" i="7" s="1"/>
  <c r="K139" i="7"/>
  <c r="L139" i="7" s="1"/>
  <c r="K138" i="7"/>
  <c r="L138" i="7" s="1"/>
  <c r="K137" i="7"/>
  <c r="L137" i="7" s="1"/>
  <c r="K136" i="7"/>
  <c r="L136" i="7" s="1"/>
  <c r="D7" i="6"/>
  <c r="K6" i="4"/>
  <c r="K6" i="3"/>
  <c r="L6" i="2"/>
  <c r="M74" i="7" l="1"/>
  <c r="M47" i="7"/>
  <c r="M46" i="7"/>
  <c r="M45" i="7"/>
  <c r="M19" i="7"/>
  <c r="M70" i="7"/>
  <c r="M42" i="7"/>
  <c r="M44" i="7"/>
  <c r="M39" i="7"/>
  <c r="M17" i="7"/>
  <c r="M69" i="7"/>
  <c r="M43" i="7"/>
  <c r="M67" i="7"/>
  <c r="M68" i="7"/>
  <c r="M114" i="7"/>
  <c r="M41" i="7"/>
  <c r="M65" i="7"/>
  <c r="M66" i="7"/>
  <c r="M40" i="7"/>
  <c r="M37" i="7"/>
  <c r="M15" i="7"/>
  <c r="M31" i="7"/>
  <c r="M36" i="7"/>
  <c r="M59" i="7"/>
  <c r="M35" i="7"/>
  <c r="M63" i="7"/>
  <c r="M11" i="7"/>
  <c r="M32" i="7"/>
  <c r="M29" i="7"/>
  <c r="M38" i="7"/>
  <c r="M14" i="7"/>
  <c r="M10" i="7"/>
  <c r="M12" i="7"/>
  <c r="M33" i="7"/>
  <c r="M62" i="7"/>
  <c r="M34" i="7"/>
  <c r="M60" i="7"/>
  <c r="M64" i="7"/>
  <c r="M58" i="7"/>
  <c r="M61" i="7"/>
  <c r="M30" i="7"/>
</calcChain>
</file>

<file path=xl/sharedStrings.xml><?xml version="1.0" encoding="utf-8"?>
<sst xmlns="http://schemas.openxmlformats.org/spreadsheetml/2006/main" count="2484" uniqueCount="1087">
  <si>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</si>
  <si>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</si>
  <si>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</si>
  <si>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</si>
  <si>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</si>
  <si>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</si>
  <si>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</si>
  <si>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</si>
  <si>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</si>
  <si>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</si>
  <si>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</si>
  <si>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</si>
  <si>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</si>
  <si>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</si>
  <si>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</si>
  <si>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</si>
  <si>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</si>
  <si>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</si>
  <si>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</si>
  <si>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</si>
  <si>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</si>
  <si>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</si>
  <si>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</si>
  <si>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</si>
  <si>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</si>
  <si>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</si>
  <si>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</si>
  <si>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</si>
  <si>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</si>
  <si>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</si>
  <si>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</si>
  <si>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</si>
  <si>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</si>
  <si>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</si>
  <si>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</si>
  <si>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</si>
  <si>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</si>
  <si>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</si>
  <si>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</si>
  <si>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</si>
  <si>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</si>
  <si>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</si>
  <si>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</si>
  <si>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</si>
  <si>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</si>
  <si>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</si>
  <si>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</si>
  <si>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</si>
  <si>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</si>
  <si>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</si>
  <si>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</si>
  <si>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</si>
  <si>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</si>
  <si>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</si>
  <si>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</si>
  <si>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</si>
  <si>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</si>
  <si>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</si>
  <si>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</si>
  <si>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</si>
  <si>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</si>
  <si>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</si>
  <si>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</si>
  <si>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</si>
  <si>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</si>
  <si>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</si>
  <si>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</si>
  <si>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</si>
  <si>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</si>
  <si>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</si>
  <si>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</si>
  <si>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</si>
  <si>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</si>
  <si>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</si>
  <si>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</si>
  <si>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</si>
  <si>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</si>
  <si>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</si>
  <si>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</si>
  <si>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</si>
  <si>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</si>
  <si>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</si>
  <si>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</si>
  <si>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</si>
  <si>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</si>
  <si>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</si>
  <si>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</si>
  <si>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</si>
  <si>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</si>
  <si>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</si>
  <si>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</si>
  <si>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</si>
  <si>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</si>
  <si>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</si>
  <si>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</si>
  <si>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</si>
  <si>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</si>
  <si>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</si>
  <si>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</si>
  <si>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</si>
  <si>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</si>
  <si>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</si>
  <si>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</si>
  <si>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</si>
  <si>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</si>
  <si>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</si>
  <si>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</si>
  <si>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</si>
  <si>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</si>
  <si>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</si>
  <si>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</si>
  <si>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</si>
  <si>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</si>
  <si>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</si>
  <si>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</si>
  <si>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</si>
  <si>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</si>
  <si>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</si>
  <si>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</si>
  <si>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</si>
  <si>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</si>
  <si>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</si>
  <si>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</si>
  <si>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</si>
  <si>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</si>
  <si>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</si>
  <si>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</si>
  <si>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</si>
  <si>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</si>
  <si>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</si>
  <si>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</si>
  <si>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</si>
  <si>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</si>
  <si>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</si>
  <si>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</si>
  <si>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</si>
  <si>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</si>
  <si>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</si>
  <si>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</si>
  <si>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</si>
  <si>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</si>
  <si>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</si>
  <si>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</si>
  <si>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</si>
  <si>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</si>
  <si>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</si>
  <si>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</si>
  <si>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</si>
  <si>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</si>
  <si>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</si>
  <si>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</si>
  <si>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</si>
  <si>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</si>
  <si>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</si>
  <si>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</si>
  <si>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</si>
  <si>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</si>
  <si>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</si>
  <si>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</si>
  <si>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</si>
  <si>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</si>
  <si>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</si>
  <si>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</si>
  <si>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</si>
  <si>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</si>
  <si>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</si>
  <si>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</si>
  <si>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</si>
  <si>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</si>
  <si>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</si>
  <si>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</si>
  <si>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</si>
  <si>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</si>
  <si>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</si>
  <si>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</si>
  <si>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</si>
  <si>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</si>
  <si>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</si>
  <si>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</si>
  <si>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</si>
  <si>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</si>
  <si>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</si>
  <si>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</si>
  <si>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</si>
  <si>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</si>
  <si>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</si>
  <si>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</si>
  <si>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</si>
  <si>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</si>
  <si>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</si>
  <si>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</si>
  <si>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</si>
  <si>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</si>
  <si>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</si>
  <si>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</si>
  <si>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</si>
  <si>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</si>
  <si>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</si>
  <si>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</si>
  <si>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</si>
  <si>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</si>
  <si>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</si>
  <si>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</si>
  <si>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</si>
  <si>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</si>
  <si>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</si>
  <si>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</si>
  <si>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</si>
  <si>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</si>
  <si>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</si>
  <si>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</si>
  <si>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</si>
  <si>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</si>
  <si>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</si>
  <si>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</si>
  <si>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</si>
  <si>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</si>
  <si>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</si>
  <si>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</si>
  <si>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</si>
  <si>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</si>
  <si>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</si>
  <si>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</si>
  <si>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</si>
  <si>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</si>
  <si>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</si>
  <si>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</si>
  <si>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</si>
  <si>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</si>
  <si>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</si>
  <si>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</si>
  <si>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</si>
  <si>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</si>
  <si>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</si>
  <si>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</si>
  <si>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</si>
  <si>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</si>
  <si>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</si>
  <si>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</si>
  <si>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</si>
  <si>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</si>
  <si>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</si>
  <si>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</si>
  <si>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</si>
  <si>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</si>
  <si>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</si>
  <si>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</si>
  <si>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</si>
  <si>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</si>
  <si>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</si>
  <si>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</si>
  <si>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</si>
  <si>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</si>
  <si>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</si>
  <si>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</si>
  <si>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</si>
  <si>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</si>
  <si>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</si>
  <si>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</si>
  <si>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</si>
  <si>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</si>
  <si>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</si>
  <si>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</si>
  <si>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</si>
  <si>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</si>
  <si>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</si>
  <si>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</si>
  <si>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</si>
  <si>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</si>
  <si>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</si>
  <si>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</si>
  <si>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</si>
  <si>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</si>
  <si>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</si>
  <si>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</si>
  <si>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</si>
  <si>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</si>
  <si>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</si>
  <si>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</si>
  <si>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</si>
  <si>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</si>
  <si>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</si>
  <si>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</si>
  <si>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</si>
  <si>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</si>
  <si>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</si>
  <si>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</si>
  <si>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</si>
  <si>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</si>
  <si>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</si>
  <si>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</si>
  <si>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</si>
  <si>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</si>
  <si>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</si>
  <si>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</si>
  <si>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</si>
  <si>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</si>
  <si>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</si>
  <si>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</si>
  <si>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</si>
  <si>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</si>
  <si>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</si>
  <si>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</si>
  <si>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</si>
  <si>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</si>
  <si>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</si>
  <si>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</si>
  <si>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</si>
  <si>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</si>
  <si>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</si>
  <si>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</si>
  <si>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</si>
  <si>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</si>
  <si>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</si>
  <si>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</si>
  <si>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</si>
  <si>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</si>
  <si>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</si>
  <si>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</si>
  <si>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</si>
  <si>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</si>
  <si>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</si>
  <si>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</si>
  <si>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</si>
  <si>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</si>
  <si>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</si>
  <si>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</si>
  <si>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</si>
  <si>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</si>
  <si>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</si>
  <si>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</si>
  <si>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</si>
  <si>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</si>
  <si>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</si>
  <si>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</si>
  <si>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</si>
  <si>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</si>
  <si>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</si>
  <si>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</si>
  <si>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</si>
  <si>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</si>
  <si>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</si>
  <si>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</si>
  <si>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</si>
  <si>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</si>
  <si>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</si>
  <si>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</si>
  <si>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</si>
  <si>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</si>
  <si>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</si>
  <si>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</si>
  <si>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</si>
  <si>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</si>
  <si>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</si>
  <si>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</si>
  <si>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</si>
  <si>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</si>
  <si>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</si>
  <si>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</si>
  <si>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</si>
  <si>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</si>
  <si>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</si>
  <si>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</si>
  <si>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</si>
  <si>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</si>
  <si>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</si>
  <si>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</si>
  <si>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</si>
  <si>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</si>
  <si>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</si>
  <si>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</si>
  <si>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</si>
  <si>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</si>
  <si>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</si>
  <si>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</si>
  <si>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</si>
  <si>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</si>
  <si>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</si>
  <si>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</si>
  <si>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</si>
  <si>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</si>
  <si>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</si>
  <si>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</si>
  <si>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</si>
  <si>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</si>
  <si>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</si>
  <si>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</si>
  <si>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</si>
  <si>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</si>
  <si>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</si>
  <si>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</si>
  <si>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</si>
  <si>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</si>
  <si>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</si>
  <si>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</si>
  <si>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</si>
  <si>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</si>
  <si>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</si>
  <si>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</si>
  <si>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</si>
  <si>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</si>
  <si>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</si>
  <si>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</si>
  <si>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</si>
  <si>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</si>
  <si>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</si>
  <si>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</si>
  <si>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</si>
  <si>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</si>
  <si>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</si>
  <si>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</si>
  <si>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</si>
  <si>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</si>
  <si>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</si>
  <si>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</si>
  <si>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</si>
  <si>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</si>
  <si>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</si>
  <si>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</si>
  <si>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</si>
  <si>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</si>
  <si>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</si>
  <si>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</si>
  <si>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</si>
  <si>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</si>
  <si>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</si>
  <si>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</si>
  <si>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</si>
  <si>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</si>
  <si>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</si>
  <si>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</si>
  <si>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</si>
  <si>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</si>
  <si>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</si>
  <si>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</si>
  <si>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</si>
  <si>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</si>
  <si>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</si>
  <si>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</si>
  <si>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</si>
  <si>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</si>
  <si>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</si>
  <si>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</si>
  <si>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</si>
  <si>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</si>
  <si>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</si>
  <si>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</si>
  <si>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</si>
  <si>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</si>
  <si>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</si>
  <si>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</si>
  <si>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</si>
  <si>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</si>
  <si>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</si>
  <si>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</si>
  <si>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</si>
  <si>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</si>
  <si>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</si>
  <si>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</si>
  <si>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</si>
  <si>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</si>
  <si>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</si>
  <si>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</si>
  <si>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</si>
  <si>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</si>
  <si>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</si>
  <si>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</si>
  <si>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</si>
  <si>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</si>
  <si>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</si>
  <si>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</si>
  <si>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</si>
  <si>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</si>
  <si>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</si>
  <si>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</si>
  <si>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</si>
  <si>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</si>
  <si>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</si>
  <si>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</si>
  <si>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</si>
  <si>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</si>
  <si>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</si>
  <si>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</si>
  <si>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</si>
  <si>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</si>
  <si>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</si>
  <si>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</si>
  <si>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</si>
  <si>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</si>
  <si>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</si>
  <si>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</si>
  <si>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</si>
  <si>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</si>
  <si>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</si>
  <si>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</si>
  <si>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</si>
  <si>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</si>
  <si>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</si>
  <si>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</si>
  <si>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</si>
  <si>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</si>
  <si>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</si>
  <si>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</si>
  <si>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</si>
  <si>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</si>
  <si>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</si>
  <si>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</si>
  <si>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</si>
  <si>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</si>
  <si>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</si>
  <si>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</si>
  <si>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</si>
  <si>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</si>
  <si>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</si>
  <si>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</si>
  <si>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</si>
  <si>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</si>
  <si>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</si>
  <si>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</si>
  <si>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</si>
  <si>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</si>
  <si>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</si>
  <si>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</si>
  <si>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</si>
  <si>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</si>
  <si>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</si>
  <si>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</si>
  <si>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</si>
  <si>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</si>
  <si>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</si>
  <si>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</si>
  <si>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</si>
  <si>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</si>
  <si>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</si>
  <si>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</si>
  <si>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</si>
  <si>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</si>
  <si>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</si>
  <si>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</si>
  <si>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</si>
  <si>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</si>
  <si>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</si>
  <si>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</si>
  <si>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</si>
  <si>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</si>
  <si>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</si>
  <si>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</si>
  <si>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</si>
  <si>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</si>
  <si>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</si>
  <si>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</si>
  <si>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</si>
  <si>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</si>
  <si>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</si>
  <si>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</si>
  <si>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</si>
  <si>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</si>
  <si>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</si>
  <si>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</si>
  <si>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</si>
  <si>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</si>
  <si>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</si>
  <si>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</si>
  <si>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</si>
  <si>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</si>
  <si>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</si>
  <si>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</si>
  <si>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</si>
  <si>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</si>
  <si>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</si>
  <si>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</si>
  <si>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</si>
  <si>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</si>
  <si>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</si>
  <si>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</si>
  <si>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</si>
  <si>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</si>
  <si>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</si>
  <si>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</si>
  <si>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</si>
  <si>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</si>
  <si>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</si>
  <si>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</si>
  <si>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</si>
  <si>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</si>
  <si>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</si>
  <si>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</si>
  <si>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</si>
  <si>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</si>
  <si>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</si>
  <si>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</si>
  <si>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</si>
  <si>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</si>
  <si>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</si>
  <si>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</si>
  <si>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</si>
  <si>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</si>
  <si>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</si>
  <si>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</si>
  <si>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</si>
  <si>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</si>
  <si>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</si>
  <si>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</si>
  <si>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</si>
  <si>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</si>
  <si>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</si>
  <si>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</si>
  <si>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</si>
  <si>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</si>
  <si>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</si>
  <si>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</si>
  <si>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</si>
  <si>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</si>
  <si>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</si>
  <si>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</si>
  <si>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</si>
  <si>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</si>
  <si>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</si>
  <si>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</si>
  <si>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</si>
  <si>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</si>
  <si>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</si>
  <si>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</si>
  <si>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</si>
  <si>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</si>
  <si>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</si>
  <si>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</si>
  <si>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</si>
  <si>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</si>
  <si>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</si>
  <si>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</si>
  <si>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</si>
  <si>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</si>
  <si>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</si>
  <si>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</si>
  <si>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</si>
  <si>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</si>
  <si>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</si>
  <si>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</si>
  <si>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</si>
  <si>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</si>
  <si>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</si>
  <si>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</si>
  <si>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</si>
  <si>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</si>
  <si>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</si>
  <si>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</si>
  <si>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</si>
  <si>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</si>
  <si>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</si>
  <si>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</si>
  <si>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</si>
  <si>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</si>
  <si>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</si>
  <si>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</si>
  <si>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</si>
  <si>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</si>
  <si>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</si>
  <si>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</si>
  <si>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</si>
  <si>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</si>
  <si>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</si>
  <si>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</si>
  <si>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</si>
  <si>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</si>
  <si>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</si>
  <si>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</si>
  <si>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</si>
  <si>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</si>
  <si>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</si>
  <si>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</si>
  <si>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</si>
  <si>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</si>
  <si>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</si>
  <si>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</si>
  <si>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</si>
  <si>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</si>
  <si>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</si>
  <si>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</si>
  <si>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</si>
  <si>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</si>
  <si>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</si>
  <si>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</si>
  <si>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</si>
  <si>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</si>
  <si>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</si>
  <si>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</si>
  <si>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</si>
  <si>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</si>
  <si>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</si>
  <si>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</si>
  <si>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</si>
  <si>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</si>
  <si>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</si>
  <si>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</si>
  <si>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</si>
  <si>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</si>
  <si>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</si>
  <si>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</si>
  <si>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</si>
  <si>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</si>
  <si>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</si>
  <si>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</si>
  <si>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</si>
  <si>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</si>
  <si>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</si>
  <si>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</si>
  <si>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</si>
  <si>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</si>
  <si>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</si>
  <si>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</si>
  <si>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</si>
  <si>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</si>
  <si>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</si>
  <si>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</si>
  <si>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</si>
  <si>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</si>
  <si>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</si>
  <si>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</si>
  <si>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</si>
  <si>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</si>
  <si>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</si>
  <si>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</si>
  <si>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</si>
  <si>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</si>
  <si>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</si>
  <si>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</si>
  <si>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</si>
  <si>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</si>
  <si>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</si>
  <si>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</si>
  <si>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</si>
  <si>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</si>
  <si>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</si>
  <si>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</si>
  <si>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</si>
  <si>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</si>
  <si>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</si>
  <si>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</si>
  <si>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</si>
  <si>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</si>
  <si>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</si>
  <si>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</si>
  <si>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</si>
  <si>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</si>
  <si>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</si>
  <si>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</si>
  <si>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</si>
  <si>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</si>
  <si>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</si>
  <si>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</si>
  <si>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</si>
  <si>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</si>
  <si>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</si>
  <si>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</si>
  <si>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</si>
  <si>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</si>
  <si>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</si>
  <si>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</si>
  <si>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</si>
  <si>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</si>
  <si>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</si>
  <si>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</si>
  <si>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</si>
  <si>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</si>
  <si>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</si>
  <si>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</si>
  <si>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</si>
  <si>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</si>
  <si>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</si>
  <si>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</si>
  <si>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</si>
  <si>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</si>
  <si>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</si>
  <si>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</si>
  <si>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</si>
  <si>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</si>
  <si>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</si>
  <si>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</si>
  <si>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</si>
  <si>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</si>
  <si>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</si>
  <si>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</si>
  <si>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</si>
  <si>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</si>
  <si>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</si>
  <si>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</si>
  <si>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</si>
  <si>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</si>
  <si>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</si>
  <si>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</si>
  <si>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</si>
  <si>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</si>
  <si>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</si>
  <si>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</si>
  <si>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</si>
  <si>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</si>
  <si>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</si>
  <si>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</si>
  <si>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</si>
  <si>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</si>
  <si>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</si>
  <si>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</si>
  <si>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</si>
  <si>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</si>
  <si>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</si>
  <si>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</si>
  <si>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</si>
  <si>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</si>
  <si>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</si>
  <si>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</si>
  <si>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</si>
  <si>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</si>
  <si>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</si>
  <si>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</si>
  <si>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</si>
  <si>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</si>
  <si>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</si>
  <si>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</si>
  <si>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</si>
  <si>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</si>
  <si>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</si>
  <si>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</si>
  <si>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</si>
  <si>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</si>
  <si>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</si>
  <si>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</si>
  <si>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</si>
  <si>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</si>
  <si>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</si>
  <si>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</si>
  <si>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</si>
  <si>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</si>
  <si>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</si>
  <si>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</si>
  <si>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</si>
  <si>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</si>
  <si>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</si>
  <si>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</si>
  <si>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</si>
  <si>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</si>
  <si>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</si>
  <si>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</si>
  <si>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</si>
  <si>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</si>
  <si>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</si>
  <si>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</si>
  <si>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</si>
  <si>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</si>
  <si>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</si>
  <si>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</si>
  <si>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</si>
  <si>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</si>
  <si>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</si>
  <si>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</si>
  <si>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</si>
  <si>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</si>
  <si>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</si>
  <si>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</si>
  <si>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</si>
  <si>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</si>
  <si>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</si>
  <si>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</si>
  <si>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</si>
  <si>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</si>
  <si>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</si>
  <si>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</si>
  <si>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</si>
  <si>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</si>
  <si>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</si>
  <si>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</si>
  <si>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</si>
  <si>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</si>
  <si>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</si>
  <si>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</si>
  <si>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</si>
  <si>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</si>
  <si>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</si>
  <si>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</si>
  <si>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</si>
  <si>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</si>
  <si>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</si>
  <si>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</si>
  <si>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</si>
  <si>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</si>
  <si>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</si>
  <si>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</si>
  <si>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</si>
  <si>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</si>
  <si>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</si>
  <si>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</si>
  <si>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</si>
  <si>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</si>
  <si>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</si>
  <si>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</si>
  <si>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</si>
  <si>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</si>
  <si>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</si>
  <si>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</si>
  <si>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</si>
  <si>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</si>
  <si>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</si>
  <si>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</si>
  <si>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</si>
  <si>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</si>
  <si>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</si>
  <si>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</si>
  <si>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</si>
  <si>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</si>
  <si>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</si>
  <si>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1780-1800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</si>
  <si>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</si>
  <si>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</si>
  <si>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</si>
  <si>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</si>
  <si>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</si>
  <si>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</si>
  <si>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</si>
  <si>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</si>
  <si>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Profit of Rs.4/-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</si>
  <si>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</si>
  <si>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</si>
  <si>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</si>
  <si>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</si>
  <si>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</si>
  <si>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</si>
  <si>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</si>
  <si>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ELLORATRAD</t>
  </si>
  <si>
    <t>Profit of Rs.20/-</t>
  </si>
  <si>
    <t>ASIANPAINT 2440 CE 25-FEB</t>
  </si>
  <si>
    <t>45-50</t>
  </si>
  <si>
    <t>Loss of Rs.6/-</t>
  </si>
  <si>
    <t>49-50</t>
  </si>
  <si>
    <t>Loss of Rs.2.15/-</t>
  </si>
  <si>
    <t>74.5-75</t>
  </si>
  <si>
    <t>84-86</t>
  </si>
  <si>
    <t>BGJL</t>
  </si>
  <si>
    <t>Loss of Rs.3/-</t>
  </si>
  <si>
    <t>Loss of Rs.50/-</t>
  </si>
  <si>
    <t>Profit of Rs.5/-</t>
  </si>
  <si>
    <t>550-560</t>
  </si>
  <si>
    <t>310-305</t>
  </si>
  <si>
    <t>Profit of Rs.6.5/-</t>
  </si>
  <si>
    <t>103-100</t>
  </si>
  <si>
    <t>NIFTY 14500 PE 25-FEB</t>
  </si>
  <si>
    <t>Profit of Rs, 70/-</t>
  </si>
  <si>
    <t>Loss of Rs.37/-</t>
  </si>
  <si>
    <t>GAMMNINFRA</t>
  </si>
  <si>
    <t>ICICI BANK LIMITED</t>
  </si>
  <si>
    <t>BC INDIA INVESTMENTS</t>
  </si>
  <si>
    <t>PRISMMEDI</t>
  </si>
  <si>
    <t>VINOD HARILAL JHAVERI</t>
  </si>
  <si>
    <t>SSPNFIN</t>
  </si>
  <si>
    <t>ASHOK KUMAR SINGH</t>
  </si>
  <si>
    <t>DEVJEET CHAKRABORTY</t>
  </si>
  <si>
    <t>SANGEETA CHANDU JAIN</t>
  </si>
  <si>
    <t>ASLIND</t>
  </si>
  <si>
    <t>ASL Industries Limited</t>
  </si>
  <si>
    <t>Profit of Rs.40.5/-</t>
  </si>
  <si>
    <t>Loss of Rs, 17/-</t>
  </si>
  <si>
    <t>BRITANNIA MAR FUT</t>
  </si>
  <si>
    <t xml:space="preserve">NIFTY MAR FUT </t>
  </si>
  <si>
    <t>Profit of Rs.10/-</t>
  </si>
  <si>
    <t>NIFTY 14600 PE 4-MAR</t>
  </si>
  <si>
    <t>NIFTY MAR FUT</t>
  </si>
  <si>
    <t>Profit of Rs, 75/-</t>
  </si>
  <si>
    <t>Loss of Rs.3,5/-</t>
  </si>
  <si>
    <t>4300-4350</t>
  </si>
  <si>
    <t>AUROPHARMA MAR FUT</t>
  </si>
  <si>
    <t>862-864</t>
  </si>
  <si>
    <t>1415-1425</t>
  </si>
  <si>
    <t>1470-1480</t>
  </si>
  <si>
    <t>ABHIINFRA</t>
  </si>
  <si>
    <t>VISHNUPRASAD SOMABHAI PATEL</t>
  </si>
  <si>
    <t>MAYUKH</t>
  </si>
  <si>
    <t>ALPHA LEON ENTERPRISES LLP</t>
  </si>
  <si>
    <t>MANISH NITIN THAKUR .</t>
  </si>
  <si>
    <t>JAGDISH DEDHIA</t>
  </si>
  <si>
    <t>SHANGAR</t>
  </si>
  <si>
    <t>ANUPAM NARAIN GUPTA</t>
  </si>
  <si>
    <t>MOHOTAIND</t>
  </si>
  <si>
    <t>Mohota Industries Ltd.</t>
  </si>
  <si>
    <t>VIKRAMKUMAR KARANRAJ SAKARIA HUF DAKSH CORPORATION</t>
  </si>
  <si>
    <t>MITHUN SECURITIES PVT. LTD.</t>
  </si>
  <si>
    <t>VIVIMEDLAB</t>
  </si>
  <si>
    <t>Vivimed Labs Limited</t>
  </si>
  <si>
    <t>234-235</t>
  </si>
  <si>
    <t>Profit of Rs.39.5/-</t>
  </si>
  <si>
    <t>NIFTY 14700 PE FEB</t>
  </si>
  <si>
    <t>32-37</t>
  </si>
  <si>
    <t>Loss of Rs, 108.5/-</t>
  </si>
  <si>
    <t>SWARNA KUMARI MANDAVA</t>
  </si>
  <si>
    <t>ERRAMSHETTYRAHUL</t>
  </si>
  <si>
    <t>ACML</t>
  </si>
  <si>
    <t>YASHOVARDHAN SINHA</t>
  </si>
  <si>
    <t>DISPLAY COMMERCIAL PRIVATE LIMITED</t>
  </si>
  <si>
    <t>SHAGUN BARTER PRIVATE LIMITED</t>
  </si>
  <si>
    <t>LAUDUS INTERNATIONAL MARKETMASTERS FUND</t>
  </si>
  <si>
    <t>AFFLE HOLDINGS PTE LTD</t>
  </si>
  <si>
    <t>ARNOLD</t>
  </si>
  <si>
    <t>RAUDRAMUKHI COMMERCE PRIVATE LIMITED</t>
  </si>
  <si>
    <t>INT INFRASTURCTURE PRIVATE LIMITED</t>
  </si>
  <si>
    <t>MATALIA STOCK BROKING PRIVATE LIMITED</t>
  </si>
  <si>
    <t>SANJAY DEY</t>
  </si>
  <si>
    <t>VIVIDOFFSET PRINTERS PRIVATELIMITED</t>
  </si>
  <si>
    <t>SUMIT LAHA</t>
  </si>
  <si>
    <t>PRIYANKAR LAHA</t>
  </si>
  <si>
    <t>ROBERT BOSCH INTERNATIONALE BETEILIGUNGEN AG</t>
  </si>
  <si>
    <t>ROBERT BOSCH GMBH</t>
  </si>
  <si>
    <t>DARJEELING</t>
  </si>
  <si>
    <t>RAJENDRA NANIWADEKAR</t>
  </si>
  <si>
    <t>CHIRAG ANANTRAI MEHTA HUF</t>
  </si>
  <si>
    <t>SANDIP KANTILAL KHATRI</t>
  </si>
  <si>
    <t>SBI MUTUAL FUND</t>
  </si>
  <si>
    <t>ACACIA BANYAN PARTNERS</t>
  </si>
  <si>
    <t>CONNECOR INVESTMENT ENTERPRISE LIMITED .</t>
  </si>
  <si>
    <t>GGL</t>
  </si>
  <si>
    <t>MITHUN SARDAR</t>
  </si>
  <si>
    <t>RESHMA CHAUHAN</t>
  </si>
  <si>
    <t>MILAN BHANUKUMAR SOLANKI</t>
  </si>
  <si>
    <t>ARPIT PIYUSHBHAI SHAH</t>
  </si>
  <si>
    <t>HIGHGROWTH VINCOM PRIVATE LIMITED</t>
  </si>
  <si>
    <t>DIBAKAR LAHA</t>
  </si>
  <si>
    <t>LAVINA SMIT THAKKAR</t>
  </si>
  <si>
    <t>PAVANKUMAR KETANKUMAR THAKKAR</t>
  </si>
  <si>
    <t>POONAMCHAND RUGHLAL MUNDHRA</t>
  </si>
  <si>
    <t>MITSU</t>
  </si>
  <si>
    <t>RAJULA JAYESH NAGDA</t>
  </si>
  <si>
    <t>OCTAWARE</t>
  </si>
  <si>
    <t>EMRALD COMMERCIAL LIMITED</t>
  </si>
  <si>
    <t>NEHA PARAG JHAVERI</t>
  </si>
  <si>
    <t>PAYAL YAYESH JHAVERI</t>
  </si>
  <si>
    <t>OMNIAX</t>
  </si>
  <si>
    <t>MANISH MAVJI DEDHIA</t>
  </si>
  <si>
    <t>SANJAY MAVJI DEDHIA</t>
  </si>
  <si>
    <t>AMITA JAGDISH DEDHIA</t>
  </si>
  <si>
    <t>JIGNA SANJAY DEDHIA</t>
  </si>
  <si>
    <t>JALPA MANISH DEDHIA</t>
  </si>
  <si>
    <t>OSIAJEE</t>
  </si>
  <si>
    <t>NILAM MILAN SHAH</t>
  </si>
  <si>
    <t>MONIKA RAJPUT</t>
  </si>
  <si>
    <t>RIBATEX</t>
  </si>
  <si>
    <t>SITA RAM</t>
  </si>
  <si>
    <t>KABIR SHRAN DAGAR HUF</t>
  </si>
  <si>
    <t>SHIVAEXPO</t>
  </si>
  <si>
    <t>ISRAR ALI KHAN</t>
  </si>
  <si>
    <t>SPACEAGE</t>
  </si>
  <si>
    <t>PARESH DHIRAJLAL SHAH</t>
  </si>
  <si>
    <t>SRINIVAS NARAYAN SANKU</t>
  </si>
  <si>
    <t>SUBASH RAMASHISH MISHRA</t>
  </si>
  <si>
    <t>STARLIT</t>
  </si>
  <si>
    <t>VEEKAY APARTMENTS PRIVATE LIMITED</t>
  </si>
  <si>
    <t>YMS FINANCE PRIVATE LIMITED</t>
  </si>
  <si>
    <t>TRANWAY</t>
  </si>
  <si>
    <t>SANTA GHOSH</t>
  </si>
  <si>
    <t>ANSHUGOEL</t>
  </si>
  <si>
    <t>VEDANTGOEL</t>
  </si>
  <si>
    <t>DHANANJAYSUBHASHGOEL</t>
  </si>
  <si>
    <t>NEHAANSHUGOEL</t>
  </si>
  <si>
    <t>TULIVE</t>
  </si>
  <si>
    <t>ATUL GUPTA</t>
  </si>
  <si>
    <t>ASL CAPITAL HOLDINGS PRIVATE LIMITED</t>
  </si>
  <si>
    <t>VALENCIA</t>
  </si>
  <si>
    <t>OVERSKUD MULTI ASSET MANAGEMENT PRIVATE LIMITED</t>
  </si>
  <si>
    <t>ARYAMAN BROKING LIMITED</t>
  </si>
  <si>
    <t>Esab India Ltd.</t>
  </si>
  <si>
    <t>GRAVITA</t>
  </si>
  <si>
    <t>Gravita India Limited</t>
  </si>
  <si>
    <t>JASH</t>
  </si>
  <si>
    <t>Jash Engineering Limited</t>
  </si>
  <si>
    <t>BELLWETHER CAPITAL PRIVATE LIMITED</t>
  </si>
  <si>
    <t>KEERTI</t>
  </si>
  <si>
    <t>Keerti Know &amp; Skill Ltd.</t>
  </si>
  <si>
    <t>GIRABEN ATULBHAI SHAH</t>
  </si>
  <si>
    <t>ORIENTALTL</t>
  </si>
  <si>
    <t>Oriental Trimex Limited</t>
  </si>
  <si>
    <t>ECOTEK GENERAL TRADING L.L.C</t>
  </si>
  <si>
    <t>SHRENI SHARES PRIVATE LIMITED</t>
  </si>
  <si>
    <t>BLKASHYAP</t>
  </si>
  <si>
    <t>B. L. Kashyap and Sons Li</t>
  </si>
  <si>
    <t>ACACIA CONSERVATION FUND LP</t>
  </si>
  <si>
    <t>RUANE CUNNIFF AND GOLDFARB INC A/C ACACIA INSTITUTIONAL PARTNERS LP</t>
  </si>
  <si>
    <t>ACACIA INSTITUTIONAL PARTNERS LP</t>
  </si>
  <si>
    <t>MTEDUCARE</t>
  </si>
  <si>
    <t>MT Educare Ltd</t>
  </si>
  <si>
    <t>XANDER FINANCE PRIVATE  LIMITED</t>
  </si>
  <si>
    <t>SAWARNBHUMI VANIJYA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</si>
</sst>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2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7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7" fillId="2" borderId="35" xfId="0" applyNumberFormat="1" applyFont="1" applyFill="1" applyBorder="1" applyAlignment="1">
      <alignment horizontal="center" vertical="center"/>
    </xf>
    <xf numFmtId="165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7" fillId="2" borderId="0" xfId="0" applyFont="1" applyFill="1"/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4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5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4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4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47" fillId="45" borderId="35" xfId="0" applyNumberFormat="1" applyFon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43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4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4" fontId="47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7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69" fontId="7" fillId="2" borderId="35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164" fontId="47" fillId="60" borderId="38" xfId="0" applyNumberFormat="1" applyFont="1" applyFill="1" applyBorder="1" applyAlignment="1">
      <alignment horizontal="center" vertical="center"/>
    </xf>
    <xf numFmtId="165" fontId="47" fillId="60" borderId="35" xfId="0" applyNumberFormat="1" applyFont="1" applyFill="1" applyBorder="1" applyAlignment="1">
      <alignment horizontal="center" vertical="center"/>
    </xf>
    <xf numFmtId="0" fontId="50" fillId="60" borderId="35" xfId="0" applyFont="1" applyFill="1" applyBorder="1"/>
    <xf numFmtId="0" fontId="8" fillId="60" borderId="35" xfId="0" applyFont="1" applyFill="1" applyBorder="1" applyAlignment="1">
      <alignment horizontal="center" vertical="center"/>
    </xf>
    <xf numFmtId="0" fontId="47" fillId="60" borderId="35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5" xfId="51" applyNumberFormat="1" applyFont="1" applyFill="1" applyBorder="1" applyAlignment="1" applyProtection="1">
      <alignment horizontal="center" vertical="center" wrapText="1"/>
    </xf>
    <xf numFmtId="16" fontId="49" fillId="60" borderId="35" xfId="16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0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16" fontId="49" fillId="45" borderId="35" xfId="160" applyNumberFormat="1" applyFont="1" applyFill="1" applyBorder="1" applyAlignment="1">
      <alignment horizontal="center" vertical="center"/>
    </xf>
    <xf numFmtId="0" fontId="47" fillId="49" borderId="38" xfId="0" applyNumberFormat="1" applyFont="1" applyFill="1" applyBorder="1" applyAlignment="1">
      <alignment horizontal="center" vertical="center"/>
    </xf>
    <xf numFmtId="165" fontId="47" fillId="49" borderId="35" xfId="0" applyNumberFormat="1" applyFont="1" applyFill="1" applyBorder="1" applyAlignment="1">
      <alignment horizontal="center" vertical="center"/>
    </xf>
    <xf numFmtId="0" fontId="50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2" fontId="7" fillId="49" borderId="36" xfId="0" applyNumberFormat="1" applyFont="1" applyFill="1" applyBorder="1" applyAlignment="1">
      <alignment horizontal="center" vertical="center"/>
    </xf>
    <xf numFmtId="169" fontId="7" fillId="49" borderId="35" xfId="0" applyNumberFormat="1" applyFont="1" applyFill="1" applyBorder="1" applyAlignment="1">
      <alignment horizontal="center" vertical="center"/>
    </xf>
    <xf numFmtId="43" fontId="7" fillId="49" borderId="35" xfId="160" applyFont="1" applyFill="1" applyBorder="1" applyAlignment="1">
      <alignment horizontal="center" vertical="center"/>
    </xf>
    <xf numFmtId="16" fontId="49" fillId="49" borderId="35" xfId="16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5" borderId="36" xfId="160" applyFont="1" applyFill="1" applyBorder="1" applyAlignment="1">
      <alignment horizontal="center" vertical="center"/>
    </xf>
    <xf numFmtId="43" fontId="7" fillId="45" borderId="38" xfId="160" applyFont="1" applyFill="1" applyBorder="1" applyAlignment="1">
      <alignment horizontal="center" vertical="center"/>
    </xf>
    <xf numFmtId="16" fontId="49" fillId="45" borderId="36" xfId="160" applyNumberFormat="1" applyFont="1" applyFill="1" applyBorder="1" applyAlignment="1">
      <alignment horizontal="center" vertical="center"/>
    </xf>
    <xf numFmtId="16" fontId="49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4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43" fontId="7" fillId="58" borderId="38" xfId="16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16" fontId="49" fillId="58" borderId="38" xfId="16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B10" sqref="B1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6">
      <c r="B10" s="266">
        <v>44252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44252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89" t="s">
        <v>16</v>
      </c>
      <c r="B9" s="591" t="s">
        <v>17</v>
      </c>
      <c r="C9" s="591" t="s">
        <v>18</v>
      </c>
      <c r="D9" s="591" t="s">
        <v>838</v>
      </c>
      <c r="E9" s="260" t="s">
        <v>19</v>
      </c>
      <c r="F9" s="260" t="s">
        <v>20</v>
      </c>
      <c r="G9" s="586" t="s">
        <v>21</v>
      </c>
      <c r="H9" s="587"/>
      <c r="I9" s="588"/>
      <c r="J9" s="586" t="s">
        <v>22</v>
      </c>
      <c r="K9" s="587"/>
      <c r="L9" s="588"/>
      <c r="M9" s="260"/>
      <c r="N9" s="267"/>
      <c r="O9" s="267"/>
      <c r="P9" s="267"/>
    </row>
    <row r="10" spans="1:16" ht="59.25" customHeight="1">
      <c r="A10" s="590"/>
      <c r="B10" s="592" t="s">
        <v>17</v>
      </c>
      <c r="C10" s="592"/>
      <c r="D10" s="592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4.4">
      <c r="A11" s="263">
        <v>1</v>
      </c>
      <c r="B11" s="364" t="s">
        <v>34</v>
      </c>
      <c r="C11" s="476" t="s">
        <v>35</v>
      </c>
      <c r="D11" s="477">
        <v>44252</v>
      </c>
      <c r="E11" s="285">
        <v>36468.699999999997</v>
      </c>
      <c r="F11" s="285">
        <v>36019.166666666664</v>
      </c>
      <c r="G11" s="297">
        <v>35484.533333333326</v>
      </c>
      <c r="H11" s="297">
        <v>34500.366666666661</v>
      </c>
      <c r="I11" s="297">
        <v>33965.733333333323</v>
      </c>
      <c r="J11" s="297">
        <v>37003.333333333328</v>
      </c>
      <c r="K11" s="297">
        <v>37537.966666666674</v>
      </c>
      <c r="L11" s="297">
        <v>38522.133333333331</v>
      </c>
      <c r="M11" s="284">
        <v>36553.800000000003</v>
      </c>
      <c r="N11" s="284">
        <v>35035</v>
      </c>
      <c r="O11" s="474">
        <v>2004025</v>
      </c>
      <c r="P11" s="475">
        <v>7.5596763589034846E-2</v>
      </c>
    </row>
    <row r="12" spans="1:16" ht="14.4">
      <c r="A12" s="263">
        <v>2</v>
      </c>
      <c r="B12" s="364" t="s">
        <v>34</v>
      </c>
      <c r="C12" s="476" t="s">
        <v>36</v>
      </c>
      <c r="D12" s="477">
        <v>44252</v>
      </c>
      <c r="E12" s="298">
        <v>14993.75</v>
      </c>
      <c r="F12" s="298">
        <v>15077.416666666666</v>
      </c>
      <c r="G12" s="299">
        <v>14630.833333333332</v>
      </c>
      <c r="H12" s="299">
        <v>14267.916666666666</v>
      </c>
      <c r="I12" s="299">
        <v>13821.333333333332</v>
      </c>
      <c r="J12" s="299">
        <v>15440.333333333332</v>
      </c>
      <c r="K12" s="299">
        <v>15886.916666666664</v>
      </c>
      <c r="L12" s="299">
        <v>16249.833333333332</v>
      </c>
      <c r="M12" s="286">
        <v>15524</v>
      </c>
      <c r="N12" s="286">
        <v>14714.5</v>
      </c>
      <c r="O12" s="301">
        <v>12618600</v>
      </c>
      <c r="P12" s="302">
        <v>8.4452675933085197E-3</v>
      </c>
    </row>
    <row r="13" spans="1:16" ht="14.4">
      <c r="A13" s="263">
        <v>3</v>
      </c>
      <c r="B13" s="364" t="s">
        <v>34</v>
      </c>
      <c r="C13" s="476" t="s">
        <v>836</v>
      </c>
      <c r="D13" s="477">
        <v>44252</v>
      </c>
      <c r="E13" s="427">
        <v>17013.95</v>
      </c>
      <c r="F13" s="427">
        <v>16810.816666666666</v>
      </c>
      <c r="G13" s="428">
        <v>16523.683333333331</v>
      </c>
      <c r="H13" s="428">
        <v>16033.416666666664</v>
      </c>
      <c r="I13" s="428">
        <v>15746.283333333329</v>
      </c>
      <c r="J13" s="428">
        <v>17301.083333333332</v>
      </c>
      <c r="K13" s="428">
        <v>17588.216666666664</v>
      </c>
      <c r="L13" s="428">
        <v>18078.483333333334</v>
      </c>
      <c r="M13" s="429">
        <v>17097.95</v>
      </c>
      <c r="N13" s="429">
        <v>16320.55</v>
      </c>
      <c r="O13" s="430">
        <v>26880</v>
      </c>
      <c r="P13" s="431">
        <v>1.4903129657228018E-3</v>
      </c>
    </row>
    <row r="14" spans="1:16" ht="14.4">
      <c r="A14" s="263">
        <v>4</v>
      </c>
      <c r="B14" s="384" t="s">
        <v>39</v>
      </c>
      <c r="C14" s="476" t="s">
        <v>736</v>
      </c>
      <c r="D14" s="477">
        <v>44252</v>
      </c>
      <c r="E14" s="298">
        <v>1225.7</v>
      </c>
      <c r="F14" s="298">
        <v>1229.5666666666666</v>
      </c>
      <c r="G14" s="299">
        <v>1215.9333333333332</v>
      </c>
      <c r="H14" s="299">
        <v>1206.1666666666665</v>
      </c>
      <c r="I14" s="299">
        <v>1192.5333333333331</v>
      </c>
      <c r="J14" s="299">
        <v>1239.3333333333333</v>
      </c>
      <c r="K14" s="299">
        <v>1252.9666666666665</v>
      </c>
      <c r="L14" s="299">
        <v>1262.7333333333333</v>
      </c>
      <c r="M14" s="286">
        <v>1243.2</v>
      </c>
      <c r="N14" s="286">
        <v>1219.8</v>
      </c>
      <c r="O14" s="301">
        <v>436050</v>
      </c>
      <c r="P14" s="302">
        <v>-3.8834951456310678E-3</v>
      </c>
    </row>
    <row r="15" spans="1:16" ht="14.4">
      <c r="A15" s="263">
        <v>5</v>
      </c>
      <c r="B15" s="364" t="s">
        <v>37</v>
      </c>
      <c r="C15" s="476" t="s">
        <v>38</v>
      </c>
      <c r="D15" s="477">
        <v>44252</v>
      </c>
      <c r="E15" s="298">
        <v>1730.45</v>
      </c>
      <c r="F15" s="298">
        <v>1724.8333333333333</v>
      </c>
      <c r="G15" s="299">
        <v>1712.5666666666666</v>
      </c>
      <c r="H15" s="299">
        <v>1694.6833333333334</v>
      </c>
      <c r="I15" s="299">
        <v>1682.4166666666667</v>
      </c>
      <c r="J15" s="299">
        <v>1742.7166666666665</v>
      </c>
      <c r="K15" s="299">
        <v>1754.9833333333333</v>
      </c>
      <c r="L15" s="299">
        <v>1772.8666666666663</v>
      </c>
      <c r="M15" s="286">
        <v>1737.1</v>
      </c>
      <c r="N15" s="286">
        <v>1706.95</v>
      </c>
      <c r="O15" s="301">
        <v>3138500</v>
      </c>
      <c r="P15" s="302">
        <v>-2.0443196004993759E-2</v>
      </c>
    </row>
    <row r="16" spans="1:16" ht="14.4">
      <c r="A16" s="263">
        <v>6</v>
      </c>
      <c r="B16" s="364" t="s">
        <v>39</v>
      </c>
      <c r="C16" s="476" t="s">
        <v>40</v>
      </c>
      <c r="D16" s="477">
        <v>44252</v>
      </c>
      <c r="E16" s="298">
        <v>804.7</v>
      </c>
      <c r="F16" s="298">
        <v>795.06666666666661</v>
      </c>
      <c r="G16" s="299">
        <v>775.13333333333321</v>
      </c>
      <c r="H16" s="299">
        <v>745.56666666666661</v>
      </c>
      <c r="I16" s="299">
        <v>725.63333333333321</v>
      </c>
      <c r="J16" s="299">
        <v>824.63333333333321</v>
      </c>
      <c r="K16" s="299">
        <v>844.56666666666661</v>
      </c>
      <c r="L16" s="299">
        <v>874.13333333333321</v>
      </c>
      <c r="M16" s="286">
        <v>815</v>
      </c>
      <c r="N16" s="286">
        <v>765.5</v>
      </c>
      <c r="O16" s="301">
        <v>18628000</v>
      </c>
      <c r="P16" s="302">
        <v>-2.9972168700492401E-3</v>
      </c>
    </row>
    <row r="17" spans="1:16" ht="14.4">
      <c r="A17" s="263">
        <v>7</v>
      </c>
      <c r="B17" s="364" t="s">
        <v>39</v>
      </c>
      <c r="C17" s="476" t="s">
        <v>41</v>
      </c>
      <c r="D17" s="477">
        <v>44252</v>
      </c>
      <c r="E17" s="298">
        <v>667.7</v>
      </c>
      <c r="F17" s="298">
        <v>666.30000000000007</v>
      </c>
      <c r="G17" s="299">
        <v>660.00000000000011</v>
      </c>
      <c r="H17" s="299">
        <v>652.30000000000007</v>
      </c>
      <c r="I17" s="299">
        <v>646.00000000000011</v>
      </c>
      <c r="J17" s="299">
        <v>674.00000000000011</v>
      </c>
      <c r="K17" s="299">
        <v>680.30000000000007</v>
      </c>
      <c r="L17" s="299">
        <v>688.00000000000011</v>
      </c>
      <c r="M17" s="286">
        <v>672.6</v>
      </c>
      <c r="N17" s="286">
        <v>658.6</v>
      </c>
      <c r="O17" s="301">
        <v>59830000</v>
      </c>
      <c r="P17" s="302">
        <v>-2.2929086588568807E-3</v>
      </c>
    </row>
    <row r="18" spans="1:16" ht="14.4">
      <c r="A18" s="263">
        <v>8</v>
      </c>
      <c r="B18" s="364" t="s">
        <v>43</v>
      </c>
      <c r="C18" s="476" t="s">
        <v>44</v>
      </c>
      <c r="D18" s="477">
        <v>44252</v>
      </c>
      <c r="E18" s="298">
        <v>883.6</v>
      </c>
      <c r="F18" s="298">
        <v>878</v>
      </c>
      <c r="G18" s="299">
        <v>861.65</v>
      </c>
      <c r="H18" s="299">
        <v>839.69999999999993</v>
      </c>
      <c r="I18" s="299">
        <v>823.34999999999991</v>
      </c>
      <c r="J18" s="299">
        <v>899.95</v>
      </c>
      <c r="K18" s="299">
        <v>916.3</v>
      </c>
      <c r="L18" s="299">
        <v>938.25000000000011</v>
      </c>
      <c r="M18" s="286">
        <v>894.35</v>
      </c>
      <c r="N18" s="286">
        <v>856.05</v>
      </c>
      <c r="O18" s="301">
        <v>3276000</v>
      </c>
      <c r="P18" s="302">
        <v>-2.1213026590976996E-2</v>
      </c>
    </row>
    <row r="19" spans="1:16" ht="14.4">
      <c r="A19" s="263">
        <v>9</v>
      </c>
      <c r="B19" s="364" t="s">
        <v>37</v>
      </c>
      <c r="C19" s="476" t="s">
        <v>45</v>
      </c>
      <c r="D19" s="477">
        <v>44252</v>
      </c>
      <c r="E19" s="298">
        <v>269.25</v>
      </c>
      <c r="F19" s="298">
        <v>268.53333333333336</v>
      </c>
      <c r="G19" s="299">
        <v>266.06666666666672</v>
      </c>
      <c r="H19" s="299">
        <v>262.88333333333338</v>
      </c>
      <c r="I19" s="299">
        <v>260.41666666666674</v>
      </c>
      <c r="J19" s="299">
        <v>271.7166666666667</v>
      </c>
      <c r="K19" s="299">
        <v>274.18333333333328</v>
      </c>
      <c r="L19" s="299">
        <v>277.36666666666667</v>
      </c>
      <c r="M19" s="286">
        <v>271</v>
      </c>
      <c r="N19" s="286">
        <v>265.35000000000002</v>
      </c>
      <c r="O19" s="301">
        <v>19815000</v>
      </c>
      <c r="P19" s="302">
        <v>-1.9738794894627487E-2</v>
      </c>
    </row>
    <row r="20" spans="1:16" ht="14.4">
      <c r="A20" s="263">
        <v>10</v>
      </c>
      <c r="B20" s="364" t="s">
        <v>39</v>
      </c>
      <c r="C20" s="476" t="s">
        <v>46</v>
      </c>
      <c r="D20" s="477">
        <v>44252</v>
      </c>
      <c r="E20" s="298">
        <v>3051.65</v>
      </c>
      <c r="F20" s="298">
        <v>3041.4166666666665</v>
      </c>
      <c r="G20" s="299">
        <v>2993.1333333333332</v>
      </c>
      <c r="H20" s="299">
        <v>2934.6166666666668</v>
      </c>
      <c r="I20" s="299">
        <v>2886.3333333333335</v>
      </c>
      <c r="J20" s="299">
        <v>3099.9333333333329</v>
      </c>
      <c r="K20" s="299">
        <v>3148.2166666666667</v>
      </c>
      <c r="L20" s="299">
        <v>3206.7333333333327</v>
      </c>
      <c r="M20" s="286">
        <v>3089.7</v>
      </c>
      <c r="N20" s="286">
        <v>2982.9</v>
      </c>
      <c r="O20" s="301">
        <v>1719000</v>
      </c>
      <c r="P20" s="302">
        <v>8.7336244541484718E-4</v>
      </c>
    </row>
    <row r="21" spans="1:16" ht="14.4">
      <c r="A21" s="263">
        <v>11</v>
      </c>
      <c r="B21" s="364" t="s">
        <v>43</v>
      </c>
      <c r="C21" s="476" t="s">
        <v>47</v>
      </c>
      <c r="D21" s="477">
        <v>44252</v>
      </c>
      <c r="E21" s="298">
        <v>238.75</v>
      </c>
      <c r="F21" s="298">
        <v>236.75</v>
      </c>
      <c r="G21" s="299">
        <v>233.35</v>
      </c>
      <c r="H21" s="299">
        <v>227.95</v>
      </c>
      <c r="I21" s="299">
        <v>224.54999999999998</v>
      </c>
      <c r="J21" s="299">
        <v>242.15</v>
      </c>
      <c r="K21" s="299">
        <v>245.54999999999998</v>
      </c>
      <c r="L21" s="299">
        <v>250.95000000000002</v>
      </c>
      <c r="M21" s="286">
        <v>240.15</v>
      </c>
      <c r="N21" s="286">
        <v>231.35</v>
      </c>
      <c r="O21" s="301">
        <v>16750000</v>
      </c>
      <c r="P21" s="302">
        <v>-7.8911190541655213E-2</v>
      </c>
    </row>
    <row r="22" spans="1:16" ht="14.4">
      <c r="A22" s="263">
        <v>12</v>
      </c>
      <c r="B22" s="364" t="s">
        <v>43</v>
      </c>
      <c r="C22" s="476" t="s">
        <v>48</v>
      </c>
      <c r="D22" s="477">
        <v>44252</v>
      </c>
      <c r="E22" s="298">
        <v>126.8</v>
      </c>
      <c r="F22" s="298">
        <v>125.3</v>
      </c>
      <c r="G22" s="299">
        <v>122.64999999999999</v>
      </c>
      <c r="H22" s="299">
        <v>118.5</v>
      </c>
      <c r="I22" s="299">
        <v>115.85</v>
      </c>
      <c r="J22" s="299">
        <v>129.44999999999999</v>
      </c>
      <c r="K22" s="299">
        <v>132.1</v>
      </c>
      <c r="L22" s="299">
        <v>136.25</v>
      </c>
      <c r="M22" s="286">
        <v>127.95</v>
      </c>
      <c r="N22" s="286">
        <v>121.15</v>
      </c>
      <c r="O22" s="301">
        <v>41958000</v>
      </c>
      <c r="P22" s="302">
        <v>-5.0702504581551622E-2</v>
      </c>
    </row>
    <row r="23" spans="1:16" ht="14.4">
      <c r="A23" s="263">
        <v>13</v>
      </c>
      <c r="B23" s="364" t="s">
        <v>49</v>
      </c>
      <c r="C23" s="476" t="s">
        <v>50</v>
      </c>
      <c r="D23" s="477">
        <v>44252</v>
      </c>
      <c r="E23" s="298">
        <v>2368.5500000000002</v>
      </c>
      <c r="F23" s="298">
        <v>2365.5166666666669</v>
      </c>
      <c r="G23" s="299">
        <v>2324.0333333333338</v>
      </c>
      <c r="H23" s="299">
        <v>2279.5166666666669</v>
      </c>
      <c r="I23" s="299">
        <v>2238.0333333333338</v>
      </c>
      <c r="J23" s="299">
        <v>2410.0333333333338</v>
      </c>
      <c r="K23" s="299">
        <v>2451.5166666666664</v>
      </c>
      <c r="L23" s="299">
        <v>2496.0333333333338</v>
      </c>
      <c r="M23" s="286">
        <v>2407</v>
      </c>
      <c r="N23" s="286">
        <v>2321</v>
      </c>
      <c r="O23" s="301">
        <v>6483900</v>
      </c>
      <c r="P23" s="302">
        <v>2.1987894836391148E-2</v>
      </c>
    </row>
    <row r="24" spans="1:16" ht="14.4">
      <c r="A24" s="263">
        <v>14</v>
      </c>
      <c r="B24" s="364" t="s">
        <v>51</v>
      </c>
      <c r="C24" s="476" t="s">
        <v>52</v>
      </c>
      <c r="D24" s="477">
        <v>44252</v>
      </c>
      <c r="E24" s="298">
        <v>861.7</v>
      </c>
      <c r="F24" s="298">
        <v>860.01666666666677</v>
      </c>
      <c r="G24" s="299">
        <v>853.03333333333353</v>
      </c>
      <c r="H24" s="299">
        <v>844.36666666666679</v>
      </c>
      <c r="I24" s="299">
        <v>837.38333333333355</v>
      </c>
      <c r="J24" s="299">
        <v>868.68333333333351</v>
      </c>
      <c r="K24" s="299">
        <v>875.66666666666686</v>
      </c>
      <c r="L24" s="299">
        <v>884.33333333333348</v>
      </c>
      <c r="M24" s="286">
        <v>867</v>
      </c>
      <c r="N24" s="286">
        <v>851.35</v>
      </c>
      <c r="O24" s="301">
        <v>9744150</v>
      </c>
      <c r="P24" s="302">
        <v>-5.5061695634867989E-3</v>
      </c>
    </row>
    <row r="25" spans="1:16" ht="14.4">
      <c r="A25" s="263">
        <v>15</v>
      </c>
      <c r="B25" s="364" t="s">
        <v>53</v>
      </c>
      <c r="C25" s="476" t="s">
        <v>54</v>
      </c>
      <c r="D25" s="477">
        <v>44252</v>
      </c>
      <c r="E25" s="298">
        <v>750.45</v>
      </c>
      <c r="F25" s="298">
        <v>742.11666666666667</v>
      </c>
      <c r="G25" s="299">
        <v>726.73333333333335</v>
      </c>
      <c r="H25" s="299">
        <v>703.01666666666665</v>
      </c>
      <c r="I25" s="299">
        <v>687.63333333333333</v>
      </c>
      <c r="J25" s="299">
        <v>765.83333333333337</v>
      </c>
      <c r="K25" s="299">
        <v>781.21666666666681</v>
      </c>
      <c r="L25" s="299">
        <v>804.93333333333339</v>
      </c>
      <c r="M25" s="286">
        <v>757.5</v>
      </c>
      <c r="N25" s="286">
        <v>718.4</v>
      </c>
      <c r="O25" s="301">
        <v>45175200</v>
      </c>
      <c r="P25" s="302">
        <v>-1.812680942072455E-2</v>
      </c>
    </row>
    <row r="26" spans="1:16" ht="14.4">
      <c r="A26" s="263">
        <v>16</v>
      </c>
      <c r="B26" s="364" t="s">
        <v>43</v>
      </c>
      <c r="C26" s="476" t="s">
        <v>55</v>
      </c>
      <c r="D26" s="477">
        <v>44252</v>
      </c>
      <c r="E26" s="298">
        <v>3943.75</v>
      </c>
      <c r="F26" s="298">
        <v>3927.4</v>
      </c>
      <c r="G26" s="299">
        <v>3896.4500000000003</v>
      </c>
      <c r="H26" s="299">
        <v>3849.15</v>
      </c>
      <c r="I26" s="299">
        <v>3818.2000000000003</v>
      </c>
      <c r="J26" s="299">
        <v>3974.7000000000003</v>
      </c>
      <c r="K26" s="299">
        <v>4005.65</v>
      </c>
      <c r="L26" s="299">
        <v>4052.9500000000003</v>
      </c>
      <c r="M26" s="286">
        <v>3958.35</v>
      </c>
      <c r="N26" s="286">
        <v>3880.1</v>
      </c>
      <c r="O26" s="301">
        <v>1837250</v>
      </c>
      <c r="P26" s="302">
        <v>4.5106615636960092E-3</v>
      </c>
    </row>
    <row r="27" spans="1:16" ht="14.4">
      <c r="A27" s="263">
        <v>17</v>
      </c>
      <c r="B27" s="364" t="s">
        <v>56</v>
      </c>
      <c r="C27" s="476" t="s">
        <v>57</v>
      </c>
      <c r="D27" s="477">
        <v>44252</v>
      </c>
      <c r="E27" s="298">
        <v>10232.450000000001</v>
      </c>
      <c r="F27" s="298">
        <v>10181.733333333334</v>
      </c>
      <c r="G27" s="299">
        <v>10076.716666666667</v>
      </c>
      <c r="H27" s="299">
        <v>9920.9833333333336</v>
      </c>
      <c r="I27" s="299">
        <v>9815.9666666666672</v>
      </c>
      <c r="J27" s="299">
        <v>10337.466666666667</v>
      </c>
      <c r="K27" s="299">
        <v>10442.483333333334</v>
      </c>
      <c r="L27" s="299">
        <v>10598.216666666667</v>
      </c>
      <c r="M27" s="286">
        <v>10286.75</v>
      </c>
      <c r="N27" s="286">
        <v>10026</v>
      </c>
      <c r="O27" s="301">
        <v>613500</v>
      </c>
      <c r="P27" s="302">
        <v>1.3630731102850062E-2</v>
      </c>
    </row>
    <row r="28" spans="1:16" ht="14.4">
      <c r="A28" s="263">
        <v>18</v>
      </c>
      <c r="B28" s="364" t="s">
        <v>56</v>
      </c>
      <c r="C28" s="476" t="s">
        <v>58</v>
      </c>
      <c r="D28" s="477">
        <v>44252</v>
      </c>
      <c r="E28" s="298">
        <v>5573.4</v>
      </c>
      <c r="F28" s="298">
        <v>5561.3833333333341</v>
      </c>
      <c r="G28" s="299">
        <v>5394.7666666666682</v>
      </c>
      <c r="H28" s="299">
        <v>5216.1333333333341</v>
      </c>
      <c r="I28" s="299">
        <v>5049.5166666666682</v>
      </c>
      <c r="J28" s="299">
        <v>5740.0166666666682</v>
      </c>
      <c r="K28" s="299">
        <v>5906.633333333335</v>
      </c>
      <c r="L28" s="299">
        <v>6085.2666666666682</v>
      </c>
      <c r="M28" s="286">
        <v>5728</v>
      </c>
      <c r="N28" s="286">
        <v>5382.75</v>
      </c>
      <c r="O28" s="301">
        <v>4223250</v>
      </c>
      <c r="P28" s="302">
        <v>-5.6520524993018711E-2</v>
      </c>
    </row>
    <row r="29" spans="1:16" ht="14.4">
      <c r="A29" s="263">
        <v>19</v>
      </c>
      <c r="B29" s="364" t="s">
        <v>43</v>
      </c>
      <c r="C29" s="476" t="s">
        <v>59</v>
      </c>
      <c r="D29" s="477">
        <v>44252</v>
      </c>
      <c r="E29" s="298">
        <v>1584.75</v>
      </c>
      <c r="F29" s="298">
        <v>1584.9833333333333</v>
      </c>
      <c r="G29" s="299">
        <v>1559.7666666666667</v>
      </c>
      <c r="H29" s="299">
        <v>1534.7833333333333</v>
      </c>
      <c r="I29" s="299">
        <v>1509.5666666666666</v>
      </c>
      <c r="J29" s="299">
        <v>1609.9666666666667</v>
      </c>
      <c r="K29" s="299">
        <v>1635.1833333333334</v>
      </c>
      <c r="L29" s="299">
        <v>1660.1666666666667</v>
      </c>
      <c r="M29" s="286">
        <v>1610.2</v>
      </c>
      <c r="N29" s="286">
        <v>1560</v>
      </c>
      <c r="O29" s="301">
        <v>2850000</v>
      </c>
      <c r="P29" s="302">
        <v>-5.9654216708459815E-2</v>
      </c>
    </row>
    <row r="30" spans="1:16" ht="14.4">
      <c r="A30" s="263">
        <v>20</v>
      </c>
      <c r="B30" s="364" t="s">
        <v>53</v>
      </c>
      <c r="C30" s="476" t="s">
        <v>230</v>
      </c>
      <c r="D30" s="477">
        <v>44252</v>
      </c>
      <c r="E30" s="298">
        <v>336.25</v>
      </c>
      <c r="F30" s="298">
        <v>333.13333333333338</v>
      </c>
      <c r="G30" s="299">
        <v>326.91666666666674</v>
      </c>
      <c r="H30" s="299">
        <v>317.58333333333337</v>
      </c>
      <c r="I30" s="299">
        <v>311.36666666666673</v>
      </c>
      <c r="J30" s="299">
        <v>342.46666666666675</v>
      </c>
      <c r="K30" s="299">
        <v>348.68333333333334</v>
      </c>
      <c r="L30" s="299">
        <v>358.01666666666677</v>
      </c>
      <c r="M30" s="286">
        <v>339.35</v>
      </c>
      <c r="N30" s="286">
        <v>323.8</v>
      </c>
      <c r="O30" s="301">
        <v>24166800</v>
      </c>
      <c r="P30" s="302">
        <v>-7.7187435562581619E-2</v>
      </c>
    </row>
    <row r="31" spans="1:16" ht="14.4">
      <c r="A31" s="263">
        <v>21</v>
      </c>
      <c r="B31" s="364" t="s">
        <v>53</v>
      </c>
      <c r="C31" s="476" t="s">
        <v>60</v>
      </c>
      <c r="D31" s="477">
        <v>44252</v>
      </c>
      <c r="E31" s="298">
        <v>88.3</v>
      </c>
      <c r="F31" s="298">
        <v>88.083333333333329</v>
      </c>
      <c r="G31" s="299">
        <v>86.316666666666663</v>
      </c>
      <c r="H31" s="299">
        <v>84.333333333333329</v>
      </c>
      <c r="I31" s="299">
        <v>82.566666666666663</v>
      </c>
      <c r="J31" s="299">
        <v>90.066666666666663</v>
      </c>
      <c r="K31" s="299">
        <v>91.833333333333343</v>
      </c>
      <c r="L31" s="299">
        <v>93.816666666666663</v>
      </c>
      <c r="M31" s="286">
        <v>89.85</v>
      </c>
      <c r="N31" s="286">
        <v>86.1</v>
      </c>
      <c r="O31" s="301">
        <v>103662000</v>
      </c>
      <c r="P31" s="302">
        <v>6.2222755065339884E-2</v>
      </c>
    </row>
    <row r="32" spans="1:16" ht="14.4">
      <c r="A32" s="263">
        <v>22</v>
      </c>
      <c r="B32" s="364" t="s">
        <v>49</v>
      </c>
      <c r="C32" s="476" t="s">
        <v>62</v>
      </c>
      <c r="D32" s="477">
        <v>44252</v>
      </c>
      <c r="E32" s="298">
        <v>1480.5</v>
      </c>
      <c r="F32" s="298">
        <v>1476.5666666666666</v>
      </c>
      <c r="G32" s="299">
        <v>1468.1333333333332</v>
      </c>
      <c r="H32" s="299">
        <v>1455.7666666666667</v>
      </c>
      <c r="I32" s="299">
        <v>1447.3333333333333</v>
      </c>
      <c r="J32" s="299">
        <v>1488.9333333333332</v>
      </c>
      <c r="K32" s="299">
        <v>1497.3666666666666</v>
      </c>
      <c r="L32" s="299">
        <v>1509.7333333333331</v>
      </c>
      <c r="M32" s="286">
        <v>1485</v>
      </c>
      <c r="N32" s="286">
        <v>1464.2</v>
      </c>
      <c r="O32" s="301">
        <v>1869450</v>
      </c>
      <c r="P32" s="302">
        <v>-8.2591093117408906E-2</v>
      </c>
    </row>
    <row r="33" spans="1:16" ht="14.4">
      <c r="A33" s="263">
        <v>23</v>
      </c>
      <c r="B33" s="364" t="s">
        <v>63</v>
      </c>
      <c r="C33" s="476" t="s">
        <v>64</v>
      </c>
      <c r="D33" s="477">
        <v>44252</v>
      </c>
      <c r="E33" s="298">
        <v>136.44999999999999</v>
      </c>
      <c r="F33" s="298">
        <v>136.06666666666666</v>
      </c>
      <c r="G33" s="299">
        <v>133.43333333333334</v>
      </c>
      <c r="H33" s="299">
        <v>130.41666666666669</v>
      </c>
      <c r="I33" s="299">
        <v>127.78333333333336</v>
      </c>
      <c r="J33" s="299">
        <v>139.08333333333331</v>
      </c>
      <c r="K33" s="299">
        <v>141.71666666666664</v>
      </c>
      <c r="L33" s="299">
        <v>144.73333333333329</v>
      </c>
      <c r="M33" s="286">
        <v>138.69999999999999</v>
      </c>
      <c r="N33" s="286">
        <v>133.05000000000001</v>
      </c>
      <c r="O33" s="301">
        <v>28310000</v>
      </c>
      <c r="P33" s="302">
        <v>-5.0471577874075961E-2</v>
      </c>
    </row>
    <row r="34" spans="1:16" ht="14.4">
      <c r="A34" s="263">
        <v>24</v>
      </c>
      <c r="B34" s="364" t="s">
        <v>49</v>
      </c>
      <c r="C34" s="476" t="s">
        <v>65</v>
      </c>
      <c r="D34" s="477">
        <v>44252</v>
      </c>
      <c r="E34" s="298">
        <v>725.25</v>
      </c>
      <c r="F34" s="298">
        <v>724.06666666666661</v>
      </c>
      <c r="G34" s="299">
        <v>719.13333333333321</v>
      </c>
      <c r="H34" s="299">
        <v>713.01666666666665</v>
      </c>
      <c r="I34" s="299">
        <v>708.08333333333326</v>
      </c>
      <c r="J34" s="299">
        <v>730.18333333333317</v>
      </c>
      <c r="K34" s="299">
        <v>735.11666666666656</v>
      </c>
      <c r="L34" s="299">
        <v>741.23333333333312</v>
      </c>
      <c r="M34" s="286">
        <v>729</v>
      </c>
      <c r="N34" s="286">
        <v>717.95</v>
      </c>
      <c r="O34" s="301">
        <v>3520000</v>
      </c>
      <c r="P34" s="302">
        <v>-4.6656298600311046E-3</v>
      </c>
    </row>
    <row r="35" spans="1:16" ht="14.4">
      <c r="A35" s="263">
        <v>25</v>
      </c>
      <c r="B35" s="364" t="s">
        <v>43</v>
      </c>
      <c r="C35" s="476" t="s">
        <v>66</v>
      </c>
      <c r="D35" s="477">
        <v>44252</v>
      </c>
      <c r="E35" s="298">
        <v>602.95000000000005</v>
      </c>
      <c r="F35" s="298">
        <v>606.80000000000007</v>
      </c>
      <c r="G35" s="299">
        <v>596.15000000000009</v>
      </c>
      <c r="H35" s="299">
        <v>589.35</v>
      </c>
      <c r="I35" s="299">
        <v>578.70000000000005</v>
      </c>
      <c r="J35" s="299">
        <v>613.60000000000014</v>
      </c>
      <c r="K35" s="299">
        <v>624.25</v>
      </c>
      <c r="L35" s="299">
        <v>631.05000000000018</v>
      </c>
      <c r="M35" s="286">
        <v>617.45000000000005</v>
      </c>
      <c r="N35" s="286">
        <v>600</v>
      </c>
      <c r="O35" s="301">
        <v>7054500</v>
      </c>
      <c r="P35" s="302">
        <v>3.5219018269865725E-2</v>
      </c>
    </row>
    <row r="36" spans="1:16" ht="14.4">
      <c r="A36" s="263">
        <v>26</v>
      </c>
      <c r="B36" s="364" t="s">
        <v>67</v>
      </c>
      <c r="C36" s="476" t="s">
        <v>68</v>
      </c>
      <c r="D36" s="477">
        <v>44252</v>
      </c>
      <c r="E36" s="298">
        <v>573</v>
      </c>
      <c r="F36" s="298">
        <v>569.25</v>
      </c>
      <c r="G36" s="299">
        <v>563.75</v>
      </c>
      <c r="H36" s="299">
        <v>554.5</v>
      </c>
      <c r="I36" s="299">
        <v>549</v>
      </c>
      <c r="J36" s="299">
        <v>578.5</v>
      </c>
      <c r="K36" s="299">
        <v>584</v>
      </c>
      <c r="L36" s="299">
        <v>593.25</v>
      </c>
      <c r="M36" s="286">
        <v>574.75</v>
      </c>
      <c r="N36" s="286">
        <v>560</v>
      </c>
      <c r="O36" s="301">
        <v>89827179</v>
      </c>
      <c r="P36" s="302">
        <v>-4.7374897456931913E-3</v>
      </c>
    </row>
    <row r="37" spans="1:16" ht="14.4">
      <c r="A37" s="263">
        <v>27</v>
      </c>
      <c r="B37" s="364" t="s">
        <v>63</v>
      </c>
      <c r="C37" s="476" t="s">
        <v>69</v>
      </c>
      <c r="D37" s="477">
        <v>44252</v>
      </c>
      <c r="E37" s="298">
        <v>43</v>
      </c>
      <c r="F37" s="298">
        <v>42.283333333333331</v>
      </c>
      <c r="G37" s="299">
        <v>41.216666666666661</v>
      </c>
      <c r="H37" s="299">
        <v>39.43333333333333</v>
      </c>
      <c r="I37" s="299">
        <v>38.36666666666666</v>
      </c>
      <c r="J37" s="299">
        <v>44.066666666666663</v>
      </c>
      <c r="K37" s="299">
        <v>45.133333333333326</v>
      </c>
      <c r="L37" s="299">
        <v>46.916666666666664</v>
      </c>
      <c r="M37" s="286">
        <v>43.35</v>
      </c>
      <c r="N37" s="286">
        <v>40.5</v>
      </c>
      <c r="O37" s="301">
        <v>103761000</v>
      </c>
      <c r="P37" s="302">
        <v>-0.11940830511495278</v>
      </c>
    </row>
    <row r="38" spans="1:16" ht="14.4">
      <c r="A38" s="263">
        <v>28</v>
      </c>
      <c r="B38" s="364" t="s">
        <v>51</v>
      </c>
      <c r="C38" s="476" t="s">
        <v>70</v>
      </c>
      <c r="D38" s="477">
        <v>44252</v>
      </c>
      <c r="E38" s="298">
        <v>389.25</v>
      </c>
      <c r="F38" s="298">
        <v>387.09999999999997</v>
      </c>
      <c r="G38" s="299">
        <v>382.19999999999993</v>
      </c>
      <c r="H38" s="299">
        <v>375.15</v>
      </c>
      <c r="I38" s="299">
        <v>370.24999999999994</v>
      </c>
      <c r="J38" s="299">
        <v>394.14999999999992</v>
      </c>
      <c r="K38" s="299">
        <v>399.0499999999999</v>
      </c>
      <c r="L38" s="299">
        <v>406.09999999999991</v>
      </c>
      <c r="M38" s="286">
        <v>392</v>
      </c>
      <c r="N38" s="286">
        <v>380.05</v>
      </c>
      <c r="O38" s="301">
        <v>16405900</v>
      </c>
      <c r="P38" s="302">
        <v>2.952755905511811E-3</v>
      </c>
    </row>
    <row r="39" spans="1:16" ht="14.4">
      <c r="A39" s="263">
        <v>29</v>
      </c>
      <c r="B39" s="364" t="s">
        <v>43</v>
      </c>
      <c r="C39" s="476" t="s">
        <v>71</v>
      </c>
      <c r="D39" s="477">
        <v>44252</v>
      </c>
      <c r="E39" s="298">
        <v>14960.5</v>
      </c>
      <c r="F39" s="298">
        <v>15042.133333333333</v>
      </c>
      <c r="G39" s="299">
        <v>14748.366666666667</v>
      </c>
      <c r="H39" s="299">
        <v>14536.233333333334</v>
      </c>
      <c r="I39" s="299">
        <v>14242.466666666667</v>
      </c>
      <c r="J39" s="299">
        <v>15254.266666666666</v>
      </c>
      <c r="K39" s="299">
        <v>15548.033333333333</v>
      </c>
      <c r="L39" s="299">
        <v>15760.166666666666</v>
      </c>
      <c r="M39" s="286">
        <v>15335.9</v>
      </c>
      <c r="N39" s="286">
        <v>14830</v>
      </c>
      <c r="O39" s="301">
        <v>97950</v>
      </c>
      <c r="P39" s="302">
        <v>3.8706256627783667E-2</v>
      </c>
    </row>
    <row r="40" spans="1:16" ht="14.4">
      <c r="A40" s="263">
        <v>30</v>
      </c>
      <c r="B40" s="364" t="s">
        <v>72</v>
      </c>
      <c r="C40" s="476" t="s">
        <v>73</v>
      </c>
      <c r="D40" s="477">
        <v>44252</v>
      </c>
      <c r="E40" s="298">
        <v>438.85</v>
      </c>
      <c r="F40" s="298">
        <v>439.78333333333336</v>
      </c>
      <c r="G40" s="299">
        <v>434.26666666666671</v>
      </c>
      <c r="H40" s="299">
        <v>429.68333333333334</v>
      </c>
      <c r="I40" s="299">
        <v>424.16666666666669</v>
      </c>
      <c r="J40" s="299">
        <v>444.36666666666673</v>
      </c>
      <c r="K40" s="299">
        <v>449.88333333333338</v>
      </c>
      <c r="L40" s="299">
        <v>454.46666666666675</v>
      </c>
      <c r="M40" s="286">
        <v>445.3</v>
      </c>
      <c r="N40" s="286">
        <v>435.2</v>
      </c>
      <c r="O40" s="301">
        <v>24435000</v>
      </c>
      <c r="P40" s="302">
        <v>-3.4151547491995733E-2</v>
      </c>
    </row>
    <row r="41" spans="1:16" ht="14.4">
      <c r="A41" s="263">
        <v>31</v>
      </c>
      <c r="B41" s="364" t="s">
        <v>49</v>
      </c>
      <c r="C41" s="476" t="s">
        <v>74</v>
      </c>
      <c r="D41" s="477">
        <v>44252</v>
      </c>
      <c r="E41" s="298">
        <v>3403.25</v>
      </c>
      <c r="F41" s="298">
        <v>3385.4333333333329</v>
      </c>
      <c r="G41" s="299">
        <v>3363.2166666666658</v>
      </c>
      <c r="H41" s="299">
        <v>3323.1833333333329</v>
      </c>
      <c r="I41" s="299">
        <v>3300.9666666666658</v>
      </c>
      <c r="J41" s="299">
        <v>3425.4666666666658</v>
      </c>
      <c r="K41" s="299">
        <v>3447.6833333333329</v>
      </c>
      <c r="L41" s="299">
        <v>3487.7166666666658</v>
      </c>
      <c r="M41" s="286">
        <v>3407.65</v>
      </c>
      <c r="N41" s="286">
        <v>3345.4</v>
      </c>
      <c r="O41" s="301">
        <v>2929600</v>
      </c>
      <c r="P41" s="302">
        <v>-7.5719333669863706E-2</v>
      </c>
    </row>
    <row r="42" spans="1:16" ht="14.4">
      <c r="A42" s="263">
        <v>32</v>
      </c>
      <c r="B42" s="364" t="s">
        <v>51</v>
      </c>
      <c r="C42" s="476" t="s">
        <v>75</v>
      </c>
      <c r="D42" s="477">
        <v>44252</v>
      </c>
      <c r="E42" s="298">
        <v>433.4</v>
      </c>
      <c r="F42" s="298">
        <v>429.2166666666667</v>
      </c>
      <c r="G42" s="299">
        <v>415.43333333333339</v>
      </c>
      <c r="H42" s="299">
        <v>397.4666666666667</v>
      </c>
      <c r="I42" s="299">
        <v>383.68333333333339</v>
      </c>
      <c r="J42" s="299">
        <v>447.18333333333339</v>
      </c>
      <c r="K42" s="299">
        <v>460.9666666666667</v>
      </c>
      <c r="L42" s="299">
        <v>478.93333333333339</v>
      </c>
      <c r="M42" s="286">
        <v>443</v>
      </c>
      <c r="N42" s="286">
        <v>411.25</v>
      </c>
      <c r="O42" s="301">
        <v>11572000</v>
      </c>
      <c r="P42" s="302">
        <v>-3.7159070107999265E-2</v>
      </c>
    </row>
    <row r="43" spans="1:16" ht="14.4">
      <c r="A43" s="263">
        <v>33</v>
      </c>
      <c r="B43" s="364" t="s">
        <v>53</v>
      </c>
      <c r="C43" s="476" t="s">
        <v>76</v>
      </c>
      <c r="D43" s="477">
        <v>44252</v>
      </c>
      <c r="E43" s="298">
        <v>160.9</v>
      </c>
      <c r="F43" s="298">
        <v>161.16666666666669</v>
      </c>
      <c r="G43" s="299">
        <v>158.28333333333336</v>
      </c>
      <c r="H43" s="299">
        <v>155.66666666666669</v>
      </c>
      <c r="I43" s="299">
        <v>152.78333333333336</v>
      </c>
      <c r="J43" s="299">
        <v>163.78333333333336</v>
      </c>
      <c r="K43" s="299">
        <v>166.66666666666669</v>
      </c>
      <c r="L43" s="299">
        <v>169.28333333333336</v>
      </c>
      <c r="M43" s="286">
        <v>164.05</v>
      </c>
      <c r="N43" s="286">
        <v>158.55000000000001</v>
      </c>
      <c r="O43" s="301">
        <v>56246400</v>
      </c>
      <c r="P43" s="302">
        <v>5.3824362606232294E-2</v>
      </c>
    </row>
    <row r="44" spans="1:16" ht="14.4">
      <c r="A44" s="263">
        <v>34</v>
      </c>
      <c r="B44" s="364" t="s">
        <v>56</v>
      </c>
      <c r="C44" s="476" t="s">
        <v>81</v>
      </c>
      <c r="D44" s="477">
        <v>44252</v>
      </c>
      <c r="E44" s="298">
        <v>504.9</v>
      </c>
      <c r="F44" s="298">
        <v>505.31666666666661</v>
      </c>
      <c r="G44" s="299">
        <v>494.58333333333326</v>
      </c>
      <c r="H44" s="299">
        <v>484.26666666666665</v>
      </c>
      <c r="I44" s="299">
        <v>473.5333333333333</v>
      </c>
      <c r="J44" s="299">
        <v>515.63333333333321</v>
      </c>
      <c r="K44" s="299">
        <v>526.36666666666656</v>
      </c>
      <c r="L44" s="299">
        <v>536.68333333333317</v>
      </c>
      <c r="M44" s="286">
        <v>516.04999999999995</v>
      </c>
      <c r="N44" s="286">
        <v>495</v>
      </c>
      <c r="O44" s="301">
        <v>7200000</v>
      </c>
      <c r="P44" s="302">
        <v>-0.15838690824079485</v>
      </c>
    </row>
    <row r="45" spans="1:16" ht="14.4">
      <c r="A45" s="263">
        <v>35</v>
      </c>
      <c r="B45" s="364" t="s">
        <v>51</v>
      </c>
      <c r="C45" s="476" t="s">
        <v>82</v>
      </c>
      <c r="D45" s="477">
        <v>44252</v>
      </c>
      <c r="E45" s="298">
        <v>788.75</v>
      </c>
      <c r="F45" s="298">
        <v>783.6</v>
      </c>
      <c r="G45" s="299">
        <v>770.25</v>
      </c>
      <c r="H45" s="299">
        <v>751.75</v>
      </c>
      <c r="I45" s="299">
        <v>738.4</v>
      </c>
      <c r="J45" s="299">
        <v>802.1</v>
      </c>
      <c r="K45" s="299">
        <v>815.45000000000016</v>
      </c>
      <c r="L45" s="299">
        <v>833.95</v>
      </c>
      <c r="M45" s="286">
        <v>796.95</v>
      </c>
      <c r="N45" s="286">
        <v>765.1</v>
      </c>
      <c r="O45" s="301">
        <v>11975600</v>
      </c>
      <c r="P45" s="302">
        <v>-6.1495306937102171E-3</v>
      </c>
    </row>
    <row r="46" spans="1:16" ht="14.4">
      <c r="A46" s="263">
        <v>36</v>
      </c>
      <c r="B46" s="364" t="s">
        <v>39</v>
      </c>
      <c r="C46" s="476" t="s">
        <v>83</v>
      </c>
      <c r="D46" s="477">
        <v>44252</v>
      </c>
      <c r="E46" s="298">
        <v>144.55000000000001</v>
      </c>
      <c r="F46" s="298">
        <v>143</v>
      </c>
      <c r="G46" s="299">
        <v>140.94999999999999</v>
      </c>
      <c r="H46" s="299">
        <v>137.35</v>
      </c>
      <c r="I46" s="299">
        <v>135.29999999999998</v>
      </c>
      <c r="J46" s="299">
        <v>146.6</v>
      </c>
      <c r="K46" s="299">
        <v>148.65</v>
      </c>
      <c r="L46" s="299">
        <v>152.25</v>
      </c>
      <c r="M46" s="286">
        <v>145.05000000000001</v>
      </c>
      <c r="N46" s="286">
        <v>139.4</v>
      </c>
      <c r="O46" s="301">
        <v>52050600</v>
      </c>
      <c r="P46" s="302">
        <v>3.361134278565471E-2</v>
      </c>
    </row>
    <row r="47" spans="1:16" ht="14.4">
      <c r="A47" s="263">
        <v>37</v>
      </c>
      <c r="B47" s="384" t="s">
        <v>106</v>
      </c>
      <c r="C47" s="476" t="s">
        <v>825</v>
      </c>
      <c r="D47" s="477">
        <v>44252</v>
      </c>
      <c r="E47" s="298">
        <v>2476.65</v>
      </c>
      <c r="F47" s="298">
        <v>2467.2999999999997</v>
      </c>
      <c r="G47" s="299">
        <v>2409.3499999999995</v>
      </c>
      <c r="H47" s="299">
        <v>2342.0499999999997</v>
      </c>
      <c r="I47" s="299">
        <v>2284.0999999999995</v>
      </c>
      <c r="J47" s="299">
        <v>2534.5999999999995</v>
      </c>
      <c r="K47" s="299">
        <v>2592.5499999999993</v>
      </c>
      <c r="L47" s="299">
        <v>2659.8499999999995</v>
      </c>
      <c r="M47" s="286">
        <v>2525.25</v>
      </c>
      <c r="N47" s="286">
        <v>2400</v>
      </c>
      <c r="O47" s="301">
        <v>390750</v>
      </c>
      <c r="P47" s="302">
        <v>-6.3791554357592095E-2</v>
      </c>
    </row>
    <row r="48" spans="1:16" ht="14.4">
      <c r="A48" s="263">
        <v>38</v>
      </c>
      <c r="B48" s="364" t="s">
        <v>49</v>
      </c>
      <c r="C48" s="476" t="s">
        <v>84</v>
      </c>
      <c r="D48" s="477">
        <v>44252</v>
      </c>
      <c r="E48" s="298">
        <v>1559.45</v>
      </c>
      <c r="F48" s="298">
        <v>1562.7666666666664</v>
      </c>
      <c r="G48" s="299">
        <v>1543.0333333333328</v>
      </c>
      <c r="H48" s="299">
        <v>1526.6166666666663</v>
      </c>
      <c r="I48" s="299">
        <v>1506.8833333333328</v>
      </c>
      <c r="J48" s="299">
        <v>1579.1833333333329</v>
      </c>
      <c r="K48" s="299">
        <v>1598.9166666666665</v>
      </c>
      <c r="L48" s="299">
        <v>1615.333333333333</v>
      </c>
      <c r="M48" s="286">
        <v>1582.5</v>
      </c>
      <c r="N48" s="286">
        <v>1546.35</v>
      </c>
      <c r="O48" s="301">
        <v>3166100</v>
      </c>
      <c r="P48" s="302">
        <v>-3.085739475424289E-3</v>
      </c>
    </row>
    <row r="49" spans="1:16" ht="14.4">
      <c r="A49" s="263">
        <v>39</v>
      </c>
      <c r="B49" s="364" t="s">
        <v>39</v>
      </c>
      <c r="C49" s="476" t="s">
        <v>85</v>
      </c>
      <c r="D49" s="477">
        <v>44252</v>
      </c>
      <c r="E49" s="298">
        <v>582.1</v>
      </c>
      <c r="F49" s="298">
        <v>579.79999999999995</v>
      </c>
      <c r="G49" s="299">
        <v>569.34999999999991</v>
      </c>
      <c r="H49" s="299">
        <v>556.59999999999991</v>
      </c>
      <c r="I49" s="299">
        <v>546.14999999999986</v>
      </c>
      <c r="J49" s="299">
        <v>592.54999999999995</v>
      </c>
      <c r="K49" s="299">
        <v>603</v>
      </c>
      <c r="L49" s="299">
        <v>615.75</v>
      </c>
      <c r="M49" s="286">
        <v>590.25</v>
      </c>
      <c r="N49" s="286">
        <v>567.04999999999995</v>
      </c>
      <c r="O49" s="301">
        <v>6581793</v>
      </c>
      <c r="P49" s="302">
        <v>1.7149758454106281E-2</v>
      </c>
    </row>
    <row r="50" spans="1:16" ht="14.4">
      <c r="A50" s="263">
        <v>40</v>
      </c>
      <c r="B50" s="364" t="s">
        <v>63</v>
      </c>
      <c r="C50" s="476" t="s">
        <v>86</v>
      </c>
      <c r="D50" s="477">
        <v>44252</v>
      </c>
      <c r="E50" s="298">
        <v>792.85</v>
      </c>
      <c r="F50" s="298">
        <v>795.15</v>
      </c>
      <c r="G50" s="299">
        <v>772.8</v>
      </c>
      <c r="H50" s="299">
        <v>752.75</v>
      </c>
      <c r="I50" s="299">
        <v>730.4</v>
      </c>
      <c r="J50" s="299">
        <v>815.19999999999993</v>
      </c>
      <c r="K50" s="299">
        <v>837.55000000000007</v>
      </c>
      <c r="L50" s="299">
        <v>857.59999999999991</v>
      </c>
      <c r="M50" s="286">
        <v>817.5</v>
      </c>
      <c r="N50" s="286">
        <v>775.1</v>
      </c>
      <c r="O50" s="301">
        <v>1867200</v>
      </c>
      <c r="P50" s="302">
        <v>7.0151306740027508E-2</v>
      </c>
    </row>
    <row r="51" spans="1:16" ht="14.4">
      <c r="A51" s="263">
        <v>41</v>
      </c>
      <c r="B51" s="364" t="s">
        <v>49</v>
      </c>
      <c r="C51" s="476" t="s">
        <v>87</v>
      </c>
      <c r="D51" s="477">
        <v>44252</v>
      </c>
      <c r="E51" s="298">
        <v>503.55</v>
      </c>
      <c r="F51" s="298">
        <v>503.23333333333329</v>
      </c>
      <c r="G51" s="299">
        <v>500.46666666666658</v>
      </c>
      <c r="H51" s="299">
        <v>497.38333333333327</v>
      </c>
      <c r="I51" s="299">
        <v>494.61666666666656</v>
      </c>
      <c r="J51" s="299">
        <v>506.31666666666661</v>
      </c>
      <c r="K51" s="299">
        <v>509.08333333333337</v>
      </c>
      <c r="L51" s="299">
        <v>512.16666666666663</v>
      </c>
      <c r="M51" s="286">
        <v>506</v>
      </c>
      <c r="N51" s="286">
        <v>500.15</v>
      </c>
      <c r="O51" s="301">
        <v>11813750</v>
      </c>
      <c r="P51" s="302">
        <v>-4.6990017142280932E-2</v>
      </c>
    </row>
    <row r="52" spans="1:16" ht="14.4">
      <c r="A52" s="263">
        <v>42</v>
      </c>
      <c r="B52" s="364" t="s">
        <v>51</v>
      </c>
      <c r="C52" s="476" t="s">
        <v>90</v>
      </c>
      <c r="D52" s="477">
        <v>44252</v>
      </c>
      <c r="E52" s="298">
        <v>3478.8</v>
      </c>
      <c r="F52" s="298">
        <v>3464.6</v>
      </c>
      <c r="G52" s="299">
        <v>3424.2</v>
      </c>
      <c r="H52" s="299">
        <v>3369.6</v>
      </c>
      <c r="I52" s="299">
        <v>3329.2</v>
      </c>
      <c r="J52" s="299">
        <v>3519.2</v>
      </c>
      <c r="K52" s="299">
        <v>3559.6000000000004</v>
      </c>
      <c r="L52" s="299">
        <v>3614.2</v>
      </c>
      <c r="M52" s="286">
        <v>3505</v>
      </c>
      <c r="N52" s="286">
        <v>3410</v>
      </c>
      <c r="O52" s="301">
        <v>3075000</v>
      </c>
      <c r="P52" s="302">
        <v>-1.4928241927216812E-2</v>
      </c>
    </row>
    <row r="53" spans="1:16" ht="14.4">
      <c r="A53" s="263">
        <v>43</v>
      </c>
      <c r="B53" s="364" t="s">
        <v>91</v>
      </c>
      <c r="C53" s="476" t="s">
        <v>92</v>
      </c>
      <c r="D53" s="477">
        <v>44252</v>
      </c>
      <c r="E53" s="298">
        <v>313.10000000000002</v>
      </c>
      <c r="F53" s="298">
        <v>310.83333333333331</v>
      </c>
      <c r="G53" s="299">
        <v>305.76666666666665</v>
      </c>
      <c r="H53" s="299">
        <v>298.43333333333334</v>
      </c>
      <c r="I53" s="299">
        <v>293.36666666666667</v>
      </c>
      <c r="J53" s="299">
        <v>318.16666666666663</v>
      </c>
      <c r="K53" s="299">
        <v>323.23333333333335</v>
      </c>
      <c r="L53" s="299">
        <v>330.56666666666661</v>
      </c>
      <c r="M53" s="286">
        <v>315.89999999999998</v>
      </c>
      <c r="N53" s="286">
        <v>303.5</v>
      </c>
      <c r="O53" s="301">
        <v>28752900</v>
      </c>
      <c r="P53" s="302">
        <v>-1.8916788649926811E-2</v>
      </c>
    </row>
    <row r="54" spans="1:16" ht="14.4">
      <c r="A54" s="263">
        <v>44</v>
      </c>
      <c r="B54" s="364" t="s">
        <v>51</v>
      </c>
      <c r="C54" s="476" t="s">
        <v>93</v>
      </c>
      <c r="D54" s="477">
        <v>44252</v>
      </c>
      <c r="E54" s="298">
        <v>4448.1499999999996</v>
      </c>
      <c r="F54" s="298">
        <v>4427.6000000000004</v>
      </c>
      <c r="G54" s="299">
        <v>4327.1500000000005</v>
      </c>
      <c r="H54" s="299">
        <v>4206.1500000000005</v>
      </c>
      <c r="I54" s="299">
        <v>4105.7000000000007</v>
      </c>
      <c r="J54" s="299">
        <v>4548.6000000000004</v>
      </c>
      <c r="K54" s="299">
        <v>4649.0500000000011</v>
      </c>
      <c r="L54" s="299">
        <v>4770.05</v>
      </c>
      <c r="M54" s="286">
        <v>4528.05</v>
      </c>
      <c r="N54" s="286">
        <v>4306.6000000000004</v>
      </c>
      <c r="O54" s="301">
        <v>3441375</v>
      </c>
      <c r="P54" s="302">
        <v>4.836068695023038E-2</v>
      </c>
    </row>
    <row r="55" spans="1:16" ht="14.4">
      <c r="A55" s="263">
        <v>45</v>
      </c>
      <c r="B55" s="364" t="s">
        <v>43</v>
      </c>
      <c r="C55" s="476" t="s">
        <v>94</v>
      </c>
      <c r="D55" s="477">
        <v>44252</v>
      </c>
      <c r="E55" s="298">
        <v>2543.65</v>
      </c>
      <c r="F55" s="298">
        <v>2533.7833333333333</v>
      </c>
      <c r="G55" s="299">
        <v>2502.2166666666667</v>
      </c>
      <c r="H55" s="299">
        <v>2460.7833333333333</v>
      </c>
      <c r="I55" s="299">
        <v>2429.2166666666667</v>
      </c>
      <c r="J55" s="299">
        <v>2575.2166666666667</v>
      </c>
      <c r="K55" s="299">
        <v>2606.7833333333333</v>
      </c>
      <c r="L55" s="299">
        <v>2648.2166666666667</v>
      </c>
      <c r="M55" s="286">
        <v>2565.35</v>
      </c>
      <c r="N55" s="286">
        <v>2492.35</v>
      </c>
      <c r="O55" s="301">
        <v>2991450</v>
      </c>
      <c r="P55" s="302">
        <v>-9.9617745858913472E-3</v>
      </c>
    </row>
    <row r="56" spans="1:16" ht="14.4">
      <c r="A56" s="263">
        <v>46</v>
      </c>
      <c r="B56" s="364" t="s">
        <v>43</v>
      </c>
      <c r="C56" s="476" t="s">
        <v>96</v>
      </c>
      <c r="D56" s="477">
        <v>44252</v>
      </c>
      <c r="E56" s="298">
        <v>1309.7</v>
      </c>
      <c r="F56" s="298">
        <v>1299.5</v>
      </c>
      <c r="G56" s="299">
        <v>1285.3</v>
      </c>
      <c r="H56" s="299">
        <v>1260.8999999999999</v>
      </c>
      <c r="I56" s="299">
        <v>1246.6999999999998</v>
      </c>
      <c r="J56" s="299">
        <v>1323.9</v>
      </c>
      <c r="K56" s="299">
        <v>1338.1</v>
      </c>
      <c r="L56" s="299">
        <v>1362.5000000000002</v>
      </c>
      <c r="M56" s="286">
        <v>1313.7</v>
      </c>
      <c r="N56" s="286">
        <v>1275.0999999999999</v>
      </c>
      <c r="O56" s="301">
        <v>2954600</v>
      </c>
      <c r="P56" s="302">
        <v>-2.2028035681776807E-2</v>
      </c>
    </row>
    <row r="57" spans="1:16" ht="14.4">
      <c r="A57" s="263">
        <v>47</v>
      </c>
      <c r="B57" s="364" t="s">
        <v>43</v>
      </c>
      <c r="C57" s="476" t="s">
        <v>97</v>
      </c>
      <c r="D57" s="477">
        <v>44252</v>
      </c>
      <c r="E57" s="298">
        <v>203.45</v>
      </c>
      <c r="F57" s="298">
        <v>202.98333333333335</v>
      </c>
      <c r="G57" s="299">
        <v>201.2166666666667</v>
      </c>
      <c r="H57" s="299">
        <v>198.98333333333335</v>
      </c>
      <c r="I57" s="299">
        <v>197.2166666666667</v>
      </c>
      <c r="J57" s="299">
        <v>205.2166666666667</v>
      </c>
      <c r="K57" s="299">
        <v>206.98333333333335</v>
      </c>
      <c r="L57" s="299">
        <v>209.2166666666667</v>
      </c>
      <c r="M57" s="286">
        <v>204.75</v>
      </c>
      <c r="N57" s="286">
        <v>200.75</v>
      </c>
      <c r="O57" s="301">
        <v>12927600</v>
      </c>
      <c r="P57" s="302">
        <v>1.2976022566995768E-2</v>
      </c>
    </row>
    <row r="58" spans="1:16" ht="14.4">
      <c r="A58" s="263">
        <v>48</v>
      </c>
      <c r="B58" s="364" t="s">
        <v>53</v>
      </c>
      <c r="C58" s="476" t="s">
        <v>98</v>
      </c>
      <c r="D58" s="477">
        <v>44252</v>
      </c>
      <c r="E58" s="298">
        <v>84.85</v>
      </c>
      <c r="F58" s="298">
        <v>83.916666666666671</v>
      </c>
      <c r="G58" s="299">
        <v>82.63333333333334</v>
      </c>
      <c r="H58" s="299">
        <v>80.416666666666671</v>
      </c>
      <c r="I58" s="299">
        <v>79.13333333333334</v>
      </c>
      <c r="J58" s="299">
        <v>86.13333333333334</v>
      </c>
      <c r="K58" s="299">
        <v>87.416666666666671</v>
      </c>
      <c r="L58" s="299">
        <v>89.63333333333334</v>
      </c>
      <c r="M58" s="286">
        <v>85.2</v>
      </c>
      <c r="N58" s="286">
        <v>81.7</v>
      </c>
      <c r="O58" s="301">
        <v>85890000</v>
      </c>
      <c r="P58" s="302">
        <v>-0.10772906710991066</v>
      </c>
    </row>
    <row r="59" spans="1:16" ht="14.4">
      <c r="A59" s="263">
        <v>49</v>
      </c>
      <c r="B59" s="364" t="s">
        <v>72</v>
      </c>
      <c r="C59" s="476" t="s">
        <v>99</v>
      </c>
      <c r="D59" s="477">
        <v>44252</v>
      </c>
      <c r="E59" s="298">
        <v>146.15</v>
      </c>
      <c r="F59" s="298">
        <v>145.70000000000002</v>
      </c>
      <c r="G59" s="299">
        <v>143.25000000000003</v>
      </c>
      <c r="H59" s="299">
        <v>140.35000000000002</v>
      </c>
      <c r="I59" s="299">
        <v>137.90000000000003</v>
      </c>
      <c r="J59" s="299">
        <v>148.60000000000002</v>
      </c>
      <c r="K59" s="299">
        <v>151.05000000000001</v>
      </c>
      <c r="L59" s="299">
        <v>153.95000000000002</v>
      </c>
      <c r="M59" s="286">
        <v>148.15</v>
      </c>
      <c r="N59" s="286">
        <v>142.80000000000001</v>
      </c>
      <c r="O59" s="301">
        <v>31524800</v>
      </c>
      <c r="P59" s="302">
        <v>-5.6417746941756435E-2</v>
      </c>
    </row>
    <row r="60" spans="1:16" ht="14.4">
      <c r="A60" s="263">
        <v>50</v>
      </c>
      <c r="B60" s="364" t="s">
        <v>51</v>
      </c>
      <c r="C60" s="476" t="s">
        <v>100</v>
      </c>
      <c r="D60" s="477">
        <v>44252</v>
      </c>
      <c r="E60" s="298">
        <v>466.55</v>
      </c>
      <c r="F60" s="298">
        <v>464.3</v>
      </c>
      <c r="G60" s="299">
        <v>458.75</v>
      </c>
      <c r="H60" s="299">
        <v>450.95</v>
      </c>
      <c r="I60" s="299">
        <v>445.4</v>
      </c>
      <c r="J60" s="299">
        <v>472.1</v>
      </c>
      <c r="K60" s="299">
        <v>477.65000000000009</v>
      </c>
      <c r="L60" s="299">
        <v>485.45000000000005</v>
      </c>
      <c r="M60" s="286">
        <v>469.85</v>
      </c>
      <c r="N60" s="286">
        <v>456.5</v>
      </c>
      <c r="O60" s="301">
        <v>6105350</v>
      </c>
      <c r="P60" s="302">
        <v>2.8875968992248063E-2</v>
      </c>
    </row>
    <row r="61" spans="1:16" ht="14.4">
      <c r="A61" s="263">
        <v>51</v>
      </c>
      <c r="B61" s="364" t="s">
        <v>101</v>
      </c>
      <c r="C61" s="476" t="s">
        <v>102</v>
      </c>
      <c r="D61" s="477">
        <v>44252</v>
      </c>
      <c r="E61" s="298">
        <v>25.65</v>
      </c>
      <c r="F61" s="298">
        <v>25.583333333333332</v>
      </c>
      <c r="G61" s="299">
        <v>25.216666666666665</v>
      </c>
      <c r="H61" s="299">
        <v>24.783333333333331</v>
      </c>
      <c r="I61" s="299">
        <v>24.416666666666664</v>
      </c>
      <c r="J61" s="299">
        <v>26.016666666666666</v>
      </c>
      <c r="K61" s="299">
        <v>26.383333333333333</v>
      </c>
      <c r="L61" s="299">
        <v>26.816666666666666</v>
      </c>
      <c r="M61" s="286">
        <v>25.95</v>
      </c>
      <c r="N61" s="286">
        <v>25.15</v>
      </c>
      <c r="O61" s="301">
        <v>179010000</v>
      </c>
      <c r="P61" s="302">
        <v>3.177279211516016E-2</v>
      </c>
    </row>
    <row r="62" spans="1:16" ht="14.4">
      <c r="A62" s="263">
        <v>52</v>
      </c>
      <c r="B62" s="364" t="s">
        <v>49</v>
      </c>
      <c r="C62" s="476" t="s">
        <v>103</v>
      </c>
      <c r="D62" s="477">
        <v>44252</v>
      </c>
      <c r="E62" s="298">
        <v>694.35</v>
      </c>
      <c r="F62" s="298">
        <v>683.16666666666663</v>
      </c>
      <c r="G62" s="299">
        <v>665.18333333333328</v>
      </c>
      <c r="H62" s="299">
        <v>636.01666666666665</v>
      </c>
      <c r="I62" s="299">
        <v>618.0333333333333</v>
      </c>
      <c r="J62" s="299">
        <v>712.33333333333326</v>
      </c>
      <c r="K62" s="299">
        <v>730.31666666666661</v>
      </c>
      <c r="L62" s="299">
        <v>759.48333333333323</v>
      </c>
      <c r="M62" s="286">
        <v>701.15</v>
      </c>
      <c r="N62" s="286">
        <v>654</v>
      </c>
      <c r="O62" s="301">
        <v>4684000</v>
      </c>
      <c r="P62" s="302">
        <v>3.0809859154929578E-2</v>
      </c>
    </row>
    <row r="63" spans="1:16" ht="14.4">
      <c r="A63" s="263">
        <v>53</v>
      </c>
      <c r="B63" s="384" t="s">
        <v>39</v>
      </c>
      <c r="C63" s="476" t="s">
        <v>245</v>
      </c>
      <c r="D63" s="477">
        <v>44252</v>
      </c>
      <c r="E63" s="298">
        <v>1500</v>
      </c>
      <c r="F63" s="298">
        <v>1502.7</v>
      </c>
      <c r="G63" s="299">
        <v>1490.45</v>
      </c>
      <c r="H63" s="299">
        <v>1480.9</v>
      </c>
      <c r="I63" s="299">
        <v>1468.65</v>
      </c>
      <c r="J63" s="299">
        <v>1512.25</v>
      </c>
      <c r="K63" s="299">
        <v>1524.5</v>
      </c>
      <c r="L63" s="299">
        <v>1534.05</v>
      </c>
      <c r="M63" s="286">
        <v>1514.95</v>
      </c>
      <c r="N63" s="286">
        <v>1493.15</v>
      </c>
      <c r="O63" s="301">
        <v>2132000</v>
      </c>
      <c r="P63" s="302">
        <v>-1.6786570743405275E-2</v>
      </c>
    </row>
    <row r="64" spans="1:16" ht="14.4">
      <c r="A64" s="263">
        <v>54</v>
      </c>
      <c r="B64" s="364" t="s">
        <v>37</v>
      </c>
      <c r="C64" s="476" t="s">
        <v>104</v>
      </c>
      <c r="D64" s="477">
        <v>44252</v>
      </c>
      <c r="E64" s="298">
        <v>1252.0999999999999</v>
      </c>
      <c r="F64" s="298">
        <v>1247.4833333333333</v>
      </c>
      <c r="G64" s="299">
        <v>1238.8666666666668</v>
      </c>
      <c r="H64" s="299">
        <v>1225.6333333333334</v>
      </c>
      <c r="I64" s="299">
        <v>1217.0166666666669</v>
      </c>
      <c r="J64" s="299">
        <v>1260.7166666666667</v>
      </c>
      <c r="K64" s="299">
        <v>1269.333333333333</v>
      </c>
      <c r="L64" s="299">
        <v>1282.5666666666666</v>
      </c>
      <c r="M64" s="286">
        <v>1256.0999999999999</v>
      </c>
      <c r="N64" s="286">
        <v>1234.25</v>
      </c>
      <c r="O64" s="301">
        <v>17215900</v>
      </c>
      <c r="P64" s="302">
        <v>-6.8504411684112455E-3</v>
      </c>
    </row>
    <row r="65" spans="1:16" ht="14.4">
      <c r="A65" s="263">
        <v>55</v>
      </c>
      <c r="B65" s="364" t="s">
        <v>39</v>
      </c>
      <c r="C65" s="476" t="s">
        <v>105</v>
      </c>
      <c r="D65" s="477">
        <v>44252</v>
      </c>
      <c r="E65" s="298">
        <v>1144.6500000000001</v>
      </c>
      <c r="F65" s="298">
        <v>1142.45</v>
      </c>
      <c r="G65" s="299">
        <v>1131</v>
      </c>
      <c r="H65" s="299">
        <v>1117.3499999999999</v>
      </c>
      <c r="I65" s="299">
        <v>1105.8999999999999</v>
      </c>
      <c r="J65" s="299">
        <v>1156.1000000000001</v>
      </c>
      <c r="K65" s="299">
        <v>1167.5500000000004</v>
      </c>
      <c r="L65" s="299">
        <v>1181.2000000000003</v>
      </c>
      <c r="M65" s="286">
        <v>1153.9000000000001</v>
      </c>
      <c r="N65" s="286">
        <v>1128.8</v>
      </c>
      <c r="O65" s="301">
        <v>3530000</v>
      </c>
      <c r="P65" s="302">
        <v>-9.8176718092566617E-3</v>
      </c>
    </row>
    <row r="66" spans="1:16" ht="14.4">
      <c r="A66" s="263">
        <v>56</v>
      </c>
      <c r="B66" s="364" t="s">
        <v>106</v>
      </c>
      <c r="C66" s="476" t="s">
        <v>107</v>
      </c>
      <c r="D66" s="477">
        <v>44252</v>
      </c>
      <c r="E66" s="298">
        <v>917.1</v>
      </c>
      <c r="F66" s="298">
        <v>914.63333333333333</v>
      </c>
      <c r="G66" s="299">
        <v>909.16666666666663</v>
      </c>
      <c r="H66" s="299">
        <v>901.23333333333335</v>
      </c>
      <c r="I66" s="299">
        <v>895.76666666666665</v>
      </c>
      <c r="J66" s="299">
        <v>922.56666666666661</v>
      </c>
      <c r="K66" s="299">
        <v>928.0333333333333</v>
      </c>
      <c r="L66" s="299">
        <v>935.96666666666658</v>
      </c>
      <c r="M66" s="286">
        <v>920.1</v>
      </c>
      <c r="N66" s="286">
        <v>906.7</v>
      </c>
      <c r="O66" s="301">
        <v>20982500</v>
      </c>
      <c r="P66" s="302">
        <v>-1.2778710931067418E-2</v>
      </c>
    </row>
    <row r="67" spans="1:16" ht="14.4">
      <c r="A67" s="263">
        <v>57</v>
      </c>
      <c r="B67" s="364" t="s">
        <v>56</v>
      </c>
      <c r="C67" s="476" t="s">
        <v>108</v>
      </c>
      <c r="D67" s="477">
        <v>44252</v>
      </c>
      <c r="E67" s="427">
        <v>2715.35</v>
      </c>
      <c r="F67" s="427">
        <v>2688.1333333333332</v>
      </c>
      <c r="G67" s="428">
        <v>2647.2166666666662</v>
      </c>
      <c r="H67" s="428">
        <v>2579.083333333333</v>
      </c>
      <c r="I67" s="428">
        <v>2538.1666666666661</v>
      </c>
      <c r="J67" s="428">
        <v>2756.2666666666664</v>
      </c>
      <c r="K67" s="428">
        <v>2797.1833333333334</v>
      </c>
      <c r="L67" s="428">
        <v>2865.3166666666666</v>
      </c>
      <c r="M67" s="429">
        <v>2729.05</v>
      </c>
      <c r="N67" s="429">
        <v>2620</v>
      </c>
      <c r="O67" s="430">
        <v>18369300</v>
      </c>
      <c r="P67" s="431">
        <v>1.9649964197099131E-2</v>
      </c>
    </row>
    <row r="68" spans="1:16" ht="14.4">
      <c r="A68" s="263">
        <v>58</v>
      </c>
      <c r="B68" s="384" t="s">
        <v>56</v>
      </c>
      <c r="C68" s="476" t="s">
        <v>249</v>
      </c>
      <c r="D68" s="477">
        <v>44252</v>
      </c>
      <c r="E68" s="298">
        <v>2918.9</v>
      </c>
      <c r="F68" s="298">
        <v>2928</v>
      </c>
      <c r="G68" s="299">
        <v>2899.6</v>
      </c>
      <c r="H68" s="299">
        <v>2880.2999999999997</v>
      </c>
      <c r="I68" s="299">
        <v>2851.8999999999996</v>
      </c>
      <c r="J68" s="299">
        <v>2947.3</v>
      </c>
      <c r="K68" s="299">
        <v>2975.7</v>
      </c>
      <c r="L68" s="299">
        <v>2995.0000000000005</v>
      </c>
      <c r="M68" s="286">
        <v>2956.4</v>
      </c>
      <c r="N68" s="286">
        <v>2908.7</v>
      </c>
      <c r="O68" s="301">
        <v>568600</v>
      </c>
      <c r="P68" s="302">
        <v>4.5936395759717313E-3</v>
      </c>
    </row>
    <row r="69" spans="1:16" ht="14.4">
      <c r="A69" s="263">
        <v>59</v>
      </c>
      <c r="B69" s="364" t="s">
        <v>53</v>
      </c>
      <c r="C69" s="476" t="s">
        <v>109</v>
      </c>
      <c r="D69" s="477">
        <v>44252</v>
      </c>
      <c r="E69" s="298">
        <v>1603.3</v>
      </c>
      <c r="F69" s="298">
        <v>1576.4666666666665</v>
      </c>
      <c r="G69" s="299">
        <v>1543.2333333333329</v>
      </c>
      <c r="H69" s="299">
        <v>1483.1666666666665</v>
      </c>
      <c r="I69" s="299">
        <v>1449.9333333333329</v>
      </c>
      <c r="J69" s="299">
        <v>1636.5333333333328</v>
      </c>
      <c r="K69" s="299">
        <v>1669.7666666666664</v>
      </c>
      <c r="L69" s="299">
        <v>1729.8333333333328</v>
      </c>
      <c r="M69" s="286">
        <v>1609.7</v>
      </c>
      <c r="N69" s="286">
        <v>1516.4</v>
      </c>
      <c r="O69" s="301">
        <v>25516150</v>
      </c>
      <c r="P69" s="302">
        <v>2.8750540423692177E-3</v>
      </c>
    </row>
    <row r="70" spans="1:16" ht="14.4">
      <c r="A70" s="263">
        <v>60</v>
      </c>
      <c r="B70" s="364" t="s">
        <v>56</v>
      </c>
      <c r="C70" s="476" t="s">
        <v>250</v>
      </c>
      <c r="D70" s="477">
        <v>44252</v>
      </c>
      <c r="E70" s="298">
        <v>719.2</v>
      </c>
      <c r="F70" s="298">
        <v>715.71666666666658</v>
      </c>
      <c r="G70" s="299">
        <v>710.53333333333319</v>
      </c>
      <c r="H70" s="299">
        <v>701.86666666666656</v>
      </c>
      <c r="I70" s="299">
        <v>696.68333333333317</v>
      </c>
      <c r="J70" s="299">
        <v>724.38333333333321</v>
      </c>
      <c r="K70" s="299">
        <v>729.56666666666661</v>
      </c>
      <c r="L70" s="299">
        <v>738.23333333333323</v>
      </c>
      <c r="M70" s="286">
        <v>720.9</v>
      </c>
      <c r="N70" s="286">
        <v>707.05</v>
      </c>
      <c r="O70" s="301">
        <v>6273300</v>
      </c>
      <c r="P70" s="302">
        <v>-5.8755570226109922E-2</v>
      </c>
    </row>
    <row r="71" spans="1:16" ht="14.4">
      <c r="A71" s="263">
        <v>61</v>
      </c>
      <c r="B71" s="364" t="s">
        <v>43</v>
      </c>
      <c r="C71" s="476" t="s">
        <v>110</v>
      </c>
      <c r="D71" s="477">
        <v>44252</v>
      </c>
      <c r="E71" s="298">
        <v>3438.5</v>
      </c>
      <c r="F71" s="298">
        <v>3428.2333333333336</v>
      </c>
      <c r="G71" s="299">
        <v>3376.416666666667</v>
      </c>
      <c r="H71" s="299">
        <v>3314.3333333333335</v>
      </c>
      <c r="I71" s="299">
        <v>3262.5166666666669</v>
      </c>
      <c r="J71" s="299">
        <v>3490.3166666666671</v>
      </c>
      <c r="K71" s="299">
        <v>3542.1333333333337</v>
      </c>
      <c r="L71" s="299">
        <v>3604.2166666666672</v>
      </c>
      <c r="M71" s="286">
        <v>3480.05</v>
      </c>
      <c r="N71" s="286">
        <v>3366.15</v>
      </c>
      <c r="O71" s="301">
        <v>3615000</v>
      </c>
      <c r="P71" s="302">
        <v>1.6534503121309264E-2</v>
      </c>
    </row>
    <row r="72" spans="1:16" ht="14.4">
      <c r="A72" s="263">
        <v>62</v>
      </c>
      <c r="B72" s="364" t="s">
        <v>111</v>
      </c>
      <c r="C72" s="476" t="s">
        <v>112</v>
      </c>
      <c r="D72" s="477">
        <v>44252</v>
      </c>
      <c r="E72" s="298">
        <v>332.55</v>
      </c>
      <c r="F72" s="298">
        <v>331.58333333333337</v>
      </c>
      <c r="G72" s="299">
        <v>326.06666666666672</v>
      </c>
      <c r="H72" s="299">
        <v>319.58333333333337</v>
      </c>
      <c r="I72" s="299">
        <v>314.06666666666672</v>
      </c>
      <c r="J72" s="299">
        <v>338.06666666666672</v>
      </c>
      <c r="K72" s="299">
        <v>343.58333333333337</v>
      </c>
      <c r="L72" s="299">
        <v>350.06666666666672</v>
      </c>
      <c r="M72" s="286">
        <v>337.1</v>
      </c>
      <c r="N72" s="286">
        <v>325.10000000000002</v>
      </c>
      <c r="O72" s="301">
        <v>35212700</v>
      </c>
      <c r="P72" s="302">
        <v>-5.3294797687861273E-2</v>
      </c>
    </row>
    <row r="73" spans="1:16" ht="14.4">
      <c r="A73" s="263">
        <v>63</v>
      </c>
      <c r="B73" s="364" t="s">
        <v>72</v>
      </c>
      <c r="C73" s="476" t="s">
        <v>113</v>
      </c>
      <c r="D73" s="477">
        <v>44252</v>
      </c>
      <c r="E73" s="298">
        <v>244.45</v>
      </c>
      <c r="F73" s="298">
        <v>244.53333333333333</v>
      </c>
      <c r="G73" s="299">
        <v>241.16666666666666</v>
      </c>
      <c r="H73" s="299">
        <v>237.88333333333333</v>
      </c>
      <c r="I73" s="299">
        <v>234.51666666666665</v>
      </c>
      <c r="J73" s="299">
        <v>247.81666666666666</v>
      </c>
      <c r="K73" s="299">
        <v>251.18333333333334</v>
      </c>
      <c r="L73" s="299">
        <v>254.46666666666667</v>
      </c>
      <c r="M73" s="286">
        <v>247.9</v>
      </c>
      <c r="N73" s="286">
        <v>241.25</v>
      </c>
      <c r="O73" s="301">
        <v>37791900</v>
      </c>
      <c r="P73" s="302">
        <v>-2.8930206743443872E-2</v>
      </c>
    </row>
    <row r="74" spans="1:16" ht="14.4">
      <c r="A74" s="263">
        <v>64</v>
      </c>
      <c r="B74" s="364" t="s">
        <v>49</v>
      </c>
      <c r="C74" s="476" t="s">
        <v>114</v>
      </c>
      <c r="D74" s="477">
        <v>44252</v>
      </c>
      <c r="E74" s="298">
        <v>2180</v>
      </c>
      <c r="F74" s="298">
        <v>2166.3333333333335</v>
      </c>
      <c r="G74" s="299">
        <v>2147.666666666667</v>
      </c>
      <c r="H74" s="299">
        <v>2115.3333333333335</v>
      </c>
      <c r="I74" s="299">
        <v>2096.666666666667</v>
      </c>
      <c r="J74" s="299">
        <v>2198.666666666667</v>
      </c>
      <c r="K74" s="299">
        <v>2217.3333333333339</v>
      </c>
      <c r="L74" s="299">
        <v>2249.666666666667</v>
      </c>
      <c r="M74" s="286">
        <v>2185</v>
      </c>
      <c r="N74" s="286">
        <v>2134</v>
      </c>
      <c r="O74" s="301">
        <v>8934300</v>
      </c>
      <c r="P74" s="302">
        <v>-4.4500770020533882E-2</v>
      </c>
    </row>
    <row r="75" spans="1:16" ht="14.4">
      <c r="A75" s="263">
        <v>65</v>
      </c>
      <c r="B75" s="364" t="s">
        <v>56</v>
      </c>
      <c r="C75" s="476" t="s">
        <v>115</v>
      </c>
      <c r="D75" s="477">
        <v>44252</v>
      </c>
      <c r="E75" s="298">
        <v>217.3</v>
      </c>
      <c r="F75" s="298">
        <v>217.23333333333335</v>
      </c>
      <c r="G75" s="299">
        <v>214.06666666666669</v>
      </c>
      <c r="H75" s="299">
        <v>210.83333333333334</v>
      </c>
      <c r="I75" s="299">
        <v>207.66666666666669</v>
      </c>
      <c r="J75" s="299">
        <v>220.4666666666667</v>
      </c>
      <c r="K75" s="299">
        <v>223.63333333333333</v>
      </c>
      <c r="L75" s="299">
        <v>226.8666666666667</v>
      </c>
      <c r="M75" s="286">
        <v>220.4</v>
      </c>
      <c r="N75" s="286">
        <v>214</v>
      </c>
      <c r="O75" s="301">
        <v>34627000</v>
      </c>
      <c r="P75" s="302">
        <v>-3.9236668450151595E-3</v>
      </c>
    </row>
    <row r="76" spans="1:16" ht="14.4">
      <c r="A76" s="263">
        <v>66</v>
      </c>
      <c r="B76" s="364" t="s">
        <v>53</v>
      </c>
      <c r="C76" t="s">
        <v>116</v>
      </c>
      <c r="D76" s="477">
        <v>44252</v>
      </c>
      <c r="E76" s="427">
        <v>642.45000000000005</v>
      </c>
      <c r="F76" s="427">
        <v>632.06666666666672</v>
      </c>
      <c r="G76" s="428">
        <v>617.63333333333344</v>
      </c>
      <c r="H76" s="428">
        <v>592.81666666666672</v>
      </c>
      <c r="I76" s="428">
        <v>578.38333333333344</v>
      </c>
      <c r="J76" s="428">
        <v>656.88333333333344</v>
      </c>
      <c r="K76" s="428">
        <v>671.31666666666661</v>
      </c>
      <c r="L76" s="428">
        <v>696.13333333333344</v>
      </c>
      <c r="M76" s="429">
        <v>646.5</v>
      </c>
      <c r="N76" s="429">
        <v>607.25</v>
      </c>
      <c r="O76" s="430">
        <v>114001250</v>
      </c>
      <c r="P76" s="431">
        <v>6.0309993365900728E-5</v>
      </c>
    </row>
    <row r="77" spans="1:16" ht="14.4">
      <c r="A77" s="263">
        <v>67</v>
      </c>
      <c r="B77" s="384" t="s">
        <v>56</v>
      </c>
      <c r="C77" s="476" t="s">
        <v>253</v>
      </c>
      <c r="D77" s="477">
        <v>44252</v>
      </c>
      <c r="E77" s="298">
        <v>1490.2</v>
      </c>
      <c r="F77" s="298">
        <v>1488.8666666666668</v>
      </c>
      <c r="G77" s="299">
        <v>1475.4333333333336</v>
      </c>
      <c r="H77" s="299">
        <v>1460.6666666666667</v>
      </c>
      <c r="I77" s="299">
        <v>1447.2333333333336</v>
      </c>
      <c r="J77" s="299">
        <v>1503.6333333333337</v>
      </c>
      <c r="K77" s="299">
        <v>1517.0666666666671</v>
      </c>
      <c r="L77" s="299">
        <v>1531.8333333333337</v>
      </c>
      <c r="M77" s="286">
        <v>1502.3</v>
      </c>
      <c r="N77" s="286">
        <v>1474.1</v>
      </c>
      <c r="O77" s="301">
        <v>807925</v>
      </c>
      <c r="P77" s="302">
        <v>-4.5682730923694778E-2</v>
      </c>
    </row>
    <row r="78" spans="1:16" ht="14.4">
      <c r="A78" s="263">
        <v>68</v>
      </c>
      <c r="B78" s="364" t="s">
        <v>56</v>
      </c>
      <c r="C78" s="476" t="s">
        <v>117</v>
      </c>
      <c r="D78" s="477">
        <v>44252</v>
      </c>
      <c r="E78" s="298">
        <v>477.5</v>
      </c>
      <c r="F78" s="298">
        <v>474</v>
      </c>
      <c r="G78" s="299">
        <v>468.35</v>
      </c>
      <c r="H78" s="299">
        <v>459.20000000000005</v>
      </c>
      <c r="I78" s="299">
        <v>453.55000000000007</v>
      </c>
      <c r="J78" s="299">
        <v>483.15</v>
      </c>
      <c r="K78" s="299">
        <v>488.79999999999995</v>
      </c>
      <c r="L78" s="299">
        <v>497.94999999999993</v>
      </c>
      <c r="M78" s="286">
        <v>479.65</v>
      </c>
      <c r="N78" s="286">
        <v>464.85</v>
      </c>
      <c r="O78" s="301">
        <v>9357000</v>
      </c>
      <c r="P78" s="302">
        <v>-3.1366459627329195E-2</v>
      </c>
    </row>
    <row r="79" spans="1:16" ht="14.4">
      <c r="A79" s="263">
        <v>69</v>
      </c>
      <c r="B79" s="364" t="s">
        <v>67</v>
      </c>
      <c r="C79" s="476" t="s">
        <v>118</v>
      </c>
      <c r="D79" s="477">
        <v>44252</v>
      </c>
      <c r="E79" s="298">
        <v>11.45</v>
      </c>
      <c r="F79" s="298">
        <v>11.383333333333333</v>
      </c>
      <c r="G79" s="299">
        <v>11.166666666666666</v>
      </c>
      <c r="H79" s="299">
        <v>10.883333333333333</v>
      </c>
      <c r="I79" s="299">
        <v>10.666666666666666</v>
      </c>
      <c r="J79" s="299">
        <v>11.666666666666666</v>
      </c>
      <c r="K79" s="299">
        <v>11.883333333333335</v>
      </c>
      <c r="L79" s="299">
        <v>12.166666666666666</v>
      </c>
      <c r="M79" s="286">
        <v>11.6</v>
      </c>
      <c r="N79" s="286">
        <v>11.1</v>
      </c>
      <c r="O79" s="301">
        <v>1026060000</v>
      </c>
      <c r="P79" s="302">
        <v>0.18324184694866</v>
      </c>
    </row>
    <row r="80" spans="1:16" ht="14.4">
      <c r="A80" s="263">
        <v>70</v>
      </c>
      <c r="B80" s="364" t="s">
        <v>53</v>
      </c>
      <c r="C80" s="476" t="s">
        <v>119</v>
      </c>
      <c r="D80" s="477">
        <v>44252</v>
      </c>
      <c r="E80" s="298">
        <v>63.75</v>
      </c>
      <c r="F80" s="298">
        <v>63.1</v>
      </c>
      <c r="G80" s="299">
        <v>61.8</v>
      </c>
      <c r="H80" s="299">
        <v>59.849999999999994</v>
      </c>
      <c r="I80" s="299">
        <v>58.54999999999999</v>
      </c>
      <c r="J80" s="299">
        <v>65.050000000000011</v>
      </c>
      <c r="K80" s="299">
        <v>66.349999999999994</v>
      </c>
      <c r="L80" s="299">
        <v>68.300000000000011</v>
      </c>
      <c r="M80" s="286">
        <v>64.400000000000006</v>
      </c>
      <c r="N80" s="286">
        <v>61.15</v>
      </c>
      <c r="O80" s="301">
        <v>151430000</v>
      </c>
      <c r="P80" s="302">
        <v>-5.8625420980416617E-3</v>
      </c>
    </row>
    <row r="81" spans="1:16" ht="14.4">
      <c r="A81" s="263">
        <v>71</v>
      </c>
      <c r="B81" s="364" t="s">
        <v>72</v>
      </c>
      <c r="C81" s="476" t="s">
        <v>120</v>
      </c>
      <c r="D81" s="477">
        <v>44252</v>
      </c>
      <c r="E81" s="298">
        <v>509.1</v>
      </c>
      <c r="F81" s="298">
        <v>508.34999999999997</v>
      </c>
      <c r="G81" s="299">
        <v>500.69999999999993</v>
      </c>
      <c r="H81" s="299">
        <v>492.29999999999995</v>
      </c>
      <c r="I81" s="299">
        <v>484.64999999999992</v>
      </c>
      <c r="J81" s="299">
        <v>516.75</v>
      </c>
      <c r="K81" s="299">
        <v>524.39999999999986</v>
      </c>
      <c r="L81" s="299">
        <v>532.79999999999995</v>
      </c>
      <c r="M81" s="286">
        <v>516</v>
      </c>
      <c r="N81" s="286">
        <v>499.95</v>
      </c>
      <c r="O81" s="301">
        <v>7216000</v>
      </c>
      <c r="P81" s="302">
        <v>3.5925779707856299E-2</v>
      </c>
    </row>
    <row r="82" spans="1:16" ht="14.4">
      <c r="A82" s="263">
        <v>72</v>
      </c>
      <c r="B82" s="364" t="s">
        <v>39</v>
      </c>
      <c r="C82" s="476" t="s">
        <v>121</v>
      </c>
      <c r="D82" s="477">
        <v>44252</v>
      </c>
      <c r="E82" s="298">
        <v>1620.85</v>
      </c>
      <c r="F82" s="298">
        <v>1595.5</v>
      </c>
      <c r="G82" s="299">
        <v>1555.55</v>
      </c>
      <c r="H82" s="299">
        <v>1490.25</v>
      </c>
      <c r="I82" s="299">
        <v>1450.3</v>
      </c>
      <c r="J82" s="299">
        <v>1660.8</v>
      </c>
      <c r="K82" s="299">
        <v>1700.7499999999998</v>
      </c>
      <c r="L82" s="299">
        <v>1766.05</v>
      </c>
      <c r="M82" s="286">
        <v>1635.45</v>
      </c>
      <c r="N82" s="286">
        <v>1530.2</v>
      </c>
      <c r="O82" s="301">
        <v>3176000</v>
      </c>
      <c r="P82" s="302">
        <v>-2.8257456828885402E-3</v>
      </c>
    </row>
    <row r="83" spans="1:16" ht="14.4">
      <c r="A83" s="263">
        <v>73</v>
      </c>
      <c r="B83" s="364" t="s">
        <v>53</v>
      </c>
      <c r="C83" s="476" t="s">
        <v>122</v>
      </c>
      <c r="D83" s="477">
        <v>44252</v>
      </c>
      <c r="E83" s="298">
        <v>1071.7</v>
      </c>
      <c r="F83" s="298">
        <v>1063.55</v>
      </c>
      <c r="G83" s="299">
        <v>1048.0999999999999</v>
      </c>
      <c r="H83" s="299">
        <v>1024.5</v>
      </c>
      <c r="I83" s="299">
        <v>1009.05</v>
      </c>
      <c r="J83" s="299">
        <v>1087.1499999999999</v>
      </c>
      <c r="K83" s="299">
        <v>1102.6000000000001</v>
      </c>
      <c r="L83" s="299">
        <v>1126.1999999999998</v>
      </c>
      <c r="M83" s="286">
        <v>1079</v>
      </c>
      <c r="N83" s="286">
        <v>1039.95</v>
      </c>
      <c r="O83" s="301">
        <v>23242500</v>
      </c>
      <c r="P83" s="302">
        <v>1.7934568387859676E-2</v>
      </c>
    </row>
    <row r="84" spans="1:16" ht="14.4">
      <c r="A84" s="263">
        <v>74</v>
      </c>
      <c r="B84" s="364" t="s">
        <v>67</v>
      </c>
      <c r="C84" s="476" t="s">
        <v>831</v>
      </c>
      <c r="D84" s="477">
        <v>44252</v>
      </c>
      <c r="E84" s="298">
        <v>276.45</v>
      </c>
      <c r="F84" s="298">
        <v>275.74999999999994</v>
      </c>
      <c r="G84" s="299">
        <v>269.84999999999991</v>
      </c>
      <c r="H84" s="299">
        <v>263.24999999999994</v>
      </c>
      <c r="I84" s="299">
        <v>257.34999999999991</v>
      </c>
      <c r="J84" s="299">
        <v>282.34999999999991</v>
      </c>
      <c r="K84" s="299">
        <v>288.24999999999989</v>
      </c>
      <c r="L84" s="299">
        <v>294.84999999999991</v>
      </c>
      <c r="M84" s="286">
        <v>281.64999999999998</v>
      </c>
      <c r="N84" s="286">
        <v>269.14999999999998</v>
      </c>
      <c r="O84" s="301">
        <v>12835200</v>
      </c>
      <c r="P84" s="302">
        <v>3.9691540031753229E-2</v>
      </c>
    </row>
    <row r="85" spans="1:16" ht="14.4">
      <c r="A85" s="263">
        <v>75</v>
      </c>
      <c r="B85" s="364" t="s">
        <v>106</v>
      </c>
      <c r="C85" s="476" t="s">
        <v>124</v>
      </c>
      <c r="D85" s="477">
        <v>44252</v>
      </c>
      <c r="E85" s="298">
        <v>1276.1500000000001</v>
      </c>
      <c r="F85" s="298">
        <v>1269.7166666666667</v>
      </c>
      <c r="G85" s="299">
        <v>1260.4333333333334</v>
      </c>
      <c r="H85" s="299">
        <v>1244.7166666666667</v>
      </c>
      <c r="I85" s="299">
        <v>1235.4333333333334</v>
      </c>
      <c r="J85" s="299">
        <v>1285.4333333333334</v>
      </c>
      <c r="K85" s="299">
        <v>1294.7166666666667</v>
      </c>
      <c r="L85" s="299">
        <v>1310.4333333333334</v>
      </c>
      <c r="M85" s="286">
        <v>1279</v>
      </c>
      <c r="N85" s="286">
        <v>1254</v>
      </c>
      <c r="O85" s="301">
        <v>35645400</v>
      </c>
      <c r="P85" s="302">
        <v>2.2099261108674381E-3</v>
      </c>
    </row>
    <row r="86" spans="1:16" ht="14.4">
      <c r="A86" s="263">
        <v>76</v>
      </c>
      <c r="B86" s="364" t="s">
        <v>72</v>
      </c>
      <c r="C86" s="476" t="s">
        <v>125</v>
      </c>
      <c r="D86" s="477">
        <v>44252</v>
      </c>
      <c r="E86" s="298">
        <v>98.15</v>
      </c>
      <c r="F86" s="298">
        <v>98.116666666666674</v>
      </c>
      <c r="G86" s="299">
        <v>96.233333333333348</v>
      </c>
      <c r="H86" s="299">
        <v>94.316666666666677</v>
      </c>
      <c r="I86" s="299">
        <v>92.433333333333351</v>
      </c>
      <c r="J86" s="299">
        <v>100.03333333333335</v>
      </c>
      <c r="K86" s="299">
        <v>101.91666666666667</v>
      </c>
      <c r="L86" s="299">
        <v>103.83333333333334</v>
      </c>
      <c r="M86" s="286">
        <v>100</v>
      </c>
      <c r="N86" s="286">
        <v>96.2</v>
      </c>
      <c r="O86" s="301">
        <v>73391500</v>
      </c>
      <c r="P86" s="302">
        <v>-2.4872614215389929E-2</v>
      </c>
    </row>
    <row r="87" spans="1:16" ht="14.4">
      <c r="A87" s="263">
        <v>77</v>
      </c>
      <c r="B87" s="364" t="s">
        <v>49</v>
      </c>
      <c r="C87" s="476" t="s">
        <v>126</v>
      </c>
      <c r="D87" s="477">
        <v>44252</v>
      </c>
      <c r="E87" s="298">
        <v>209.05</v>
      </c>
      <c r="F87" s="298">
        <v>206.78333333333333</v>
      </c>
      <c r="G87" s="299">
        <v>203.76666666666665</v>
      </c>
      <c r="H87" s="299">
        <v>198.48333333333332</v>
      </c>
      <c r="I87" s="299">
        <v>195.46666666666664</v>
      </c>
      <c r="J87" s="299">
        <v>212.06666666666666</v>
      </c>
      <c r="K87" s="299">
        <v>215.08333333333337</v>
      </c>
      <c r="L87" s="299">
        <v>220.36666666666667</v>
      </c>
      <c r="M87" s="286">
        <v>209.8</v>
      </c>
      <c r="N87" s="286">
        <v>201.5</v>
      </c>
      <c r="O87" s="301">
        <v>144883200</v>
      </c>
      <c r="P87" s="302">
        <v>-1.8810679611650484E-2</v>
      </c>
    </row>
    <row r="88" spans="1:16" ht="14.4">
      <c r="A88" s="263">
        <v>78</v>
      </c>
      <c r="B88" s="364" t="s">
        <v>111</v>
      </c>
      <c r="C88" s="476" t="s">
        <v>127</v>
      </c>
      <c r="D88" s="477">
        <v>44252</v>
      </c>
      <c r="E88" s="298">
        <v>337.4</v>
      </c>
      <c r="F88" s="298">
        <v>338.79999999999995</v>
      </c>
      <c r="G88" s="299">
        <v>333.14999999999992</v>
      </c>
      <c r="H88" s="299">
        <v>328.9</v>
      </c>
      <c r="I88" s="299">
        <v>323.24999999999994</v>
      </c>
      <c r="J88" s="299">
        <v>343.0499999999999</v>
      </c>
      <c r="K88" s="299">
        <v>348.7</v>
      </c>
      <c r="L88" s="299">
        <v>352.94999999999987</v>
      </c>
      <c r="M88" s="286">
        <v>344.45</v>
      </c>
      <c r="N88" s="286">
        <v>334.55</v>
      </c>
      <c r="O88" s="301">
        <v>24325000</v>
      </c>
      <c r="P88" s="302">
        <v>-2.132367732850533E-2</v>
      </c>
    </row>
    <row r="89" spans="1:16" ht="14.4">
      <c r="A89" s="263">
        <v>79</v>
      </c>
      <c r="B89" s="364" t="s">
        <v>111</v>
      </c>
      <c r="C89" s="476" t="s">
        <v>128</v>
      </c>
      <c r="D89" s="477">
        <v>44252</v>
      </c>
      <c r="E89" s="298">
        <v>408.25</v>
      </c>
      <c r="F89" s="298">
        <v>408.40000000000003</v>
      </c>
      <c r="G89" s="299">
        <v>389.90000000000009</v>
      </c>
      <c r="H89" s="299">
        <v>371.55000000000007</v>
      </c>
      <c r="I89" s="299">
        <v>353.05000000000013</v>
      </c>
      <c r="J89" s="299">
        <v>426.75000000000006</v>
      </c>
      <c r="K89" s="299">
        <v>445.24999999999994</v>
      </c>
      <c r="L89" s="299">
        <v>463.6</v>
      </c>
      <c r="M89" s="286">
        <v>426.9</v>
      </c>
      <c r="N89" s="286">
        <v>390.05</v>
      </c>
      <c r="O89" s="301">
        <v>31614300</v>
      </c>
      <c r="P89" s="302">
        <v>-3.6771964461994079E-2</v>
      </c>
    </row>
    <row r="90" spans="1:16" ht="14.4">
      <c r="A90" s="263">
        <v>80</v>
      </c>
      <c r="B90" s="364" t="s">
        <v>39</v>
      </c>
      <c r="C90" s="476" t="s">
        <v>129</v>
      </c>
      <c r="D90" s="477">
        <v>44252</v>
      </c>
      <c r="E90" s="298">
        <v>3076.2</v>
      </c>
      <c r="F90" s="298">
        <v>3096.7333333333336</v>
      </c>
      <c r="G90" s="299">
        <v>3039.5166666666673</v>
      </c>
      <c r="H90" s="299">
        <v>3002.8333333333339</v>
      </c>
      <c r="I90" s="299">
        <v>2945.6166666666677</v>
      </c>
      <c r="J90" s="299">
        <v>3133.416666666667</v>
      </c>
      <c r="K90" s="299">
        <v>3190.6333333333332</v>
      </c>
      <c r="L90" s="299">
        <v>3227.3166666666666</v>
      </c>
      <c r="M90" s="286">
        <v>3153.95</v>
      </c>
      <c r="N90" s="286">
        <v>3060.05</v>
      </c>
      <c r="O90" s="301">
        <v>1574500</v>
      </c>
      <c r="P90" s="302">
        <v>-0.10144100442288487</v>
      </c>
    </row>
    <row r="91" spans="1:16" ht="14.4">
      <c r="A91" s="263">
        <v>81</v>
      </c>
      <c r="B91" s="364" t="s">
        <v>53</v>
      </c>
      <c r="C91" s="476" t="s">
        <v>131</v>
      </c>
      <c r="D91" s="477">
        <v>44252</v>
      </c>
      <c r="E91" s="298">
        <v>1918.55</v>
      </c>
      <c r="F91" s="298">
        <v>1901.4666666666665</v>
      </c>
      <c r="G91" s="299">
        <v>1873.083333333333</v>
      </c>
      <c r="H91" s="299">
        <v>1827.6166666666666</v>
      </c>
      <c r="I91" s="299">
        <v>1799.2333333333331</v>
      </c>
      <c r="J91" s="299">
        <v>1946.9333333333329</v>
      </c>
      <c r="K91" s="299">
        <v>1975.3166666666666</v>
      </c>
      <c r="L91" s="299">
        <v>2020.7833333333328</v>
      </c>
      <c r="M91" s="286">
        <v>1929.85</v>
      </c>
      <c r="N91" s="286">
        <v>1856</v>
      </c>
      <c r="O91" s="301">
        <v>14438400</v>
      </c>
      <c r="P91" s="302">
        <v>-1.9476815255480402E-2</v>
      </c>
    </row>
    <row r="92" spans="1:16" ht="14.4">
      <c r="A92" s="263">
        <v>82</v>
      </c>
      <c r="B92" s="364" t="s">
        <v>56</v>
      </c>
      <c r="C92" s="476" t="s">
        <v>132</v>
      </c>
      <c r="D92" s="477">
        <v>44252</v>
      </c>
      <c r="E92" s="427">
        <v>103</v>
      </c>
      <c r="F92" s="427">
        <v>101.21666666666665</v>
      </c>
      <c r="G92" s="428">
        <v>98.883333333333312</v>
      </c>
      <c r="H92" s="428">
        <v>94.766666666666652</v>
      </c>
      <c r="I92" s="428">
        <v>92.433333333333309</v>
      </c>
      <c r="J92" s="428">
        <v>105.33333333333331</v>
      </c>
      <c r="K92" s="428">
        <v>107.66666666666666</v>
      </c>
      <c r="L92" s="428">
        <v>111.78333333333332</v>
      </c>
      <c r="M92" s="429">
        <v>103.55</v>
      </c>
      <c r="N92" s="429">
        <v>97.1</v>
      </c>
      <c r="O92" s="430">
        <v>47877260</v>
      </c>
      <c r="P92" s="431">
        <v>-1.3030528667163069E-3</v>
      </c>
    </row>
    <row r="93" spans="1:16" ht="14.4">
      <c r="A93" s="263">
        <v>83</v>
      </c>
      <c r="B93" s="384" t="s">
        <v>39</v>
      </c>
      <c r="C93" s="476" t="s">
        <v>349</v>
      </c>
      <c r="D93" s="477">
        <v>44252</v>
      </c>
      <c r="E93" s="298">
        <v>2294.8000000000002</v>
      </c>
      <c r="F93" s="298">
        <v>2288.9500000000003</v>
      </c>
      <c r="G93" s="299">
        <v>2257.9000000000005</v>
      </c>
      <c r="H93" s="299">
        <v>2221.0000000000005</v>
      </c>
      <c r="I93" s="299">
        <v>2189.9500000000007</v>
      </c>
      <c r="J93" s="299">
        <v>2325.8500000000004</v>
      </c>
      <c r="K93" s="299">
        <v>2356.9000000000005</v>
      </c>
      <c r="L93" s="299">
        <v>2393.8000000000002</v>
      </c>
      <c r="M93" s="286">
        <v>2320</v>
      </c>
      <c r="N93" s="286">
        <v>2252.0500000000002</v>
      </c>
      <c r="O93" s="301">
        <v>157500</v>
      </c>
      <c r="P93" s="302">
        <v>-3.669724770642202E-2</v>
      </c>
    </row>
    <row r="94" spans="1:16" ht="14.4">
      <c r="A94" s="263">
        <v>84</v>
      </c>
      <c r="B94" s="364" t="s">
        <v>56</v>
      </c>
      <c r="C94" s="476" t="s">
        <v>133</v>
      </c>
      <c r="D94" s="477">
        <v>44252</v>
      </c>
      <c r="E94" s="298">
        <v>444.3</v>
      </c>
      <c r="F94" s="298">
        <v>440.05</v>
      </c>
      <c r="G94" s="299">
        <v>433.25</v>
      </c>
      <c r="H94" s="299">
        <v>422.2</v>
      </c>
      <c r="I94" s="299">
        <v>415.4</v>
      </c>
      <c r="J94" s="299">
        <v>451.1</v>
      </c>
      <c r="K94" s="299">
        <v>457.90000000000009</v>
      </c>
      <c r="L94" s="299">
        <v>468.95000000000005</v>
      </c>
      <c r="M94" s="286">
        <v>446.85</v>
      </c>
      <c r="N94" s="286">
        <v>429</v>
      </c>
      <c r="O94" s="301">
        <v>10452000</v>
      </c>
      <c r="P94" s="302">
        <v>-2.9526462395543174E-2</v>
      </c>
    </row>
    <row r="95" spans="1:16" ht="14.4">
      <c r="A95" s="263">
        <v>85</v>
      </c>
      <c r="B95" s="364" t="s">
        <v>63</v>
      </c>
      <c r="C95" s="476" t="s">
        <v>134</v>
      </c>
      <c r="D95" s="477">
        <v>44252</v>
      </c>
      <c r="E95" s="298">
        <v>1526.05</v>
      </c>
      <c r="F95" s="298">
        <v>1514.3500000000001</v>
      </c>
      <c r="G95" s="299">
        <v>1498.7000000000003</v>
      </c>
      <c r="H95" s="299">
        <v>1471.3500000000001</v>
      </c>
      <c r="I95" s="299">
        <v>1455.7000000000003</v>
      </c>
      <c r="J95" s="299">
        <v>1541.7000000000003</v>
      </c>
      <c r="K95" s="299">
        <v>1557.3500000000004</v>
      </c>
      <c r="L95" s="299">
        <v>1584.7000000000003</v>
      </c>
      <c r="M95" s="286">
        <v>1530</v>
      </c>
      <c r="N95" s="286">
        <v>1487</v>
      </c>
      <c r="O95" s="301">
        <v>13030075</v>
      </c>
      <c r="P95" s="302">
        <v>-3.4304951845222878E-2</v>
      </c>
    </row>
    <row r="96" spans="1:16" ht="14.4">
      <c r="A96" s="263">
        <v>86</v>
      </c>
      <c r="B96" s="364" t="s">
        <v>51</v>
      </c>
      <c r="C96" s="476" t="s">
        <v>135</v>
      </c>
      <c r="D96" s="477">
        <v>44252</v>
      </c>
      <c r="E96" s="298">
        <v>1007.5</v>
      </c>
      <c r="F96" s="298">
        <v>1006.8833333333333</v>
      </c>
      <c r="G96" s="299">
        <v>995.06666666666661</v>
      </c>
      <c r="H96" s="299">
        <v>982.63333333333333</v>
      </c>
      <c r="I96" s="299">
        <v>970.81666666666661</v>
      </c>
      <c r="J96" s="299">
        <v>1019.3166666666666</v>
      </c>
      <c r="K96" s="299">
        <v>1031.1333333333334</v>
      </c>
      <c r="L96" s="299">
        <v>1043.5666666666666</v>
      </c>
      <c r="M96" s="286">
        <v>1018.7</v>
      </c>
      <c r="N96" s="286">
        <v>994.45</v>
      </c>
      <c r="O96" s="301">
        <v>9065250</v>
      </c>
      <c r="P96" s="302">
        <v>1.4940997335363533E-2</v>
      </c>
    </row>
    <row r="97" spans="1:16" ht="14.4">
      <c r="A97" s="263">
        <v>87</v>
      </c>
      <c r="B97" s="364" t="s">
        <v>43</v>
      </c>
      <c r="C97" s="476" t="s">
        <v>136</v>
      </c>
      <c r="D97" s="477">
        <v>44252</v>
      </c>
      <c r="E97" s="298">
        <v>851.45</v>
      </c>
      <c r="F97" s="298">
        <v>854.19999999999993</v>
      </c>
      <c r="G97" s="299">
        <v>839.24999999999989</v>
      </c>
      <c r="H97" s="299">
        <v>827.05</v>
      </c>
      <c r="I97" s="299">
        <v>812.09999999999991</v>
      </c>
      <c r="J97" s="299">
        <v>866.39999999999986</v>
      </c>
      <c r="K97" s="299">
        <v>881.34999999999991</v>
      </c>
      <c r="L97" s="299">
        <v>893.54999999999984</v>
      </c>
      <c r="M97" s="286">
        <v>869.15</v>
      </c>
      <c r="N97" s="286">
        <v>842</v>
      </c>
      <c r="O97" s="301">
        <v>10189200</v>
      </c>
      <c r="P97" s="302">
        <v>-2.8044871794871796E-2</v>
      </c>
    </row>
    <row r="98" spans="1:16" ht="14.4">
      <c r="A98" s="263">
        <v>88</v>
      </c>
      <c r="B98" s="364" t="s">
        <v>56</v>
      </c>
      <c r="C98" s="476" t="s">
        <v>137</v>
      </c>
      <c r="D98" s="477">
        <v>44252</v>
      </c>
      <c r="E98" s="298">
        <v>212.9</v>
      </c>
      <c r="F98" s="298">
        <v>212.08333333333334</v>
      </c>
      <c r="G98" s="299">
        <v>209.61666666666667</v>
      </c>
      <c r="H98" s="299">
        <v>206.33333333333334</v>
      </c>
      <c r="I98" s="299">
        <v>203.86666666666667</v>
      </c>
      <c r="J98" s="299">
        <v>215.36666666666667</v>
      </c>
      <c r="K98" s="299">
        <v>217.83333333333331</v>
      </c>
      <c r="L98" s="299">
        <v>221.11666666666667</v>
      </c>
      <c r="M98" s="286">
        <v>214.55</v>
      </c>
      <c r="N98" s="286">
        <v>208.8</v>
      </c>
      <c r="O98" s="301">
        <v>15792000</v>
      </c>
      <c r="P98" s="302">
        <v>-6.5425264217413188E-3</v>
      </c>
    </row>
    <row r="99" spans="1:16" ht="14.4">
      <c r="A99" s="263">
        <v>89</v>
      </c>
      <c r="B99" s="364" t="s">
        <v>56</v>
      </c>
      <c r="C99" s="476" t="s">
        <v>138</v>
      </c>
      <c r="D99" s="477">
        <v>44252</v>
      </c>
      <c r="E99" s="298">
        <v>171.75</v>
      </c>
      <c r="F99" s="298">
        <v>171.06666666666669</v>
      </c>
      <c r="G99" s="299">
        <v>169.73333333333338</v>
      </c>
      <c r="H99" s="299">
        <v>167.7166666666667</v>
      </c>
      <c r="I99" s="299">
        <v>166.38333333333338</v>
      </c>
      <c r="J99" s="299">
        <v>173.08333333333337</v>
      </c>
      <c r="K99" s="299">
        <v>174.41666666666669</v>
      </c>
      <c r="L99" s="299">
        <v>176.43333333333337</v>
      </c>
      <c r="M99" s="286">
        <v>172.4</v>
      </c>
      <c r="N99" s="286">
        <v>169.05</v>
      </c>
      <c r="O99" s="301">
        <v>18390000</v>
      </c>
      <c r="P99" s="302">
        <v>-2.9141590117199873E-2</v>
      </c>
    </row>
    <row r="100" spans="1:16" ht="14.4">
      <c r="A100" s="263">
        <v>90</v>
      </c>
      <c r="B100" s="364" t="s">
        <v>49</v>
      </c>
      <c r="C100" s="476" t="s">
        <v>139</v>
      </c>
      <c r="D100" s="477">
        <v>44252</v>
      </c>
      <c r="E100" s="298">
        <v>424.8</v>
      </c>
      <c r="F100" s="298">
        <v>423.26666666666665</v>
      </c>
      <c r="G100" s="299">
        <v>419.5333333333333</v>
      </c>
      <c r="H100" s="299">
        <v>414.26666666666665</v>
      </c>
      <c r="I100" s="299">
        <v>410.5333333333333</v>
      </c>
      <c r="J100" s="299">
        <v>428.5333333333333</v>
      </c>
      <c r="K100" s="299">
        <v>432.26666666666665</v>
      </c>
      <c r="L100" s="299">
        <v>437.5333333333333</v>
      </c>
      <c r="M100" s="286">
        <v>427</v>
      </c>
      <c r="N100" s="286">
        <v>418</v>
      </c>
      <c r="O100" s="301">
        <v>8212000</v>
      </c>
      <c r="P100" s="302">
        <v>-2.8625502720605631E-2</v>
      </c>
    </row>
    <row r="101" spans="1:16" ht="14.4">
      <c r="A101" s="263">
        <v>91</v>
      </c>
      <c r="B101" s="364" t="s">
        <v>43</v>
      </c>
      <c r="C101" s="476" t="s">
        <v>140</v>
      </c>
      <c r="D101" s="477">
        <v>44252</v>
      </c>
      <c r="E101" s="298">
        <v>6970.1</v>
      </c>
      <c r="F101" s="298">
        <v>6972.5166666666664</v>
      </c>
      <c r="G101" s="299">
        <v>6893.0333333333328</v>
      </c>
      <c r="H101" s="299">
        <v>6815.9666666666662</v>
      </c>
      <c r="I101" s="299">
        <v>6736.4833333333327</v>
      </c>
      <c r="J101" s="299">
        <v>7049.583333333333</v>
      </c>
      <c r="K101" s="299">
        <v>7129.0666666666666</v>
      </c>
      <c r="L101" s="299">
        <v>7206.1333333333332</v>
      </c>
      <c r="M101" s="286">
        <v>7052</v>
      </c>
      <c r="N101" s="286">
        <v>6895.45</v>
      </c>
      <c r="O101" s="301">
        <v>3056500</v>
      </c>
      <c r="P101" s="302">
        <v>5.1499931195816709E-2</v>
      </c>
    </row>
    <row r="102" spans="1:16" ht="14.4">
      <c r="A102" s="263">
        <v>92</v>
      </c>
      <c r="B102" s="364" t="s">
        <v>49</v>
      </c>
      <c r="C102" s="476" t="s">
        <v>141</v>
      </c>
      <c r="D102" s="477">
        <v>44252</v>
      </c>
      <c r="E102" s="298">
        <v>548.04999999999995</v>
      </c>
      <c r="F102" s="298">
        <v>550.35</v>
      </c>
      <c r="G102" s="299">
        <v>540.70000000000005</v>
      </c>
      <c r="H102" s="299">
        <v>533.35</v>
      </c>
      <c r="I102" s="299">
        <v>523.70000000000005</v>
      </c>
      <c r="J102" s="299">
        <v>557.70000000000005</v>
      </c>
      <c r="K102" s="299">
        <v>567.34999999999991</v>
      </c>
      <c r="L102" s="299">
        <v>574.70000000000005</v>
      </c>
      <c r="M102" s="286">
        <v>560</v>
      </c>
      <c r="N102" s="286">
        <v>543</v>
      </c>
      <c r="O102" s="301">
        <v>14397500</v>
      </c>
      <c r="P102" s="302">
        <v>1.3105814055765679E-2</v>
      </c>
    </row>
    <row r="103" spans="1:16" ht="14.4">
      <c r="A103" s="263">
        <v>93</v>
      </c>
      <c r="B103" s="364" t="s">
        <v>56</v>
      </c>
      <c r="C103" s="476" t="s">
        <v>142</v>
      </c>
      <c r="D103" s="477">
        <v>44252</v>
      </c>
      <c r="E103" s="298">
        <v>852.2</v>
      </c>
      <c r="F103" s="298">
        <v>850.88333333333321</v>
      </c>
      <c r="G103" s="299">
        <v>831.86666666666645</v>
      </c>
      <c r="H103" s="299">
        <v>811.53333333333319</v>
      </c>
      <c r="I103" s="299">
        <v>792.51666666666642</v>
      </c>
      <c r="J103" s="299">
        <v>871.21666666666647</v>
      </c>
      <c r="K103" s="299">
        <v>890.23333333333335</v>
      </c>
      <c r="L103" s="299">
        <v>910.56666666666649</v>
      </c>
      <c r="M103" s="286">
        <v>869.9</v>
      </c>
      <c r="N103" s="286">
        <v>830.55</v>
      </c>
      <c r="O103" s="301">
        <v>3477500</v>
      </c>
      <c r="P103" s="302">
        <v>1.2490537471612415E-2</v>
      </c>
    </row>
    <row r="104" spans="1:16" ht="14.4">
      <c r="A104" s="263">
        <v>94</v>
      </c>
      <c r="B104" s="364" t="s">
        <v>72</v>
      </c>
      <c r="C104" s="476" t="s">
        <v>143</v>
      </c>
      <c r="D104" s="477">
        <v>44252</v>
      </c>
      <c r="E104" s="298">
        <v>1135.1500000000001</v>
      </c>
      <c r="F104" s="298">
        <v>1132.75</v>
      </c>
      <c r="G104" s="299">
        <v>1124.45</v>
      </c>
      <c r="H104" s="299">
        <v>1113.75</v>
      </c>
      <c r="I104" s="299">
        <v>1105.45</v>
      </c>
      <c r="J104" s="299">
        <v>1143.45</v>
      </c>
      <c r="K104" s="299">
        <v>1151.7500000000002</v>
      </c>
      <c r="L104" s="299">
        <v>1162.45</v>
      </c>
      <c r="M104" s="286">
        <v>1141.05</v>
      </c>
      <c r="N104" s="286">
        <v>1122.05</v>
      </c>
      <c r="O104" s="301">
        <v>1628400</v>
      </c>
      <c r="P104" s="302">
        <v>-2.0216606498194945E-2</v>
      </c>
    </row>
    <row r="105" spans="1:16" ht="14.4">
      <c r="A105" s="263">
        <v>95</v>
      </c>
      <c r="B105" s="364" t="s">
        <v>106</v>
      </c>
      <c r="C105" s="476" t="s">
        <v>144</v>
      </c>
      <c r="D105" s="477">
        <v>44252</v>
      </c>
      <c r="E105" s="298">
        <v>1608.6</v>
      </c>
      <c r="F105" s="298">
        <v>1607.75</v>
      </c>
      <c r="G105" s="299">
        <v>1591.2</v>
      </c>
      <c r="H105" s="299">
        <v>1573.8</v>
      </c>
      <c r="I105" s="299">
        <v>1557.25</v>
      </c>
      <c r="J105" s="299">
        <v>1625.15</v>
      </c>
      <c r="K105" s="299">
        <v>1641.7000000000003</v>
      </c>
      <c r="L105" s="299">
        <v>1659.1000000000001</v>
      </c>
      <c r="M105" s="286">
        <v>1624.3</v>
      </c>
      <c r="N105" s="286">
        <v>1590.35</v>
      </c>
      <c r="O105" s="301">
        <v>1338400</v>
      </c>
      <c r="P105" s="302">
        <v>-7.7220077220077218E-2</v>
      </c>
    </row>
    <row r="106" spans="1:16" ht="14.4">
      <c r="A106" s="263">
        <v>96</v>
      </c>
      <c r="B106" s="364" t="s">
        <v>43</v>
      </c>
      <c r="C106" s="476" t="s">
        <v>145</v>
      </c>
      <c r="D106" s="477">
        <v>44252</v>
      </c>
      <c r="E106" s="298">
        <v>216.95</v>
      </c>
      <c r="F106" s="298">
        <v>218.76666666666665</v>
      </c>
      <c r="G106" s="299">
        <v>212.18333333333331</v>
      </c>
      <c r="H106" s="299">
        <v>207.41666666666666</v>
      </c>
      <c r="I106" s="299">
        <v>200.83333333333331</v>
      </c>
      <c r="J106" s="299">
        <v>223.5333333333333</v>
      </c>
      <c r="K106" s="299">
        <v>230.11666666666667</v>
      </c>
      <c r="L106" s="299">
        <v>234.8833333333333</v>
      </c>
      <c r="M106" s="286">
        <v>225.35</v>
      </c>
      <c r="N106" s="286">
        <v>214</v>
      </c>
      <c r="O106" s="301">
        <v>35007000</v>
      </c>
      <c r="P106" s="302">
        <v>2.8072989773410867E-3</v>
      </c>
    </row>
    <row r="107" spans="1:16" ht="14.4">
      <c r="A107" s="263">
        <v>97</v>
      </c>
      <c r="B107" s="364" t="s">
        <v>43</v>
      </c>
      <c r="C107" s="476" t="s">
        <v>146</v>
      </c>
      <c r="D107" s="477">
        <v>44252</v>
      </c>
      <c r="E107" s="298">
        <v>88170.15</v>
      </c>
      <c r="F107" s="298">
        <v>88012.733333333323</v>
      </c>
      <c r="G107" s="299">
        <v>87239.516666666648</v>
      </c>
      <c r="H107" s="299">
        <v>86308.883333333331</v>
      </c>
      <c r="I107" s="299">
        <v>85535.666666666657</v>
      </c>
      <c r="J107" s="299">
        <v>88943.36666666664</v>
      </c>
      <c r="K107" s="299">
        <v>89716.583333333314</v>
      </c>
      <c r="L107" s="299">
        <v>90647.216666666631</v>
      </c>
      <c r="M107" s="286">
        <v>88785.95</v>
      </c>
      <c r="N107" s="286">
        <v>87082.1</v>
      </c>
      <c r="O107" s="301">
        <v>56710</v>
      </c>
      <c r="P107" s="302">
        <v>-2.9603011635865845E-2</v>
      </c>
    </row>
    <row r="108" spans="1:16" ht="14.4">
      <c r="A108" s="263">
        <v>98</v>
      </c>
      <c r="B108" s="364" t="s">
        <v>56</v>
      </c>
      <c r="C108" s="476" t="s">
        <v>147</v>
      </c>
      <c r="D108" s="477">
        <v>44252</v>
      </c>
      <c r="E108" s="298">
        <v>1297.2</v>
      </c>
      <c r="F108" s="298">
        <v>1299.7333333333333</v>
      </c>
      <c r="G108" s="299">
        <v>1283.4666666666667</v>
      </c>
      <c r="H108" s="299">
        <v>1269.7333333333333</v>
      </c>
      <c r="I108" s="299">
        <v>1253.4666666666667</v>
      </c>
      <c r="J108" s="299">
        <v>1313.4666666666667</v>
      </c>
      <c r="K108" s="299">
        <v>1329.7333333333336</v>
      </c>
      <c r="L108" s="299">
        <v>1343.4666666666667</v>
      </c>
      <c r="M108" s="286">
        <v>1316</v>
      </c>
      <c r="N108" s="286">
        <v>1286</v>
      </c>
      <c r="O108" s="301">
        <v>3833250</v>
      </c>
      <c r="P108" s="302">
        <v>-3.729515916368431E-2</v>
      </c>
    </row>
    <row r="109" spans="1:16" ht="14.4">
      <c r="A109" s="263">
        <v>99</v>
      </c>
      <c r="B109" s="364" t="s">
        <v>111</v>
      </c>
      <c r="C109" s="476" t="s">
        <v>148</v>
      </c>
      <c r="D109" s="477">
        <v>44252</v>
      </c>
      <c r="E109" s="298">
        <v>55</v>
      </c>
      <c r="F109" s="298">
        <v>55.083333333333336</v>
      </c>
      <c r="G109" s="299">
        <v>54.06666666666667</v>
      </c>
      <c r="H109" s="299">
        <v>53.133333333333333</v>
      </c>
      <c r="I109" s="299">
        <v>52.116666666666667</v>
      </c>
      <c r="J109" s="299">
        <v>56.016666666666673</v>
      </c>
      <c r="K109" s="299">
        <v>57.033333333333339</v>
      </c>
      <c r="L109" s="299">
        <v>57.966666666666676</v>
      </c>
      <c r="M109" s="286">
        <v>56.1</v>
      </c>
      <c r="N109" s="286">
        <v>54.15</v>
      </c>
      <c r="O109" s="301">
        <v>67252000</v>
      </c>
      <c r="P109" s="302">
        <v>-6.030150753768844E-3</v>
      </c>
    </row>
    <row r="110" spans="1:16" ht="14.4">
      <c r="A110" s="263">
        <v>100</v>
      </c>
      <c r="B110" s="364" t="s">
        <v>39</v>
      </c>
      <c r="C110" s="476" t="s">
        <v>257</v>
      </c>
      <c r="D110" s="477">
        <v>44252</v>
      </c>
      <c r="E110" s="298">
        <v>4933.05</v>
      </c>
      <c r="F110" s="298">
        <v>4982.7</v>
      </c>
      <c r="G110" s="299">
        <v>4848.3499999999995</v>
      </c>
      <c r="H110" s="299">
        <v>4763.6499999999996</v>
      </c>
      <c r="I110" s="299">
        <v>4629.2999999999993</v>
      </c>
      <c r="J110" s="299">
        <v>5067.3999999999996</v>
      </c>
      <c r="K110" s="299">
        <v>5201.75</v>
      </c>
      <c r="L110" s="299">
        <v>5286.45</v>
      </c>
      <c r="M110" s="286">
        <v>5117.05</v>
      </c>
      <c r="N110" s="286">
        <v>4898</v>
      </c>
      <c r="O110" s="301">
        <v>871500</v>
      </c>
      <c r="P110" s="302">
        <v>3.1971580817051509E-2</v>
      </c>
    </row>
    <row r="111" spans="1:16" ht="14.4">
      <c r="A111" s="263">
        <v>101</v>
      </c>
      <c r="B111" s="364" t="s">
        <v>49</v>
      </c>
      <c r="C111" s="476" t="s">
        <v>151</v>
      </c>
      <c r="D111" s="477">
        <v>44252</v>
      </c>
      <c r="E111" s="298">
        <v>16356.45</v>
      </c>
      <c r="F111" s="298">
        <v>16258.866666666667</v>
      </c>
      <c r="G111" s="299">
        <v>16117.733333333334</v>
      </c>
      <c r="H111" s="299">
        <v>15879.016666666666</v>
      </c>
      <c r="I111" s="299">
        <v>15737.883333333333</v>
      </c>
      <c r="J111" s="299">
        <v>16497.583333333336</v>
      </c>
      <c r="K111" s="299">
        <v>16638.716666666667</v>
      </c>
      <c r="L111" s="299">
        <v>16877.433333333334</v>
      </c>
      <c r="M111" s="286">
        <v>16400</v>
      </c>
      <c r="N111" s="286">
        <v>16020.15</v>
      </c>
      <c r="O111" s="301">
        <v>399900</v>
      </c>
      <c r="P111" s="302">
        <v>-3.1719128329297817E-2</v>
      </c>
    </row>
    <row r="112" spans="1:16" ht="14.4">
      <c r="A112" s="263">
        <v>102</v>
      </c>
      <c r="B112" s="364" t="s">
        <v>111</v>
      </c>
      <c r="C112" s="476" t="s">
        <v>152</v>
      </c>
      <c r="D112" s="477">
        <v>44252</v>
      </c>
      <c r="E112" s="298">
        <v>123.65</v>
      </c>
      <c r="F112" s="298">
        <v>124.28333333333335</v>
      </c>
      <c r="G112" s="299">
        <v>122.4666666666667</v>
      </c>
      <c r="H112" s="299">
        <v>121.28333333333335</v>
      </c>
      <c r="I112" s="299">
        <v>119.4666666666667</v>
      </c>
      <c r="J112" s="299">
        <v>125.4666666666667</v>
      </c>
      <c r="K112" s="299">
        <v>127.28333333333333</v>
      </c>
      <c r="L112" s="299">
        <v>128.4666666666667</v>
      </c>
      <c r="M112" s="286">
        <v>126.1</v>
      </c>
      <c r="N112" s="286">
        <v>123.1</v>
      </c>
      <c r="O112" s="301">
        <v>56996900</v>
      </c>
      <c r="P112" s="302">
        <v>-5.261927034611787E-3</v>
      </c>
    </row>
    <row r="113" spans="1:16" ht="14.4">
      <c r="A113" s="263">
        <v>103</v>
      </c>
      <c r="B113" s="364" t="s">
        <v>42</v>
      </c>
      <c r="C113" s="476" t="s">
        <v>153</v>
      </c>
      <c r="D113" s="477">
        <v>44252</v>
      </c>
      <c r="E113" s="298">
        <v>103.4</v>
      </c>
      <c r="F113" s="298">
        <v>103.43333333333334</v>
      </c>
      <c r="G113" s="299">
        <v>102.21666666666667</v>
      </c>
      <c r="H113" s="299">
        <v>101.03333333333333</v>
      </c>
      <c r="I113" s="299">
        <v>99.816666666666663</v>
      </c>
      <c r="J113" s="299">
        <v>104.61666666666667</v>
      </c>
      <c r="K113" s="299">
        <v>105.83333333333334</v>
      </c>
      <c r="L113" s="299">
        <v>107.01666666666668</v>
      </c>
      <c r="M113" s="286">
        <v>104.65</v>
      </c>
      <c r="N113" s="286">
        <v>102.25</v>
      </c>
      <c r="O113" s="301">
        <v>85659600</v>
      </c>
      <c r="P113" s="302">
        <v>-4.9659008144077336E-3</v>
      </c>
    </row>
    <row r="114" spans="1:16" ht="14.4">
      <c r="A114" s="263">
        <v>104</v>
      </c>
      <c r="B114" s="364" t="s">
        <v>72</v>
      </c>
      <c r="C114" s="476" t="s">
        <v>155</v>
      </c>
      <c r="D114" s="477">
        <v>44252</v>
      </c>
      <c r="E114" s="298">
        <v>113.5</v>
      </c>
      <c r="F114" s="298">
        <v>113.06666666666666</v>
      </c>
      <c r="G114" s="299">
        <v>111.18333333333332</v>
      </c>
      <c r="H114" s="299">
        <v>108.86666666666666</v>
      </c>
      <c r="I114" s="299">
        <v>106.98333333333332</v>
      </c>
      <c r="J114" s="299">
        <v>115.38333333333333</v>
      </c>
      <c r="K114" s="299">
        <v>117.26666666666665</v>
      </c>
      <c r="L114" s="299">
        <v>119.58333333333333</v>
      </c>
      <c r="M114" s="286">
        <v>114.95</v>
      </c>
      <c r="N114" s="286">
        <v>110.75</v>
      </c>
      <c r="O114" s="301">
        <v>55309100</v>
      </c>
      <c r="P114" s="302">
        <v>-5.2624290264506298E-3</v>
      </c>
    </row>
    <row r="115" spans="1:16" ht="14.4">
      <c r="A115" s="263">
        <v>105</v>
      </c>
      <c r="B115" s="364" t="s">
        <v>78</v>
      </c>
      <c r="C115" s="476" t="s">
        <v>156</v>
      </c>
      <c r="D115" s="477">
        <v>44252</v>
      </c>
      <c r="E115" s="298">
        <v>28900.85</v>
      </c>
      <c r="F115" s="298">
        <v>28921.316666666666</v>
      </c>
      <c r="G115" s="299">
        <v>28530.533333333333</v>
      </c>
      <c r="H115" s="299">
        <v>28160.216666666667</v>
      </c>
      <c r="I115" s="299">
        <v>27769.433333333334</v>
      </c>
      <c r="J115" s="299">
        <v>29291.633333333331</v>
      </c>
      <c r="K115" s="299">
        <v>29682.416666666664</v>
      </c>
      <c r="L115" s="299">
        <v>30052.73333333333</v>
      </c>
      <c r="M115" s="286">
        <v>29312.1</v>
      </c>
      <c r="N115" s="286">
        <v>28551</v>
      </c>
      <c r="O115" s="301">
        <v>91590</v>
      </c>
      <c r="P115" s="302">
        <v>-1.101392938127632E-2</v>
      </c>
    </row>
    <row r="116" spans="1:16" ht="14.4">
      <c r="A116" s="263">
        <v>106</v>
      </c>
      <c r="B116" s="364" t="s">
        <v>51</v>
      </c>
      <c r="C116" s="476" t="s">
        <v>157</v>
      </c>
      <c r="D116" s="477">
        <v>44252</v>
      </c>
      <c r="E116" s="298">
        <v>1857.85</v>
      </c>
      <c r="F116" s="298">
        <v>1859.6666666666667</v>
      </c>
      <c r="G116" s="299">
        <v>1836.4833333333336</v>
      </c>
      <c r="H116" s="299">
        <v>1815.1166666666668</v>
      </c>
      <c r="I116" s="299">
        <v>1791.9333333333336</v>
      </c>
      <c r="J116" s="299">
        <v>1881.0333333333335</v>
      </c>
      <c r="K116" s="299">
        <v>1904.2166666666665</v>
      </c>
      <c r="L116" s="299">
        <v>1925.5833333333335</v>
      </c>
      <c r="M116" s="286">
        <v>1882.85</v>
      </c>
      <c r="N116" s="286">
        <v>1838.3</v>
      </c>
      <c r="O116" s="301">
        <v>3889600</v>
      </c>
      <c r="P116" s="302">
        <v>-1.7914178586307457E-2</v>
      </c>
    </row>
    <row r="117" spans="1:16" ht="14.4">
      <c r="A117" s="263">
        <v>107</v>
      </c>
      <c r="B117" s="364" t="s">
        <v>72</v>
      </c>
      <c r="C117" s="476" t="s">
        <v>158</v>
      </c>
      <c r="D117" s="477">
        <v>44252</v>
      </c>
      <c r="E117" s="298">
        <v>251.7</v>
      </c>
      <c r="F117" s="298">
        <v>252.6</v>
      </c>
      <c r="G117" s="299">
        <v>247.59999999999997</v>
      </c>
      <c r="H117" s="299">
        <v>243.49999999999997</v>
      </c>
      <c r="I117" s="299">
        <v>238.49999999999994</v>
      </c>
      <c r="J117" s="299">
        <v>256.7</v>
      </c>
      <c r="K117" s="299">
        <v>261.70000000000005</v>
      </c>
      <c r="L117" s="299">
        <v>265.8</v>
      </c>
      <c r="M117" s="286">
        <v>257.60000000000002</v>
      </c>
      <c r="N117" s="286">
        <v>248.5</v>
      </c>
      <c r="O117" s="301">
        <v>18942000</v>
      </c>
      <c r="P117" s="302">
        <v>-1.1429466103021762E-2</v>
      </c>
    </row>
    <row r="118" spans="1:16" ht="14.4">
      <c r="A118" s="263">
        <v>108</v>
      </c>
      <c r="B118" s="364" t="s">
        <v>56</v>
      </c>
      <c r="C118" s="476" t="s">
        <v>159</v>
      </c>
      <c r="D118" s="477">
        <v>44252</v>
      </c>
      <c r="E118" s="298">
        <v>124.3</v>
      </c>
      <c r="F118" s="298">
        <v>123.89999999999999</v>
      </c>
      <c r="G118" s="299">
        <v>123.19999999999999</v>
      </c>
      <c r="H118" s="299">
        <v>122.1</v>
      </c>
      <c r="I118" s="299">
        <v>121.39999999999999</v>
      </c>
      <c r="J118" s="299">
        <v>124.99999999999999</v>
      </c>
      <c r="K118" s="299">
        <v>125.7</v>
      </c>
      <c r="L118" s="299">
        <v>126.79999999999998</v>
      </c>
      <c r="M118" s="286">
        <v>124.6</v>
      </c>
      <c r="N118" s="286">
        <v>122.8</v>
      </c>
      <c r="O118" s="301">
        <v>41502800</v>
      </c>
      <c r="P118" s="302">
        <v>6.439815550961997E-2</v>
      </c>
    </row>
    <row r="119" spans="1:16" ht="14.4">
      <c r="A119" s="263">
        <v>109</v>
      </c>
      <c r="B119" s="364" t="s">
        <v>49</v>
      </c>
      <c r="C119" s="476" t="s">
        <v>160</v>
      </c>
      <c r="D119" s="477">
        <v>44252</v>
      </c>
      <c r="E119" s="298">
        <v>1729.6</v>
      </c>
      <c r="F119" s="298">
        <v>1726.5833333333333</v>
      </c>
      <c r="G119" s="299">
        <v>1713.4666666666665</v>
      </c>
      <c r="H119" s="299">
        <v>1697.3333333333333</v>
      </c>
      <c r="I119" s="299">
        <v>1684.2166666666665</v>
      </c>
      <c r="J119" s="299">
        <v>1742.7166666666665</v>
      </c>
      <c r="K119" s="299">
        <v>1755.8333333333333</v>
      </c>
      <c r="L119" s="299">
        <v>1771.9666666666665</v>
      </c>
      <c r="M119" s="286">
        <v>1739.7</v>
      </c>
      <c r="N119" s="286">
        <v>1710.45</v>
      </c>
      <c r="O119" s="301">
        <v>2236500</v>
      </c>
      <c r="P119" s="302">
        <v>-1.5625000000000001E-3</v>
      </c>
    </row>
    <row r="120" spans="1:16" ht="14.4">
      <c r="A120" s="263">
        <v>110</v>
      </c>
      <c r="B120" s="364" t="s">
        <v>53</v>
      </c>
      <c r="C120" s="476" t="s">
        <v>161</v>
      </c>
      <c r="D120" s="477">
        <v>44252</v>
      </c>
      <c r="E120" s="298">
        <v>41.8</v>
      </c>
      <c r="F120" s="298">
        <v>42.166666666666664</v>
      </c>
      <c r="G120" s="299">
        <v>40.833333333333329</v>
      </c>
      <c r="H120" s="299">
        <v>39.866666666666667</v>
      </c>
      <c r="I120" s="299">
        <v>38.533333333333331</v>
      </c>
      <c r="J120" s="299">
        <v>43.133333333333326</v>
      </c>
      <c r="K120" s="299">
        <v>44.466666666666654</v>
      </c>
      <c r="L120" s="299">
        <v>45.433333333333323</v>
      </c>
      <c r="M120" s="286">
        <v>43.5</v>
      </c>
      <c r="N120" s="286">
        <v>41.2</v>
      </c>
      <c r="O120" s="301">
        <v>221760000</v>
      </c>
      <c r="P120" s="302">
        <v>-4.0564862245604322E-2</v>
      </c>
    </row>
    <row r="121" spans="1:16" ht="14.4">
      <c r="A121" s="263">
        <v>111</v>
      </c>
      <c r="B121" s="364" t="s">
        <v>42</v>
      </c>
      <c r="C121" s="476" t="s">
        <v>162</v>
      </c>
      <c r="D121" s="477">
        <v>44252</v>
      </c>
      <c r="E121" s="298">
        <v>222.8</v>
      </c>
      <c r="F121" s="298">
        <v>224.33333333333334</v>
      </c>
      <c r="G121" s="299">
        <v>220.51666666666668</v>
      </c>
      <c r="H121" s="299">
        <v>218.23333333333335</v>
      </c>
      <c r="I121" s="299">
        <v>214.41666666666669</v>
      </c>
      <c r="J121" s="299">
        <v>226.61666666666667</v>
      </c>
      <c r="K121" s="299">
        <v>230.43333333333334</v>
      </c>
      <c r="L121" s="299">
        <v>232.71666666666667</v>
      </c>
      <c r="M121" s="286">
        <v>228.15</v>
      </c>
      <c r="N121" s="286">
        <v>222.05</v>
      </c>
      <c r="O121" s="301">
        <v>18576000</v>
      </c>
      <c r="P121" s="302">
        <v>-8.2032022138762595E-2</v>
      </c>
    </row>
    <row r="122" spans="1:16" ht="14.4">
      <c r="A122" s="263">
        <v>112</v>
      </c>
      <c r="B122" s="364" t="s">
        <v>88</v>
      </c>
      <c r="C122" s="476" t="s">
        <v>163</v>
      </c>
      <c r="D122" s="477">
        <v>44252</v>
      </c>
      <c r="E122" s="298">
        <v>1394.1</v>
      </c>
      <c r="F122" s="298">
        <v>1389.1499999999999</v>
      </c>
      <c r="G122" s="299">
        <v>1353.4499999999998</v>
      </c>
      <c r="H122" s="299">
        <v>1312.8</v>
      </c>
      <c r="I122" s="299">
        <v>1277.0999999999999</v>
      </c>
      <c r="J122" s="299">
        <v>1429.7999999999997</v>
      </c>
      <c r="K122" s="299">
        <v>1465.5</v>
      </c>
      <c r="L122" s="299">
        <v>1506.1499999999996</v>
      </c>
      <c r="M122" s="286">
        <v>1424.85</v>
      </c>
      <c r="N122" s="286">
        <v>1348.5</v>
      </c>
      <c r="O122" s="301">
        <v>1761496</v>
      </c>
      <c r="P122" s="302">
        <v>-7.8756917837377607E-2</v>
      </c>
    </row>
    <row r="123" spans="1:16" ht="14.4">
      <c r="A123" s="263">
        <v>113</v>
      </c>
      <c r="B123" s="364" t="s">
        <v>37</v>
      </c>
      <c r="C123" s="476" t="s">
        <v>164</v>
      </c>
      <c r="D123" s="477">
        <v>44252</v>
      </c>
      <c r="E123" s="298">
        <v>961.8</v>
      </c>
      <c r="F123" s="298">
        <v>961.9</v>
      </c>
      <c r="G123" s="299">
        <v>954.9</v>
      </c>
      <c r="H123" s="299">
        <v>948</v>
      </c>
      <c r="I123" s="299">
        <v>941</v>
      </c>
      <c r="J123" s="299">
        <v>968.8</v>
      </c>
      <c r="K123" s="299">
        <v>975.8</v>
      </c>
      <c r="L123" s="299">
        <v>982.69999999999993</v>
      </c>
      <c r="M123" s="286">
        <v>968.9</v>
      </c>
      <c r="N123" s="286">
        <v>955</v>
      </c>
      <c r="O123" s="301">
        <v>1918450</v>
      </c>
      <c r="P123" s="302">
        <v>-1.0087719298245614E-2</v>
      </c>
    </row>
    <row r="124" spans="1:16" ht="14.4">
      <c r="A124" s="263">
        <v>114</v>
      </c>
      <c r="B124" s="364" t="s">
        <v>53</v>
      </c>
      <c r="C124" s="476" t="s">
        <v>165</v>
      </c>
      <c r="D124" s="477">
        <v>44252</v>
      </c>
      <c r="E124" s="298">
        <v>247.35</v>
      </c>
      <c r="F124" s="298">
        <v>243.16666666666666</v>
      </c>
      <c r="G124" s="299">
        <v>236.68333333333331</v>
      </c>
      <c r="H124" s="299">
        <v>226.01666666666665</v>
      </c>
      <c r="I124" s="299">
        <v>219.5333333333333</v>
      </c>
      <c r="J124" s="299">
        <v>253.83333333333331</v>
      </c>
      <c r="K124" s="299">
        <v>260.31666666666666</v>
      </c>
      <c r="L124" s="299">
        <v>270.98333333333335</v>
      </c>
      <c r="M124" s="286">
        <v>249.65</v>
      </c>
      <c r="N124" s="286">
        <v>232.5</v>
      </c>
      <c r="O124" s="301">
        <v>25682400</v>
      </c>
      <c r="P124" s="302">
        <v>-2.2578460149017836E-4</v>
      </c>
    </row>
    <row r="125" spans="1:16" ht="14.4">
      <c r="A125" s="263">
        <v>115</v>
      </c>
      <c r="B125" s="364" t="s">
        <v>42</v>
      </c>
      <c r="C125" s="476" t="s">
        <v>166</v>
      </c>
      <c r="D125" s="477">
        <v>44252</v>
      </c>
      <c r="E125" s="298">
        <v>138.1</v>
      </c>
      <c r="F125" s="298">
        <v>138.86666666666667</v>
      </c>
      <c r="G125" s="299">
        <v>136.23333333333335</v>
      </c>
      <c r="H125" s="299">
        <v>134.36666666666667</v>
      </c>
      <c r="I125" s="299">
        <v>131.73333333333335</v>
      </c>
      <c r="J125" s="299">
        <v>140.73333333333335</v>
      </c>
      <c r="K125" s="299">
        <v>143.36666666666667</v>
      </c>
      <c r="L125" s="299">
        <v>145.23333333333335</v>
      </c>
      <c r="M125" s="286">
        <v>141.5</v>
      </c>
      <c r="N125" s="286">
        <v>137</v>
      </c>
      <c r="O125" s="301">
        <v>17826000</v>
      </c>
      <c r="P125" s="302">
        <v>0.11733734486649117</v>
      </c>
    </row>
    <row r="126" spans="1:16" ht="14.4">
      <c r="A126" s="263">
        <v>116</v>
      </c>
      <c r="B126" s="364" t="s">
        <v>72</v>
      </c>
      <c r="C126" s="476" t="s">
        <v>167</v>
      </c>
      <c r="D126" s="477">
        <v>44252</v>
      </c>
      <c r="E126" s="298">
        <v>2060.5</v>
      </c>
      <c r="F126" s="298">
        <v>2051.75</v>
      </c>
      <c r="G126" s="299">
        <v>2038.5</v>
      </c>
      <c r="H126" s="299">
        <v>2016.5</v>
      </c>
      <c r="I126" s="299">
        <v>2003.25</v>
      </c>
      <c r="J126" s="299">
        <v>2073.75</v>
      </c>
      <c r="K126" s="299">
        <v>2087</v>
      </c>
      <c r="L126" s="299">
        <v>2109</v>
      </c>
      <c r="M126" s="286">
        <v>2065</v>
      </c>
      <c r="N126" s="286">
        <v>2029.75</v>
      </c>
      <c r="O126" s="301">
        <v>27307750</v>
      </c>
      <c r="P126" s="302">
        <v>-2.7397870142821527E-2</v>
      </c>
    </row>
    <row r="127" spans="1:16" ht="14.4">
      <c r="A127" s="263">
        <v>117</v>
      </c>
      <c r="B127" s="364" t="s">
        <v>111</v>
      </c>
      <c r="C127" s="476" t="s">
        <v>168</v>
      </c>
      <c r="D127" s="477">
        <v>44252</v>
      </c>
      <c r="E127" s="298">
        <v>71.55</v>
      </c>
      <c r="F127" s="298">
        <v>72.233333333333334</v>
      </c>
      <c r="G127" s="299">
        <v>70.566666666666663</v>
      </c>
      <c r="H127" s="299">
        <v>69.583333333333329</v>
      </c>
      <c r="I127" s="299">
        <v>67.916666666666657</v>
      </c>
      <c r="J127" s="299">
        <v>73.216666666666669</v>
      </c>
      <c r="K127" s="299">
        <v>74.883333333333326</v>
      </c>
      <c r="L127" s="299">
        <v>75.866666666666674</v>
      </c>
      <c r="M127" s="286">
        <v>73.900000000000006</v>
      </c>
      <c r="N127" s="286">
        <v>71.25</v>
      </c>
      <c r="O127" s="301">
        <v>122759000</v>
      </c>
      <c r="P127" s="302">
        <v>0.30578011317704124</v>
      </c>
    </row>
    <row r="128" spans="1:16" ht="14.4">
      <c r="A128" s="263">
        <v>118</v>
      </c>
      <c r="B128" s="384" t="s">
        <v>56</v>
      </c>
      <c r="C128" s="476" t="s">
        <v>275</v>
      </c>
      <c r="D128" s="477">
        <v>44252</v>
      </c>
      <c r="E128" s="298">
        <v>871.7</v>
      </c>
      <c r="F128" s="298">
        <v>865.41666666666663</v>
      </c>
      <c r="G128" s="299">
        <v>855.13333333333321</v>
      </c>
      <c r="H128" s="299">
        <v>838.56666666666661</v>
      </c>
      <c r="I128" s="299">
        <v>828.28333333333319</v>
      </c>
      <c r="J128" s="299">
        <v>881.98333333333323</v>
      </c>
      <c r="K128" s="299">
        <v>892.26666666666677</v>
      </c>
      <c r="L128" s="299">
        <v>908.83333333333326</v>
      </c>
      <c r="M128" s="286">
        <v>875.7</v>
      </c>
      <c r="N128" s="286">
        <v>848.85</v>
      </c>
      <c r="O128" s="301">
        <v>5278500</v>
      </c>
      <c r="P128" s="302">
        <v>-9.2905405405405411E-3</v>
      </c>
    </row>
    <row r="129" spans="1:16" ht="14.4">
      <c r="A129" s="263">
        <v>119</v>
      </c>
      <c r="B129" s="364" t="s">
        <v>53</v>
      </c>
      <c r="C129" s="476" t="s">
        <v>169</v>
      </c>
      <c r="D129" s="477">
        <v>44252</v>
      </c>
      <c r="E129" s="298">
        <v>406.5</v>
      </c>
      <c r="F129" s="298">
        <v>404.34999999999997</v>
      </c>
      <c r="G129" s="299">
        <v>397.14999999999992</v>
      </c>
      <c r="H129" s="299">
        <v>387.79999999999995</v>
      </c>
      <c r="I129" s="299">
        <v>380.59999999999991</v>
      </c>
      <c r="J129" s="299">
        <v>413.69999999999993</v>
      </c>
      <c r="K129" s="299">
        <v>420.9</v>
      </c>
      <c r="L129" s="299">
        <v>430.24999999999994</v>
      </c>
      <c r="M129" s="286">
        <v>411.55</v>
      </c>
      <c r="N129" s="286">
        <v>395</v>
      </c>
      <c r="O129" s="301">
        <v>92682000</v>
      </c>
      <c r="P129" s="302">
        <v>-1.454474934548628E-3</v>
      </c>
    </row>
    <row r="130" spans="1:16" ht="14.4">
      <c r="A130" s="263">
        <v>120</v>
      </c>
      <c r="B130" s="364" t="s">
        <v>37</v>
      </c>
      <c r="C130" s="476" t="s">
        <v>170</v>
      </c>
      <c r="D130" s="477">
        <v>44252</v>
      </c>
      <c r="E130" s="298">
        <v>27671.7</v>
      </c>
      <c r="F130" s="298">
        <v>27494.400000000005</v>
      </c>
      <c r="G130" s="299">
        <v>27188.650000000009</v>
      </c>
      <c r="H130" s="299">
        <v>26705.600000000002</v>
      </c>
      <c r="I130" s="299">
        <v>26399.850000000006</v>
      </c>
      <c r="J130" s="299">
        <v>27977.450000000012</v>
      </c>
      <c r="K130" s="299">
        <v>28283.200000000004</v>
      </c>
      <c r="L130" s="299">
        <v>28766.250000000015</v>
      </c>
      <c r="M130" s="286">
        <v>27800.15</v>
      </c>
      <c r="N130" s="286">
        <v>27011.35</v>
      </c>
      <c r="O130" s="301">
        <v>153250</v>
      </c>
      <c r="P130" s="302">
        <v>1.759628154050465E-2</v>
      </c>
    </row>
    <row r="131" spans="1:16" ht="14.4">
      <c r="A131" s="263">
        <v>121</v>
      </c>
      <c r="B131" s="364" t="s">
        <v>63</v>
      </c>
      <c r="C131" s="476" t="s">
        <v>171</v>
      </c>
      <c r="D131" s="477">
        <v>44252</v>
      </c>
      <c r="E131" s="298">
        <v>1905.8</v>
      </c>
      <c r="F131" s="298">
        <v>1896.6666666666667</v>
      </c>
      <c r="G131" s="299">
        <v>1868.4333333333334</v>
      </c>
      <c r="H131" s="299">
        <v>1831.0666666666666</v>
      </c>
      <c r="I131" s="299">
        <v>1802.8333333333333</v>
      </c>
      <c r="J131" s="299">
        <v>1934.0333333333335</v>
      </c>
      <c r="K131" s="299">
        <v>1962.2666666666667</v>
      </c>
      <c r="L131" s="299">
        <v>1999.6333333333337</v>
      </c>
      <c r="M131" s="286">
        <v>1924.9</v>
      </c>
      <c r="N131" s="286">
        <v>1859.3</v>
      </c>
      <c r="O131" s="301">
        <v>796950</v>
      </c>
      <c r="P131" s="302">
        <v>7.412898443291327E-2</v>
      </c>
    </row>
    <row r="132" spans="1:16" ht="14.4">
      <c r="A132" s="263">
        <v>122</v>
      </c>
      <c r="B132" s="364" t="s">
        <v>78</v>
      </c>
      <c r="C132" s="476" t="s">
        <v>172</v>
      </c>
      <c r="D132" s="477">
        <v>44252</v>
      </c>
      <c r="E132" s="298">
        <v>5476.05</v>
      </c>
      <c r="F132" s="298">
        <v>5467.9333333333343</v>
      </c>
      <c r="G132" s="299">
        <v>5393.216666666669</v>
      </c>
      <c r="H132" s="299">
        <v>5310.383333333335</v>
      </c>
      <c r="I132" s="299">
        <v>5235.6666666666697</v>
      </c>
      <c r="J132" s="299">
        <v>5550.7666666666682</v>
      </c>
      <c r="K132" s="299">
        <v>5625.4833333333336</v>
      </c>
      <c r="L132" s="299">
        <v>5708.3166666666675</v>
      </c>
      <c r="M132" s="286">
        <v>5542.65</v>
      </c>
      <c r="N132" s="286">
        <v>5385.1</v>
      </c>
      <c r="O132" s="301">
        <v>301750</v>
      </c>
      <c r="P132" s="302">
        <v>-3.8247011952191233E-2</v>
      </c>
    </row>
    <row r="133" spans="1:16" ht="14.4">
      <c r="A133" s="263">
        <v>123</v>
      </c>
      <c r="B133" s="364" t="s">
        <v>56</v>
      </c>
      <c r="C133" s="476" t="s">
        <v>173</v>
      </c>
      <c r="D133" s="477">
        <v>44252</v>
      </c>
      <c r="E133" s="298">
        <v>1383.85</v>
      </c>
      <c r="F133" s="298">
        <v>1389.6333333333332</v>
      </c>
      <c r="G133" s="299">
        <v>1369.9166666666665</v>
      </c>
      <c r="H133" s="299">
        <v>1355.9833333333333</v>
      </c>
      <c r="I133" s="299">
        <v>1336.2666666666667</v>
      </c>
      <c r="J133" s="299">
        <v>1403.5666666666664</v>
      </c>
      <c r="K133" s="299">
        <v>1423.2833333333331</v>
      </c>
      <c r="L133" s="299">
        <v>1437.2166666666662</v>
      </c>
      <c r="M133" s="286">
        <v>1409.35</v>
      </c>
      <c r="N133" s="286">
        <v>1375.7</v>
      </c>
      <c r="O133" s="301">
        <v>4465600</v>
      </c>
      <c r="P133" s="302">
        <v>6.854256854256854E-3</v>
      </c>
    </row>
    <row r="134" spans="1:16" ht="14.4">
      <c r="A134" s="263">
        <v>124</v>
      </c>
      <c r="B134" s="364" t="s">
        <v>51</v>
      </c>
      <c r="C134" s="476" t="s">
        <v>175</v>
      </c>
      <c r="D134" s="477">
        <v>44252</v>
      </c>
      <c r="E134" s="298">
        <v>602.20000000000005</v>
      </c>
      <c r="F134" s="298">
        <v>600.48333333333335</v>
      </c>
      <c r="G134" s="299">
        <v>591.9666666666667</v>
      </c>
      <c r="H134" s="299">
        <v>581.73333333333335</v>
      </c>
      <c r="I134" s="299">
        <v>573.2166666666667</v>
      </c>
      <c r="J134" s="299">
        <v>610.7166666666667</v>
      </c>
      <c r="K134" s="299">
        <v>619.23333333333335</v>
      </c>
      <c r="L134" s="299">
        <v>629.4666666666667</v>
      </c>
      <c r="M134" s="286">
        <v>609</v>
      </c>
      <c r="N134" s="286">
        <v>590.25</v>
      </c>
      <c r="O134" s="301">
        <v>43195600</v>
      </c>
      <c r="P134" s="302">
        <v>-1.2735184948163317E-2</v>
      </c>
    </row>
    <row r="135" spans="1:16" ht="14.4">
      <c r="A135" s="263">
        <v>125</v>
      </c>
      <c r="B135" s="364" t="s">
        <v>88</v>
      </c>
      <c r="C135" s="476" t="s">
        <v>176</v>
      </c>
      <c r="D135" s="477">
        <v>44252</v>
      </c>
      <c r="E135" s="298">
        <v>497.5</v>
      </c>
      <c r="F135" s="298">
        <v>498.0333333333333</v>
      </c>
      <c r="G135" s="299">
        <v>493.36666666666662</v>
      </c>
      <c r="H135" s="299">
        <v>489.23333333333329</v>
      </c>
      <c r="I135" s="299">
        <v>484.56666666666661</v>
      </c>
      <c r="J135" s="299">
        <v>502.16666666666663</v>
      </c>
      <c r="K135" s="299">
        <v>506.83333333333337</v>
      </c>
      <c r="L135" s="299">
        <v>510.96666666666664</v>
      </c>
      <c r="M135" s="286">
        <v>502.7</v>
      </c>
      <c r="N135" s="286">
        <v>493.9</v>
      </c>
      <c r="O135" s="301">
        <v>11293500</v>
      </c>
      <c r="P135" s="302">
        <v>-5.5474838198388589E-3</v>
      </c>
    </row>
    <row r="136" spans="1:16" ht="14.4">
      <c r="A136" s="263">
        <v>126</v>
      </c>
      <c r="B136" s="364" t="s">
        <v>177</v>
      </c>
      <c r="C136" s="476" t="s">
        <v>178</v>
      </c>
      <c r="D136" s="477">
        <v>44252</v>
      </c>
      <c r="E136" s="298">
        <v>671.4</v>
      </c>
      <c r="F136" s="298">
        <v>667.83333333333326</v>
      </c>
      <c r="G136" s="299">
        <v>652.36666666666656</v>
      </c>
      <c r="H136" s="299">
        <v>633.33333333333326</v>
      </c>
      <c r="I136" s="299">
        <v>617.86666666666656</v>
      </c>
      <c r="J136" s="299">
        <v>686.86666666666656</v>
      </c>
      <c r="K136" s="299">
        <v>702.33333333333326</v>
      </c>
      <c r="L136" s="299">
        <v>721.36666666666656</v>
      </c>
      <c r="M136" s="286">
        <v>683.3</v>
      </c>
      <c r="N136" s="286">
        <v>648.79999999999995</v>
      </c>
      <c r="O136" s="301">
        <v>9960000</v>
      </c>
      <c r="P136" s="302">
        <v>-2.1034008256339689E-2</v>
      </c>
    </row>
    <row r="137" spans="1:16" ht="14.4">
      <c r="A137" s="263">
        <v>127</v>
      </c>
      <c r="B137" s="364" t="s">
        <v>39</v>
      </c>
      <c r="C137" s="476" t="s">
        <v>806</v>
      </c>
      <c r="D137" s="477">
        <v>44252</v>
      </c>
      <c r="E137" s="298">
        <v>626.15</v>
      </c>
      <c r="F137" s="298">
        <v>627.43333333333328</v>
      </c>
      <c r="G137" s="299">
        <v>603.71666666666658</v>
      </c>
      <c r="H137" s="299">
        <v>581.2833333333333</v>
      </c>
      <c r="I137" s="299">
        <v>557.56666666666661</v>
      </c>
      <c r="J137" s="299">
        <v>649.86666666666656</v>
      </c>
      <c r="K137" s="299">
        <v>673.58333333333326</v>
      </c>
      <c r="L137" s="299">
        <v>696.01666666666654</v>
      </c>
      <c r="M137" s="286">
        <v>651.15</v>
      </c>
      <c r="N137" s="286">
        <v>605</v>
      </c>
      <c r="O137" s="301">
        <v>14031900</v>
      </c>
      <c r="P137" s="302">
        <v>3.5724630684561168E-3</v>
      </c>
    </row>
    <row r="138" spans="1:16" ht="14.4">
      <c r="A138" s="263">
        <v>128</v>
      </c>
      <c r="B138" s="364" t="s">
        <v>43</v>
      </c>
      <c r="C138" s="476" t="s">
        <v>180</v>
      </c>
      <c r="D138" s="477">
        <v>44252</v>
      </c>
      <c r="E138" s="298">
        <v>321.55</v>
      </c>
      <c r="F138" s="298">
        <v>320.7166666666667</v>
      </c>
      <c r="G138" s="299">
        <v>311.38333333333338</v>
      </c>
      <c r="H138" s="299">
        <v>301.2166666666667</v>
      </c>
      <c r="I138" s="299">
        <v>291.88333333333338</v>
      </c>
      <c r="J138" s="299">
        <v>330.88333333333338</v>
      </c>
      <c r="K138" s="299">
        <v>340.21666666666664</v>
      </c>
      <c r="L138" s="299">
        <v>350.38333333333338</v>
      </c>
      <c r="M138" s="286">
        <v>330.05</v>
      </c>
      <c r="N138" s="286">
        <v>310.55</v>
      </c>
      <c r="O138" s="301">
        <v>80905800</v>
      </c>
      <c r="P138" s="302">
        <v>-3.1853216015278629E-2</v>
      </c>
    </row>
    <row r="139" spans="1:16" ht="14.4">
      <c r="A139" s="263">
        <v>129</v>
      </c>
      <c r="B139" s="364" t="s">
        <v>42</v>
      </c>
      <c r="C139" s="476" t="s">
        <v>182</v>
      </c>
      <c r="D139" s="477">
        <v>44252</v>
      </c>
      <c r="E139" s="298">
        <v>94.15</v>
      </c>
      <c r="F139" s="298">
        <v>93.7</v>
      </c>
      <c r="G139" s="299">
        <v>92.75</v>
      </c>
      <c r="H139" s="299">
        <v>91.35</v>
      </c>
      <c r="I139" s="299">
        <v>90.399999999999991</v>
      </c>
      <c r="J139" s="299">
        <v>95.100000000000009</v>
      </c>
      <c r="K139" s="299">
        <v>96.050000000000026</v>
      </c>
      <c r="L139" s="299">
        <v>97.450000000000017</v>
      </c>
      <c r="M139" s="286">
        <v>94.65</v>
      </c>
      <c r="N139" s="286">
        <v>92.3</v>
      </c>
      <c r="O139" s="301">
        <v>145719000</v>
      </c>
      <c r="P139" s="302">
        <v>-2.0419275796351756E-2</v>
      </c>
    </row>
    <row r="140" spans="1:16" ht="14.4">
      <c r="A140" s="263">
        <v>130</v>
      </c>
      <c r="B140" s="364" t="s">
        <v>111</v>
      </c>
      <c r="C140" s="476" t="s">
        <v>183</v>
      </c>
      <c r="D140" s="477">
        <v>44252</v>
      </c>
      <c r="E140" s="298">
        <v>727.75</v>
      </c>
      <c r="F140" s="298">
        <v>731.30000000000007</v>
      </c>
      <c r="G140" s="299">
        <v>717.60000000000014</v>
      </c>
      <c r="H140" s="299">
        <v>707.45</v>
      </c>
      <c r="I140" s="299">
        <v>693.75000000000011</v>
      </c>
      <c r="J140" s="299">
        <v>741.45000000000016</v>
      </c>
      <c r="K140" s="299">
        <v>755.1500000000002</v>
      </c>
      <c r="L140" s="299">
        <v>765.30000000000018</v>
      </c>
      <c r="M140" s="286">
        <v>745</v>
      </c>
      <c r="N140" s="286">
        <v>721.15</v>
      </c>
      <c r="O140" s="301">
        <v>44179600</v>
      </c>
      <c r="P140" s="302">
        <v>-5.4343666283964793E-3</v>
      </c>
    </row>
    <row r="141" spans="1:16" ht="14.4">
      <c r="A141" s="263">
        <v>131</v>
      </c>
      <c r="B141" s="364" t="s">
        <v>106</v>
      </c>
      <c r="C141" s="476" t="s">
        <v>184</v>
      </c>
      <c r="D141" s="477">
        <v>44252</v>
      </c>
      <c r="E141" s="298">
        <v>2955</v>
      </c>
      <c r="F141" s="298">
        <v>2961.25</v>
      </c>
      <c r="G141" s="299">
        <v>2918.75</v>
      </c>
      <c r="H141" s="299">
        <v>2882.5</v>
      </c>
      <c r="I141" s="299">
        <v>2840</v>
      </c>
      <c r="J141" s="299">
        <v>2997.5</v>
      </c>
      <c r="K141" s="299">
        <v>3040</v>
      </c>
      <c r="L141" s="299">
        <v>3076.25</v>
      </c>
      <c r="M141" s="286">
        <v>3003.75</v>
      </c>
      <c r="N141" s="286">
        <v>2925</v>
      </c>
      <c r="O141" s="301">
        <v>7946400</v>
      </c>
      <c r="P141" s="302">
        <v>4.8558421851289833E-3</v>
      </c>
    </row>
    <row r="142" spans="1:16" ht="14.4">
      <c r="A142" s="263">
        <v>132</v>
      </c>
      <c r="B142" s="364" t="s">
        <v>106</v>
      </c>
      <c r="C142" s="476" t="s">
        <v>185</v>
      </c>
      <c r="D142" s="477">
        <v>44252</v>
      </c>
      <c r="E142" s="298">
        <v>958.55</v>
      </c>
      <c r="F142" s="298">
        <v>952.75</v>
      </c>
      <c r="G142" s="299">
        <v>943.05</v>
      </c>
      <c r="H142" s="299">
        <v>927.55</v>
      </c>
      <c r="I142" s="299">
        <v>917.84999999999991</v>
      </c>
      <c r="J142" s="299">
        <v>968.25</v>
      </c>
      <c r="K142" s="299">
        <v>977.95</v>
      </c>
      <c r="L142" s="299">
        <v>993.45</v>
      </c>
      <c r="M142" s="286">
        <v>962.45</v>
      </c>
      <c r="N142" s="286">
        <v>937.25</v>
      </c>
      <c r="O142" s="301">
        <v>11575200</v>
      </c>
      <c r="P142" s="302">
        <v>-7.746748278500383E-2</v>
      </c>
    </row>
    <row r="143" spans="1:16" ht="14.4">
      <c r="A143" s="263">
        <v>133</v>
      </c>
      <c r="B143" s="364" t="s">
        <v>49</v>
      </c>
      <c r="C143" s="476" t="s">
        <v>186</v>
      </c>
      <c r="D143" s="477">
        <v>44252</v>
      </c>
      <c r="E143" s="298">
        <v>1451.3</v>
      </c>
      <c r="F143" s="298">
        <v>1446.25</v>
      </c>
      <c r="G143" s="299">
        <v>1432.7</v>
      </c>
      <c r="H143" s="299">
        <v>1414.1000000000001</v>
      </c>
      <c r="I143" s="299">
        <v>1400.5500000000002</v>
      </c>
      <c r="J143" s="299">
        <v>1464.85</v>
      </c>
      <c r="K143" s="299">
        <v>1478.4</v>
      </c>
      <c r="L143" s="299">
        <v>1496.9999999999998</v>
      </c>
      <c r="M143" s="286">
        <v>1459.8</v>
      </c>
      <c r="N143" s="286">
        <v>1427.65</v>
      </c>
      <c r="O143" s="301">
        <v>7396500</v>
      </c>
      <c r="P143" s="302">
        <v>-1.7924716191993626E-2</v>
      </c>
    </row>
    <row r="144" spans="1:16" ht="14.4">
      <c r="A144" s="263">
        <v>134</v>
      </c>
      <c r="B144" s="364" t="s">
        <v>51</v>
      </c>
      <c r="C144" s="476" t="s">
        <v>187</v>
      </c>
      <c r="D144" s="477">
        <v>44252</v>
      </c>
      <c r="E144" s="298">
        <v>2473.9499999999998</v>
      </c>
      <c r="F144" s="298">
        <v>2459.6333333333337</v>
      </c>
      <c r="G144" s="299">
        <v>2436.8666666666672</v>
      </c>
      <c r="H144" s="299">
        <v>2399.7833333333338</v>
      </c>
      <c r="I144" s="299">
        <v>2377.0166666666673</v>
      </c>
      <c r="J144" s="299">
        <v>2496.7166666666672</v>
      </c>
      <c r="K144" s="299">
        <v>2519.4833333333336</v>
      </c>
      <c r="L144" s="299">
        <v>2556.5666666666671</v>
      </c>
      <c r="M144" s="286">
        <v>2482.4</v>
      </c>
      <c r="N144" s="286">
        <v>2422.5500000000002</v>
      </c>
      <c r="O144" s="301">
        <v>1269000</v>
      </c>
      <c r="P144" s="302">
        <v>-3.7542662116040959E-2</v>
      </c>
    </row>
    <row r="145" spans="1:16" ht="14.4">
      <c r="A145" s="263">
        <v>135</v>
      </c>
      <c r="B145" s="364" t="s">
        <v>42</v>
      </c>
      <c r="C145" s="476" t="s">
        <v>188</v>
      </c>
      <c r="D145" s="477">
        <v>44252</v>
      </c>
      <c r="E145" s="298">
        <v>369.1</v>
      </c>
      <c r="F145" s="298">
        <v>368.58333333333331</v>
      </c>
      <c r="G145" s="299">
        <v>363.26666666666665</v>
      </c>
      <c r="H145" s="299">
        <v>357.43333333333334</v>
      </c>
      <c r="I145" s="299">
        <v>352.11666666666667</v>
      </c>
      <c r="J145" s="299">
        <v>374.41666666666663</v>
      </c>
      <c r="K145" s="299">
        <v>379.73333333333335</v>
      </c>
      <c r="L145" s="299">
        <v>385.56666666666661</v>
      </c>
      <c r="M145" s="286">
        <v>373.9</v>
      </c>
      <c r="N145" s="286">
        <v>362.75</v>
      </c>
      <c r="O145" s="301">
        <v>3891000</v>
      </c>
      <c r="P145" s="302">
        <v>7.634854771784233E-2</v>
      </c>
    </row>
    <row r="146" spans="1:16" ht="14.4">
      <c r="A146" s="263">
        <v>136</v>
      </c>
      <c r="B146" s="364" t="s">
        <v>43</v>
      </c>
      <c r="C146" s="476" t="s">
        <v>189</v>
      </c>
      <c r="D146" s="477">
        <v>44252</v>
      </c>
      <c r="E146" s="298">
        <v>599.75</v>
      </c>
      <c r="F146" s="298">
        <v>599.94999999999993</v>
      </c>
      <c r="G146" s="299">
        <v>594.89999999999986</v>
      </c>
      <c r="H146" s="299">
        <v>590.04999999999995</v>
      </c>
      <c r="I146" s="299">
        <v>584.99999999999989</v>
      </c>
      <c r="J146" s="299">
        <v>604.79999999999984</v>
      </c>
      <c r="K146" s="299">
        <v>609.8499999999998</v>
      </c>
      <c r="L146" s="299">
        <v>614.69999999999982</v>
      </c>
      <c r="M146" s="286">
        <v>605</v>
      </c>
      <c r="N146" s="286">
        <v>595.1</v>
      </c>
      <c r="O146" s="301">
        <v>4848200</v>
      </c>
      <c r="P146" s="302">
        <v>-0.10999742996658957</v>
      </c>
    </row>
    <row r="147" spans="1:16" ht="14.4">
      <c r="A147" s="263">
        <v>137</v>
      </c>
      <c r="B147" s="364" t="s">
        <v>49</v>
      </c>
      <c r="C147" s="476" t="s">
        <v>190</v>
      </c>
      <c r="D147" s="477">
        <v>44252</v>
      </c>
      <c r="E147" s="298">
        <v>1178.8499999999999</v>
      </c>
      <c r="F147" s="298">
        <v>1179.6499999999999</v>
      </c>
      <c r="G147" s="299">
        <v>1170.5499999999997</v>
      </c>
      <c r="H147" s="299">
        <v>1162.2499999999998</v>
      </c>
      <c r="I147" s="299">
        <v>1153.1499999999996</v>
      </c>
      <c r="J147" s="299">
        <v>1187.9499999999998</v>
      </c>
      <c r="K147" s="299">
        <v>1197.0499999999997</v>
      </c>
      <c r="L147" s="299">
        <v>1205.3499999999999</v>
      </c>
      <c r="M147" s="286">
        <v>1188.75</v>
      </c>
      <c r="N147" s="286">
        <v>1171.3499999999999</v>
      </c>
      <c r="O147" s="301">
        <v>1319500</v>
      </c>
      <c r="P147" s="302">
        <v>-5.2763819095477386E-2</v>
      </c>
    </row>
    <row r="148" spans="1:16" ht="14.4">
      <c r="A148" s="263">
        <v>138</v>
      </c>
      <c r="B148" s="364" t="s">
        <v>37</v>
      </c>
      <c r="C148" s="476" t="s">
        <v>192</v>
      </c>
      <c r="D148" s="477">
        <v>44252</v>
      </c>
      <c r="E148" s="298">
        <v>6417.1</v>
      </c>
      <c r="F148" s="298">
        <v>6357.55</v>
      </c>
      <c r="G148" s="299">
        <v>6275.1</v>
      </c>
      <c r="H148" s="299">
        <v>6133.1</v>
      </c>
      <c r="I148" s="299">
        <v>6050.6500000000005</v>
      </c>
      <c r="J148" s="299">
        <v>6499.55</v>
      </c>
      <c r="K148" s="299">
        <v>6581.9999999999991</v>
      </c>
      <c r="L148" s="299">
        <v>6724</v>
      </c>
      <c r="M148" s="286">
        <v>6440</v>
      </c>
      <c r="N148" s="286">
        <v>6215.55</v>
      </c>
      <c r="O148" s="301">
        <v>1578200</v>
      </c>
      <c r="P148" s="302">
        <v>9.2083386622330218E-3</v>
      </c>
    </row>
    <row r="149" spans="1:16" ht="14.4">
      <c r="A149" s="263">
        <v>139</v>
      </c>
      <c r="B149" s="364" t="s">
        <v>177</v>
      </c>
      <c r="C149" s="476" t="s">
        <v>194</v>
      </c>
      <c r="D149" s="477">
        <v>44252</v>
      </c>
      <c r="E149" s="298">
        <v>555.45000000000005</v>
      </c>
      <c r="F149" s="298">
        <v>556.61666666666667</v>
      </c>
      <c r="G149" s="299">
        <v>546.63333333333333</v>
      </c>
      <c r="H149" s="299">
        <v>537.81666666666661</v>
      </c>
      <c r="I149" s="299">
        <v>527.83333333333326</v>
      </c>
      <c r="J149" s="299">
        <v>565.43333333333339</v>
      </c>
      <c r="K149" s="299">
        <v>575.41666666666674</v>
      </c>
      <c r="L149" s="299">
        <v>584.23333333333346</v>
      </c>
      <c r="M149" s="286">
        <v>566.6</v>
      </c>
      <c r="N149" s="286">
        <v>547.79999999999995</v>
      </c>
      <c r="O149" s="301">
        <v>19112600</v>
      </c>
      <c r="P149" s="302">
        <v>-3.3526163555088091E-2</v>
      </c>
    </row>
    <row r="150" spans="1:16" ht="14.4">
      <c r="A150" s="263">
        <v>140</v>
      </c>
      <c r="B150" s="364" t="s">
        <v>111</v>
      </c>
      <c r="C150" s="476" t="s">
        <v>195</v>
      </c>
      <c r="D150" s="477">
        <v>44252</v>
      </c>
      <c r="E150" s="298">
        <v>204.65</v>
      </c>
      <c r="F150" s="298">
        <v>206.25</v>
      </c>
      <c r="G150" s="299">
        <v>201.5</v>
      </c>
      <c r="H150" s="299">
        <v>198.35</v>
      </c>
      <c r="I150" s="299">
        <v>193.6</v>
      </c>
      <c r="J150" s="299">
        <v>209.4</v>
      </c>
      <c r="K150" s="299">
        <v>214.15</v>
      </c>
      <c r="L150" s="299">
        <v>217.3</v>
      </c>
      <c r="M150" s="286">
        <v>211</v>
      </c>
      <c r="N150" s="286">
        <v>203.1</v>
      </c>
      <c r="O150" s="301">
        <v>101841200</v>
      </c>
      <c r="P150" s="302">
        <v>-6.0510710395740045E-3</v>
      </c>
    </row>
    <row r="151" spans="1:16" ht="14.4">
      <c r="A151" s="263">
        <v>141</v>
      </c>
      <c r="B151" s="364" t="s">
        <v>63</v>
      </c>
      <c r="C151" s="476" t="s">
        <v>196</v>
      </c>
      <c r="D151" s="477">
        <v>44252</v>
      </c>
      <c r="E151" s="298">
        <v>1014.15</v>
      </c>
      <c r="F151" s="298">
        <v>1016.1666666666666</v>
      </c>
      <c r="G151" s="299">
        <v>1007.4833333333333</v>
      </c>
      <c r="H151" s="299">
        <v>1000.8166666666667</v>
      </c>
      <c r="I151" s="299">
        <v>992.13333333333344</v>
      </c>
      <c r="J151" s="299">
        <v>1022.8333333333333</v>
      </c>
      <c r="K151" s="299">
        <v>1031.5166666666664</v>
      </c>
      <c r="L151" s="299">
        <v>1038.1833333333332</v>
      </c>
      <c r="M151" s="286">
        <v>1024.8499999999999</v>
      </c>
      <c r="N151" s="286">
        <v>1009.5</v>
      </c>
      <c r="O151" s="301">
        <v>2612000</v>
      </c>
      <c r="P151" s="302">
        <v>-2.9717682020802376E-2</v>
      </c>
    </row>
    <row r="152" spans="1:16" ht="14.4">
      <c r="A152" s="263">
        <v>142</v>
      </c>
      <c r="B152" s="364" t="s">
        <v>106</v>
      </c>
      <c r="C152" s="476" t="s">
        <v>197</v>
      </c>
      <c r="D152" s="477">
        <v>44252</v>
      </c>
      <c r="E152" s="298">
        <v>423</v>
      </c>
      <c r="F152" s="298">
        <v>422.26666666666665</v>
      </c>
      <c r="G152" s="299">
        <v>415.73333333333329</v>
      </c>
      <c r="H152" s="299">
        <v>408.46666666666664</v>
      </c>
      <c r="I152" s="299">
        <v>401.93333333333328</v>
      </c>
      <c r="J152" s="299">
        <v>429.5333333333333</v>
      </c>
      <c r="K152" s="299">
        <v>436.06666666666661</v>
      </c>
      <c r="L152" s="299">
        <v>443.33333333333331</v>
      </c>
      <c r="M152" s="286">
        <v>428.8</v>
      </c>
      <c r="N152" s="286">
        <v>415</v>
      </c>
      <c r="O152" s="301">
        <v>35091200</v>
      </c>
      <c r="P152" s="302">
        <v>-5.3921145716504186E-2</v>
      </c>
    </row>
    <row r="153" spans="1:16" ht="14.4">
      <c r="A153" s="263">
        <v>143</v>
      </c>
      <c r="B153" s="364" t="s">
        <v>88</v>
      </c>
      <c r="C153" s="476" t="s">
        <v>199</v>
      </c>
      <c r="D153" s="477">
        <v>44252</v>
      </c>
      <c r="E153" s="298">
        <v>206.15</v>
      </c>
      <c r="F153" s="298">
        <v>206.08333333333334</v>
      </c>
      <c r="G153" s="299">
        <v>202.81666666666669</v>
      </c>
      <c r="H153" s="299">
        <v>199.48333333333335</v>
      </c>
      <c r="I153" s="299">
        <v>196.2166666666667</v>
      </c>
      <c r="J153" s="299">
        <v>209.41666666666669</v>
      </c>
      <c r="K153" s="299">
        <v>212.68333333333334</v>
      </c>
      <c r="L153" s="299">
        <v>216.01666666666668</v>
      </c>
      <c r="M153" s="286">
        <v>209.35</v>
      </c>
      <c r="N153" s="286">
        <v>202.75</v>
      </c>
      <c r="O153" s="301">
        <v>36633000</v>
      </c>
      <c r="P153" s="302">
        <v>4.6071575483340186E-3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81" customWidth="1"/>
    <col min="13" max="13" width="12.6640625" style="8" customWidth="1"/>
    <col min="14" max="16384" width="9.332031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44252</v>
      </c>
    </row>
    <row r="7" spans="1:15">
      <c r="A7"/>
    </row>
    <row r="8" spans="1:15" ht="28.5" customHeight="1">
      <c r="A8" s="594" t="s">
        <v>16</v>
      </c>
      <c r="B8" s="595" t="s">
        <v>18</v>
      </c>
      <c r="C8" s="593" t="s">
        <v>19</v>
      </c>
      <c r="D8" s="593" t="s">
        <v>20</v>
      </c>
      <c r="E8" s="593" t="s">
        <v>21</v>
      </c>
      <c r="F8" s="593"/>
      <c r="G8" s="593"/>
      <c r="H8" s="593" t="s">
        <v>22</v>
      </c>
      <c r="I8" s="593"/>
      <c r="J8" s="593"/>
      <c r="K8" s="260"/>
      <c r="L8" s="268"/>
      <c r="M8" s="268"/>
    </row>
    <row r="9" spans="1:15" ht="36" customHeight="1">
      <c r="A9" s="589"/>
      <c r="B9" s="591"/>
      <c r="C9" s="596" t="s">
        <v>23</v>
      </c>
      <c r="D9" s="596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14982</v>
      </c>
      <c r="D10" s="285">
        <v>14904.616666666667</v>
      </c>
      <c r="E10" s="285">
        <v>14800.433333333334</v>
      </c>
      <c r="F10" s="285">
        <v>14618.866666666667</v>
      </c>
      <c r="G10" s="285">
        <v>14514.683333333334</v>
      </c>
      <c r="H10" s="285">
        <v>15086.183333333334</v>
      </c>
      <c r="I10" s="285">
        <v>15190.366666666665</v>
      </c>
      <c r="J10" s="285">
        <v>15371.933333333334</v>
      </c>
      <c r="K10" s="284">
        <v>15008.8</v>
      </c>
      <c r="L10" s="284">
        <v>14723.05</v>
      </c>
      <c r="M10" s="289"/>
    </row>
    <row r="11" spans="1:15">
      <c r="A11" s="283">
        <v>2</v>
      </c>
      <c r="B11" s="263" t="s">
        <v>217</v>
      </c>
      <c r="C11" s="286">
        <v>36452.300000000003</v>
      </c>
      <c r="D11" s="265">
        <v>36026.866666666669</v>
      </c>
      <c r="E11" s="265">
        <v>35486.083333333336</v>
      </c>
      <c r="F11" s="265">
        <v>34519.866666666669</v>
      </c>
      <c r="G11" s="265">
        <v>33979.083333333336</v>
      </c>
      <c r="H11" s="265">
        <v>36993.083333333336</v>
      </c>
      <c r="I11" s="265">
        <v>37533.866666666661</v>
      </c>
      <c r="J11" s="265">
        <v>38500.083333333336</v>
      </c>
      <c r="K11" s="286">
        <v>36567.65</v>
      </c>
      <c r="L11" s="286">
        <v>35060.65</v>
      </c>
      <c r="M11" s="289"/>
    </row>
    <row r="12" spans="1:15">
      <c r="A12" s="283">
        <v>3</v>
      </c>
      <c r="B12" s="271" t="s">
        <v>218</v>
      </c>
      <c r="C12" s="286">
        <v>1832.9</v>
      </c>
      <c r="D12" s="265">
        <v>1833.4000000000003</v>
      </c>
      <c r="E12" s="265">
        <v>1820.4000000000005</v>
      </c>
      <c r="F12" s="265">
        <v>1807.9000000000003</v>
      </c>
      <c r="G12" s="265">
        <v>1794.9000000000005</v>
      </c>
      <c r="H12" s="265">
        <v>1845.9000000000005</v>
      </c>
      <c r="I12" s="265">
        <v>1858.9</v>
      </c>
      <c r="J12" s="265">
        <v>1871.4000000000005</v>
      </c>
      <c r="K12" s="286">
        <v>1846.4</v>
      </c>
      <c r="L12" s="286">
        <v>1820.9</v>
      </c>
      <c r="M12" s="289"/>
    </row>
    <row r="13" spans="1:15">
      <c r="A13" s="283">
        <v>4</v>
      </c>
      <c r="B13" s="263" t="s">
        <v>219</v>
      </c>
      <c r="C13" s="286">
        <v>4182.3</v>
      </c>
      <c r="D13" s="265">
        <v>4167.4833333333336</v>
      </c>
      <c r="E13" s="265">
        <v>4147.3666666666668</v>
      </c>
      <c r="F13" s="265">
        <v>4112.4333333333334</v>
      </c>
      <c r="G13" s="265">
        <v>4092.3166666666666</v>
      </c>
      <c r="H13" s="265">
        <v>4202.416666666667</v>
      </c>
      <c r="I13" s="265">
        <v>4222.5333333333338</v>
      </c>
      <c r="J13" s="265">
        <v>4257.4666666666672</v>
      </c>
      <c r="K13" s="286">
        <v>4187.6000000000004</v>
      </c>
      <c r="L13" s="286">
        <v>4132.55</v>
      </c>
      <c r="M13" s="289"/>
    </row>
    <row r="14" spans="1:15">
      <c r="A14" s="283">
        <v>5</v>
      </c>
      <c r="B14" s="263" t="s">
        <v>220</v>
      </c>
      <c r="C14" s="286">
        <v>24779.4</v>
      </c>
      <c r="D14" s="265">
        <v>24723.483333333334</v>
      </c>
      <c r="E14" s="265">
        <v>24574.616666666669</v>
      </c>
      <c r="F14" s="265">
        <v>24369.833333333336</v>
      </c>
      <c r="G14" s="265">
        <v>24220.966666666671</v>
      </c>
      <c r="H14" s="265">
        <v>24928.266666666666</v>
      </c>
      <c r="I14" s="265">
        <v>25077.133333333328</v>
      </c>
      <c r="J14" s="265">
        <v>25281.916666666664</v>
      </c>
      <c r="K14" s="286">
        <v>24872.35</v>
      </c>
      <c r="L14" s="286">
        <v>24518.7</v>
      </c>
      <c r="M14" s="289"/>
    </row>
    <row r="15" spans="1:15">
      <c r="A15" s="283">
        <v>6</v>
      </c>
      <c r="B15" s="263" t="s">
        <v>221</v>
      </c>
      <c r="C15" s="286">
        <v>3191.75</v>
      </c>
      <c r="D15" s="265">
        <v>3192.9666666666672</v>
      </c>
      <c r="E15" s="265">
        <v>3171.3333333333344</v>
      </c>
      <c r="F15" s="265">
        <v>3150.9166666666674</v>
      </c>
      <c r="G15" s="265">
        <v>3129.2833333333347</v>
      </c>
      <c r="H15" s="265">
        <v>3213.3833333333341</v>
      </c>
      <c r="I15" s="265">
        <v>3235.0166666666673</v>
      </c>
      <c r="J15" s="265">
        <v>3255.4333333333338</v>
      </c>
      <c r="K15" s="286">
        <v>3214.6</v>
      </c>
      <c r="L15" s="286">
        <v>3172.55</v>
      </c>
      <c r="M15" s="289"/>
    </row>
    <row r="16" spans="1:15">
      <c r="A16" s="283">
        <v>7</v>
      </c>
      <c r="B16" s="263" t="s">
        <v>222</v>
      </c>
      <c r="C16" s="286">
        <v>6815.4</v>
      </c>
      <c r="D16" s="265">
        <v>6796.7333333333327</v>
      </c>
      <c r="E16" s="265">
        <v>6765.2666666666655</v>
      </c>
      <c r="F16" s="265">
        <v>6715.1333333333332</v>
      </c>
      <c r="G16" s="265">
        <v>6683.6666666666661</v>
      </c>
      <c r="H16" s="265">
        <v>6846.866666666665</v>
      </c>
      <c r="I16" s="265">
        <v>6878.3333333333321</v>
      </c>
      <c r="J16" s="265">
        <v>6928.4666666666644</v>
      </c>
      <c r="K16" s="286">
        <v>6828.2</v>
      </c>
      <c r="L16" s="286">
        <v>6746.6</v>
      </c>
      <c r="M16" s="289"/>
    </row>
    <row r="17" spans="1:13">
      <c r="A17" s="283">
        <v>8</v>
      </c>
      <c r="B17" s="263" t="s">
        <v>38</v>
      </c>
      <c r="C17" s="263">
        <v>1730.65</v>
      </c>
      <c r="D17" s="265">
        <v>1727.8833333333332</v>
      </c>
      <c r="E17" s="265">
        <v>1710.7666666666664</v>
      </c>
      <c r="F17" s="265">
        <v>1690.8833333333332</v>
      </c>
      <c r="G17" s="265">
        <v>1673.7666666666664</v>
      </c>
      <c r="H17" s="265">
        <v>1747.7666666666664</v>
      </c>
      <c r="I17" s="265">
        <v>1764.8833333333332</v>
      </c>
      <c r="J17" s="265">
        <v>1784.7666666666664</v>
      </c>
      <c r="K17" s="263">
        <v>1745</v>
      </c>
      <c r="L17" s="263">
        <v>1708</v>
      </c>
      <c r="M17" s="263">
        <v>4.8160499999999997</v>
      </c>
    </row>
    <row r="18" spans="1:13">
      <c r="A18" s="283">
        <v>9</v>
      </c>
      <c r="B18" s="263" t="s">
        <v>223</v>
      </c>
      <c r="C18" s="263">
        <v>1186.3</v>
      </c>
      <c r="D18" s="265">
        <v>1174.8166666666666</v>
      </c>
      <c r="E18" s="265">
        <v>1151.6833333333332</v>
      </c>
      <c r="F18" s="265">
        <v>1117.0666666666666</v>
      </c>
      <c r="G18" s="265">
        <v>1093.9333333333332</v>
      </c>
      <c r="H18" s="265">
        <v>1209.4333333333332</v>
      </c>
      <c r="I18" s="265">
        <v>1232.5666666666664</v>
      </c>
      <c r="J18" s="265">
        <v>1267.1833333333332</v>
      </c>
      <c r="K18" s="263">
        <v>1197.95</v>
      </c>
      <c r="L18" s="263">
        <v>1140.2</v>
      </c>
      <c r="M18" s="263">
        <v>5.7181499999999996</v>
      </c>
    </row>
    <row r="19" spans="1:13">
      <c r="A19" s="283">
        <v>10</v>
      </c>
      <c r="B19" s="263" t="s">
        <v>736</v>
      </c>
      <c r="C19" s="264">
        <v>1230.55</v>
      </c>
      <c r="D19" s="265">
        <v>1225.8666666666668</v>
      </c>
      <c r="E19" s="265">
        <v>1204.9833333333336</v>
      </c>
      <c r="F19" s="265">
        <v>1179.4166666666667</v>
      </c>
      <c r="G19" s="265">
        <v>1158.5333333333335</v>
      </c>
      <c r="H19" s="265">
        <v>1251.4333333333336</v>
      </c>
      <c r="I19" s="265">
        <v>1272.3166666666668</v>
      </c>
      <c r="J19" s="265">
        <v>1297.8833333333337</v>
      </c>
      <c r="K19" s="263">
        <v>1246.75</v>
      </c>
      <c r="L19" s="263">
        <v>1200.3</v>
      </c>
      <c r="M19" s="263">
        <v>0.74087999999999998</v>
      </c>
    </row>
    <row r="20" spans="1:13">
      <c r="A20" s="283">
        <v>11</v>
      </c>
      <c r="B20" s="263" t="s">
        <v>289</v>
      </c>
      <c r="C20" s="263">
        <v>14591.6</v>
      </c>
      <c r="D20" s="265">
        <v>14595.366666666667</v>
      </c>
      <c r="E20" s="265">
        <v>14473.233333333334</v>
      </c>
      <c r="F20" s="265">
        <v>14354.866666666667</v>
      </c>
      <c r="G20" s="265">
        <v>14232.733333333334</v>
      </c>
      <c r="H20" s="265">
        <v>14713.733333333334</v>
      </c>
      <c r="I20" s="265">
        <v>14835.866666666669</v>
      </c>
      <c r="J20" s="265">
        <v>14954.233333333334</v>
      </c>
      <c r="K20" s="263">
        <v>14717.5</v>
      </c>
      <c r="L20" s="263">
        <v>14477</v>
      </c>
      <c r="M20" s="263">
        <v>5.3289999999999997E-2</v>
      </c>
    </row>
    <row r="21" spans="1:13">
      <c r="A21" s="283">
        <v>12</v>
      </c>
      <c r="B21" s="263" t="s">
        <v>40</v>
      </c>
      <c r="C21" s="263">
        <v>805.2</v>
      </c>
      <c r="D21" s="265">
        <v>804.23333333333323</v>
      </c>
      <c r="E21" s="265">
        <v>796.41666666666652</v>
      </c>
      <c r="F21" s="265">
        <v>787.63333333333333</v>
      </c>
      <c r="G21" s="265">
        <v>779.81666666666661</v>
      </c>
      <c r="H21" s="265">
        <v>813.01666666666642</v>
      </c>
      <c r="I21" s="265">
        <v>820.83333333333326</v>
      </c>
      <c r="J21" s="265">
        <v>829.61666666666633</v>
      </c>
      <c r="K21" s="263">
        <v>812.05</v>
      </c>
      <c r="L21" s="263">
        <v>795.45</v>
      </c>
      <c r="M21" s="263">
        <v>46.262569999999997</v>
      </c>
    </row>
    <row r="22" spans="1:13">
      <c r="A22" s="283">
        <v>13</v>
      </c>
      <c r="B22" s="263" t="s">
        <v>290</v>
      </c>
      <c r="C22" s="263">
        <v>1169.3499999999999</v>
      </c>
      <c r="D22" s="265">
        <v>1179.3500000000001</v>
      </c>
      <c r="E22" s="265">
        <v>1149.0000000000002</v>
      </c>
      <c r="F22" s="265">
        <v>1128.6500000000001</v>
      </c>
      <c r="G22" s="265">
        <v>1098.3000000000002</v>
      </c>
      <c r="H22" s="265">
        <v>1199.7000000000003</v>
      </c>
      <c r="I22" s="265">
        <v>1230.0500000000002</v>
      </c>
      <c r="J22" s="265">
        <v>1250.4000000000003</v>
      </c>
      <c r="K22" s="263">
        <v>1209.7</v>
      </c>
      <c r="L22" s="263">
        <v>1159</v>
      </c>
      <c r="M22" s="263">
        <v>4.9415500000000003</v>
      </c>
    </row>
    <row r="23" spans="1:13">
      <c r="A23" s="283">
        <v>14</v>
      </c>
      <c r="B23" s="263" t="s">
        <v>41</v>
      </c>
      <c r="C23" s="263">
        <v>665.2</v>
      </c>
      <c r="D23" s="265">
        <v>663.19999999999993</v>
      </c>
      <c r="E23" s="265">
        <v>655.39999999999986</v>
      </c>
      <c r="F23" s="265">
        <v>645.59999999999991</v>
      </c>
      <c r="G23" s="265">
        <v>637.79999999999984</v>
      </c>
      <c r="H23" s="265">
        <v>672.99999999999989</v>
      </c>
      <c r="I23" s="265">
        <v>680.79999999999984</v>
      </c>
      <c r="J23" s="265">
        <v>690.59999999999991</v>
      </c>
      <c r="K23" s="263">
        <v>671</v>
      </c>
      <c r="L23" s="263">
        <v>653.4</v>
      </c>
      <c r="M23" s="263">
        <v>39.191870000000002</v>
      </c>
    </row>
    <row r="24" spans="1:13">
      <c r="A24" s="283">
        <v>15</v>
      </c>
      <c r="B24" s="263" t="s">
        <v>837</v>
      </c>
      <c r="C24" s="263">
        <v>500.15</v>
      </c>
      <c r="D24" s="265">
        <v>494.43333333333339</v>
      </c>
      <c r="E24" s="265">
        <v>479.81666666666678</v>
      </c>
      <c r="F24" s="265">
        <v>459.48333333333341</v>
      </c>
      <c r="G24" s="265">
        <v>444.86666666666679</v>
      </c>
      <c r="H24" s="265">
        <v>514.76666666666677</v>
      </c>
      <c r="I24" s="265">
        <v>529.38333333333333</v>
      </c>
      <c r="J24" s="265">
        <v>549.7166666666667</v>
      </c>
      <c r="K24" s="263">
        <v>509.05</v>
      </c>
      <c r="L24" s="263">
        <v>474.1</v>
      </c>
      <c r="M24" s="263">
        <v>8.4730699999999999</v>
      </c>
    </row>
    <row r="25" spans="1:13">
      <c r="A25" s="283">
        <v>16</v>
      </c>
      <c r="B25" s="263" t="s">
        <v>291</v>
      </c>
      <c r="C25" s="263">
        <v>743.75</v>
      </c>
      <c r="D25" s="265">
        <v>729.88333333333333</v>
      </c>
      <c r="E25" s="265">
        <v>700.86666666666667</v>
      </c>
      <c r="F25" s="265">
        <v>657.98333333333335</v>
      </c>
      <c r="G25" s="265">
        <v>628.9666666666667</v>
      </c>
      <c r="H25" s="265">
        <v>772.76666666666665</v>
      </c>
      <c r="I25" s="265">
        <v>801.7833333333333</v>
      </c>
      <c r="J25" s="265">
        <v>844.66666666666663</v>
      </c>
      <c r="K25" s="263">
        <v>758.9</v>
      </c>
      <c r="L25" s="263">
        <v>687</v>
      </c>
      <c r="M25" s="263">
        <v>7.2724399999999996</v>
      </c>
    </row>
    <row r="26" spans="1:13">
      <c r="A26" s="283">
        <v>17</v>
      </c>
      <c r="B26" s="263" t="s">
        <v>224</v>
      </c>
      <c r="C26" s="263">
        <v>122.35</v>
      </c>
      <c r="D26" s="265">
        <v>120.03333333333335</v>
      </c>
      <c r="E26" s="265">
        <v>115.16666666666669</v>
      </c>
      <c r="F26" s="265">
        <v>107.98333333333333</v>
      </c>
      <c r="G26" s="265">
        <v>103.11666666666667</v>
      </c>
      <c r="H26" s="265">
        <v>127.2166666666667</v>
      </c>
      <c r="I26" s="265">
        <v>132.08333333333334</v>
      </c>
      <c r="J26" s="265">
        <v>139.26666666666671</v>
      </c>
      <c r="K26" s="263">
        <v>124.9</v>
      </c>
      <c r="L26" s="263">
        <v>112.85</v>
      </c>
      <c r="M26" s="263">
        <v>175.90947</v>
      </c>
    </row>
    <row r="27" spans="1:13">
      <c r="A27" s="283">
        <v>18</v>
      </c>
      <c r="B27" s="263" t="s">
        <v>225</v>
      </c>
      <c r="C27" s="263">
        <v>179.25</v>
      </c>
      <c r="D27" s="265">
        <v>177.75</v>
      </c>
      <c r="E27" s="265">
        <v>171.5</v>
      </c>
      <c r="F27" s="265">
        <v>163.75</v>
      </c>
      <c r="G27" s="265">
        <v>157.5</v>
      </c>
      <c r="H27" s="265">
        <v>185.5</v>
      </c>
      <c r="I27" s="265">
        <v>191.75</v>
      </c>
      <c r="J27" s="265">
        <v>199.5</v>
      </c>
      <c r="K27" s="263">
        <v>184</v>
      </c>
      <c r="L27" s="263">
        <v>170</v>
      </c>
      <c r="M27" s="263">
        <v>71.982159999999993</v>
      </c>
    </row>
    <row r="28" spans="1:13">
      <c r="A28" s="283">
        <v>19</v>
      </c>
      <c r="B28" s="263" t="s">
        <v>226</v>
      </c>
      <c r="C28" s="263">
        <v>1751.85</v>
      </c>
      <c r="D28" s="265">
        <v>1756.6166666666668</v>
      </c>
      <c r="E28" s="265">
        <v>1655.2333333333336</v>
      </c>
      <c r="F28" s="265">
        <v>1558.6166666666668</v>
      </c>
      <c r="G28" s="265">
        <v>1457.2333333333336</v>
      </c>
      <c r="H28" s="265">
        <v>1853.2333333333336</v>
      </c>
      <c r="I28" s="265">
        <v>1954.6166666666668</v>
      </c>
      <c r="J28" s="265">
        <v>2051.2333333333336</v>
      </c>
      <c r="K28" s="263">
        <v>1858</v>
      </c>
      <c r="L28" s="263">
        <v>1660</v>
      </c>
      <c r="M28" s="263">
        <v>0.39998</v>
      </c>
    </row>
    <row r="29" spans="1:13">
      <c r="A29" s="283">
        <v>20</v>
      </c>
      <c r="B29" s="263" t="s">
        <v>295</v>
      </c>
      <c r="C29" s="263">
        <v>882.6</v>
      </c>
      <c r="D29" s="265">
        <v>888.55000000000007</v>
      </c>
      <c r="E29" s="265">
        <v>872.50000000000011</v>
      </c>
      <c r="F29" s="265">
        <v>862.40000000000009</v>
      </c>
      <c r="G29" s="265">
        <v>846.35000000000014</v>
      </c>
      <c r="H29" s="265">
        <v>898.65000000000009</v>
      </c>
      <c r="I29" s="265">
        <v>914.7</v>
      </c>
      <c r="J29" s="265">
        <v>924.80000000000007</v>
      </c>
      <c r="K29" s="263">
        <v>904.6</v>
      </c>
      <c r="L29" s="263">
        <v>878.45</v>
      </c>
      <c r="M29" s="263">
        <v>1.52176</v>
      </c>
    </row>
    <row r="30" spans="1:13">
      <c r="A30" s="283">
        <v>21</v>
      </c>
      <c r="B30" s="263" t="s">
        <v>227</v>
      </c>
      <c r="C30" s="263">
        <v>2761.8</v>
      </c>
      <c r="D30" s="265">
        <v>2750.2833333333333</v>
      </c>
      <c r="E30" s="265">
        <v>2721.5666666666666</v>
      </c>
      <c r="F30" s="265">
        <v>2681.3333333333335</v>
      </c>
      <c r="G30" s="265">
        <v>2652.6166666666668</v>
      </c>
      <c r="H30" s="265">
        <v>2790.5166666666664</v>
      </c>
      <c r="I30" s="265">
        <v>2819.2333333333327</v>
      </c>
      <c r="J30" s="265">
        <v>2859.4666666666662</v>
      </c>
      <c r="K30" s="263">
        <v>2779</v>
      </c>
      <c r="L30" s="263">
        <v>2710.05</v>
      </c>
      <c r="M30" s="263">
        <v>0.4052</v>
      </c>
    </row>
    <row r="31" spans="1:13">
      <c r="A31" s="283">
        <v>22</v>
      </c>
      <c r="B31" s="263" t="s">
        <v>44</v>
      </c>
      <c r="C31" s="263">
        <v>886.25</v>
      </c>
      <c r="D31" s="265">
        <v>884.5</v>
      </c>
      <c r="E31" s="265">
        <v>870</v>
      </c>
      <c r="F31" s="265">
        <v>853.75</v>
      </c>
      <c r="G31" s="265">
        <v>839.25</v>
      </c>
      <c r="H31" s="265">
        <v>900.75</v>
      </c>
      <c r="I31" s="265">
        <v>915.25</v>
      </c>
      <c r="J31" s="265">
        <v>931.5</v>
      </c>
      <c r="K31" s="263">
        <v>899</v>
      </c>
      <c r="L31" s="263">
        <v>868.25</v>
      </c>
      <c r="M31" s="263">
        <v>5.6478000000000002</v>
      </c>
    </row>
    <row r="32" spans="1:13">
      <c r="A32" s="283">
        <v>23</v>
      </c>
      <c r="B32" s="263" t="s">
        <v>45</v>
      </c>
      <c r="C32" s="263">
        <v>268.39999999999998</v>
      </c>
      <c r="D32" s="265">
        <v>267.91666666666669</v>
      </c>
      <c r="E32" s="265">
        <v>265.53333333333336</v>
      </c>
      <c r="F32" s="265">
        <v>262.66666666666669</v>
      </c>
      <c r="G32" s="265">
        <v>260.28333333333336</v>
      </c>
      <c r="H32" s="265">
        <v>270.78333333333336</v>
      </c>
      <c r="I32" s="265">
        <v>273.16666666666669</v>
      </c>
      <c r="J32" s="265">
        <v>276.03333333333336</v>
      </c>
      <c r="K32" s="263">
        <v>270.3</v>
      </c>
      <c r="L32" s="263">
        <v>265.05</v>
      </c>
      <c r="M32" s="263">
        <v>33.164169999999999</v>
      </c>
    </row>
    <row r="33" spans="1:13">
      <c r="A33" s="283">
        <v>24</v>
      </c>
      <c r="B33" s="263" t="s">
        <v>46</v>
      </c>
      <c r="C33" s="263">
        <v>3059.65</v>
      </c>
      <c r="D33" s="265">
        <v>3059.9</v>
      </c>
      <c r="E33" s="265">
        <v>2999.8</v>
      </c>
      <c r="F33" s="265">
        <v>2939.9500000000003</v>
      </c>
      <c r="G33" s="265">
        <v>2879.8500000000004</v>
      </c>
      <c r="H33" s="265">
        <v>3119.75</v>
      </c>
      <c r="I33" s="265">
        <v>3179.8499999999995</v>
      </c>
      <c r="J33" s="265">
        <v>3239.7</v>
      </c>
      <c r="K33" s="263">
        <v>3120</v>
      </c>
      <c r="L33" s="263">
        <v>3000.05</v>
      </c>
      <c r="M33" s="263">
        <v>10.8842</v>
      </c>
    </row>
    <row r="34" spans="1:13">
      <c r="A34" s="283">
        <v>25</v>
      </c>
      <c r="B34" s="263" t="s">
        <v>47</v>
      </c>
      <c r="C34" s="263">
        <v>238.9</v>
      </c>
      <c r="D34" s="265">
        <v>237.0333333333333</v>
      </c>
      <c r="E34" s="265">
        <v>233.06666666666661</v>
      </c>
      <c r="F34" s="265">
        <v>227.23333333333329</v>
      </c>
      <c r="G34" s="265">
        <v>223.26666666666659</v>
      </c>
      <c r="H34" s="265">
        <v>242.86666666666662</v>
      </c>
      <c r="I34" s="265">
        <v>246.83333333333331</v>
      </c>
      <c r="J34" s="265">
        <v>252.66666666666663</v>
      </c>
      <c r="K34" s="263">
        <v>241</v>
      </c>
      <c r="L34" s="263">
        <v>231.2</v>
      </c>
      <c r="M34" s="263">
        <v>87.029889999999995</v>
      </c>
    </row>
    <row r="35" spans="1:13">
      <c r="A35" s="283">
        <v>26</v>
      </c>
      <c r="B35" s="263" t="s">
        <v>48</v>
      </c>
      <c r="C35" s="263">
        <v>126.55</v>
      </c>
      <c r="D35" s="265">
        <v>126.41666666666667</v>
      </c>
      <c r="E35" s="265">
        <v>125.13333333333334</v>
      </c>
      <c r="F35" s="265">
        <v>123.71666666666667</v>
      </c>
      <c r="G35" s="265">
        <v>122.43333333333334</v>
      </c>
      <c r="H35" s="265">
        <v>127.83333333333334</v>
      </c>
      <c r="I35" s="265">
        <v>129.11666666666667</v>
      </c>
      <c r="J35" s="265">
        <v>130.53333333333336</v>
      </c>
      <c r="K35" s="263">
        <v>127.7</v>
      </c>
      <c r="L35" s="263">
        <v>125</v>
      </c>
      <c r="M35" s="263">
        <v>89.342699999999994</v>
      </c>
    </row>
    <row r="36" spans="1:13">
      <c r="A36" s="283">
        <v>27</v>
      </c>
      <c r="B36" s="263" t="s">
        <v>50</v>
      </c>
      <c r="C36" s="263">
        <v>2361.35</v>
      </c>
      <c r="D36" s="265">
        <v>2372.6333333333332</v>
      </c>
      <c r="E36" s="265">
        <v>2335.9166666666665</v>
      </c>
      <c r="F36" s="265">
        <v>2310.4833333333331</v>
      </c>
      <c r="G36" s="265">
        <v>2273.7666666666664</v>
      </c>
      <c r="H36" s="265">
        <v>2398.0666666666666</v>
      </c>
      <c r="I36" s="265">
        <v>2434.7833333333338</v>
      </c>
      <c r="J36" s="265">
        <v>2460.2166666666667</v>
      </c>
      <c r="K36" s="263">
        <v>2409.35</v>
      </c>
      <c r="L36" s="263">
        <v>2347.1999999999998</v>
      </c>
      <c r="M36" s="263">
        <v>17.085260000000002</v>
      </c>
    </row>
    <row r="37" spans="1:13">
      <c r="A37" s="283">
        <v>28</v>
      </c>
      <c r="B37" s="263" t="s">
        <v>52</v>
      </c>
      <c r="C37" s="263">
        <v>862</v>
      </c>
      <c r="D37" s="265">
        <v>860.51666666666677</v>
      </c>
      <c r="E37" s="265">
        <v>852.58333333333348</v>
      </c>
      <c r="F37" s="265">
        <v>843.16666666666674</v>
      </c>
      <c r="G37" s="265">
        <v>835.23333333333346</v>
      </c>
      <c r="H37" s="265">
        <v>869.93333333333351</v>
      </c>
      <c r="I37" s="265">
        <v>877.86666666666667</v>
      </c>
      <c r="J37" s="265">
        <v>887.28333333333353</v>
      </c>
      <c r="K37" s="263">
        <v>868.45</v>
      </c>
      <c r="L37" s="263">
        <v>851.1</v>
      </c>
      <c r="M37" s="263">
        <v>11.0031</v>
      </c>
    </row>
    <row r="38" spans="1:13">
      <c r="A38" s="283">
        <v>29</v>
      </c>
      <c r="B38" s="263" t="s">
        <v>228</v>
      </c>
      <c r="C38" s="263">
        <v>3139.7</v>
      </c>
      <c r="D38" s="265">
        <v>3067.9</v>
      </c>
      <c r="E38" s="265">
        <v>2971.8</v>
      </c>
      <c r="F38" s="265">
        <v>2803.9</v>
      </c>
      <c r="G38" s="265">
        <v>2707.8</v>
      </c>
      <c r="H38" s="265">
        <v>3235.8</v>
      </c>
      <c r="I38" s="265">
        <v>3331.8999999999996</v>
      </c>
      <c r="J38" s="265">
        <v>3499.8</v>
      </c>
      <c r="K38" s="263">
        <v>3164</v>
      </c>
      <c r="L38" s="263">
        <v>2900</v>
      </c>
      <c r="M38" s="263">
        <v>1.88724</v>
      </c>
    </row>
    <row r="39" spans="1:13">
      <c r="A39" s="283">
        <v>30</v>
      </c>
      <c r="B39" s="263" t="s">
        <v>54</v>
      </c>
      <c r="C39" s="263">
        <v>749.4</v>
      </c>
      <c r="D39" s="265">
        <v>740.44999999999993</v>
      </c>
      <c r="E39" s="265">
        <v>725.99999999999989</v>
      </c>
      <c r="F39" s="265">
        <v>702.59999999999991</v>
      </c>
      <c r="G39" s="265">
        <v>688.14999999999986</v>
      </c>
      <c r="H39" s="265">
        <v>763.84999999999991</v>
      </c>
      <c r="I39" s="265">
        <v>778.3</v>
      </c>
      <c r="J39" s="265">
        <v>801.69999999999993</v>
      </c>
      <c r="K39" s="263">
        <v>754.9</v>
      </c>
      <c r="L39" s="263">
        <v>717.05</v>
      </c>
      <c r="M39" s="263">
        <v>112.07286000000001</v>
      </c>
    </row>
    <row r="40" spans="1:13">
      <c r="A40" s="283">
        <v>31</v>
      </c>
      <c r="B40" s="263" t="s">
        <v>55</v>
      </c>
      <c r="C40" s="263">
        <v>3931.85</v>
      </c>
      <c r="D40" s="265">
        <v>3912.4</v>
      </c>
      <c r="E40" s="265">
        <v>3874.8</v>
      </c>
      <c r="F40" s="265">
        <v>3817.75</v>
      </c>
      <c r="G40" s="265">
        <v>3780.15</v>
      </c>
      <c r="H40" s="265">
        <v>3969.4500000000003</v>
      </c>
      <c r="I40" s="265">
        <v>4007.0499999999997</v>
      </c>
      <c r="J40" s="265">
        <v>4064.1000000000004</v>
      </c>
      <c r="K40" s="263">
        <v>3950</v>
      </c>
      <c r="L40" s="263">
        <v>3855.35</v>
      </c>
      <c r="M40" s="263">
        <v>3.9984299999999999</v>
      </c>
    </row>
    <row r="41" spans="1:13">
      <c r="A41" s="283">
        <v>32</v>
      </c>
      <c r="B41" s="263" t="s">
        <v>58</v>
      </c>
      <c r="C41" s="263">
        <v>5562.9</v>
      </c>
      <c r="D41" s="265">
        <v>5508.2666666666664</v>
      </c>
      <c r="E41" s="265">
        <v>5437.6333333333332</v>
      </c>
      <c r="F41" s="265">
        <v>5312.3666666666668</v>
      </c>
      <c r="G41" s="265">
        <v>5241.7333333333336</v>
      </c>
      <c r="H41" s="265">
        <v>5633.5333333333328</v>
      </c>
      <c r="I41" s="265">
        <v>5704.1666666666661</v>
      </c>
      <c r="J41" s="265">
        <v>5829.4333333333325</v>
      </c>
      <c r="K41" s="263">
        <v>5578.9</v>
      </c>
      <c r="L41" s="263">
        <v>5383</v>
      </c>
      <c r="M41" s="263">
        <v>19.087949999999999</v>
      </c>
    </row>
    <row r="42" spans="1:13">
      <c r="A42" s="283">
        <v>33</v>
      </c>
      <c r="B42" s="263" t="s">
        <v>57</v>
      </c>
      <c r="C42" s="263">
        <v>10199.6</v>
      </c>
      <c r="D42" s="265">
        <v>10154.883333333333</v>
      </c>
      <c r="E42" s="265">
        <v>10059.766666666666</v>
      </c>
      <c r="F42" s="265">
        <v>9919.9333333333325</v>
      </c>
      <c r="G42" s="265">
        <v>9824.8166666666657</v>
      </c>
      <c r="H42" s="265">
        <v>10294.716666666667</v>
      </c>
      <c r="I42" s="265">
        <v>10389.833333333332</v>
      </c>
      <c r="J42" s="265">
        <v>10529.666666666668</v>
      </c>
      <c r="K42" s="263">
        <v>10250</v>
      </c>
      <c r="L42" s="263">
        <v>10015.049999999999</v>
      </c>
      <c r="M42" s="263">
        <v>2.6997599999999999</v>
      </c>
    </row>
    <row r="43" spans="1:13">
      <c r="A43" s="283">
        <v>34</v>
      </c>
      <c r="B43" s="263" t="s">
        <v>229</v>
      </c>
      <c r="C43" s="263">
        <v>3631.9</v>
      </c>
      <c r="D43" s="265">
        <v>3623.6666666666665</v>
      </c>
      <c r="E43" s="265">
        <v>3575.333333333333</v>
      </c>
      <c r="F43" s="265">
        <v>3518.7666666666664</v>
      </c>
      <c r="G43" s="265">
        <v>3470.4333333333329</v>
      </c>
      <c r="H43" s="265">
        <v>3680.2333333333331</v>
      </c>
      <c r="I43" s="265">
        <v>3728.5666666666662</v>
      </c>
      <c r="J43" s="265">
        <v>3785.1333333333332</v>
      </c>
      <c r="K43" s="263">
        <v>3672</v>
      </c>
      <c r="L43" s="263">
        <v>3567.1</v>
      </c>
      <c r="M43" s="263">
        <v>7.281E-2</v>
      </c>
    </row>
    <row r="44" spans="1:13">
      <c r="A44" s="283">
        <v>35</v>
      </c>
      <c r="B44" s="263" t="s">
        <v>59</v>
      </c>
      <c r="C44" s="263">
        <v>1583.1</v>
      </c>
      <c r="D44" s="265">
        <v>1587.9666666666665</v>
      </c>
      <c r="E44" s="265">
        <v>1565.133333333333</v>
      </c>
      <c r="F44" s="265">
        <v>1547.1666666666665</v>
      </c>
      <c r="G44" s="265">
        <v>1524.333333333333</v>
      </c>
      <c r="H44" s="265">
        <v>1605.9333333333329</v>
      </c>
      <c r="I44" s="265">
        <v>1628.7666666666664</v>
      </c>
      <c r="J44" s="265">
        <v>1646.7333333333329</v>
      </c>
      <c r="K44" s="263">
        <v>1610.8</v>
      </c>
      <c r="L44" s="263">
        <v>1570</v>
      </c>
      <c r="M44" s="263">
        <v>5.5268600000000001</v>
      </c>
    </row>
    <row r="45" spans="1:13">
      <c r="A45" s="283">
        <v>36</v>
      </c>
      <c r="B45" s="263" t="s">
        <v>230</v>
      </c>
      <c r="C45" s="263">
        <v>335.15</v>
      </c>
      <c r="D45" s="265">
        <v>332.5</v>
      </c>
      <c r="E45" s="265">
        <v>326.7</v>
      </c>
      <c r="F45" s="265">
        <v>318.25</v>
      </c>
      <c r="G45" s="265">
        <v>312.45</v>
      </c>
      <c r="H45" s="265">
        <v>340.95</v>
      </c>
      <c r="I45" s="265">
        <v>346.74999999999994</v>
      </c>
      <c r="J45" s="265">
        <v>355.2</v>
      </c>
      <c r="K45" s="263">
        <v>338.3</v>
      </c>
      <c r="L45" s="263">
        <v>324.05</v>
      </c>
      <c r="M45" s="263">
        <v>47.453249999999997</v>
      </c>
    </row>
    <row r="46" spans="1:13">
      <c r="A46" s="283">
        <v>37</v>
      </c>
      <c r="B46" s="263" t="s">
        <v>60</v>
      </c>
      <c r="C46" s="263">
        <v>88.35</v>
      </c>
      <c r="D46" s="265">
        <v>88.34999999999998</v>
      </c>
      <c r="E46" s="265">
        <v>86.399999999999963</v>
      </c>
      <c r="F46" s="265">
        <v>84.449999999999989</v>
      </c>
      <c r="G46" s="265">
        <v>82.499999999999972</v>
      </c>
      <c r="H46" s="265">
        <v>90.299999999999955</v>
      </c>
      <c r="I46" s="265">
        <v>92.249999999999972</v>
      </c>
      <c r="J46" s="265">
        <v>94.199999999999946</v>
      </c>
      <c r="K46" s="263">
        <v>90.3</v>
      </c>
      <c r="L46" s="263">
        <v>86.4</v>
      </c>
      <c r="M46" s="263">
        <v>408.74043</v>
      </c>
    </row>
    <row r="47" spans="1:13">
      <c r="A47" s="283">
        <v>38</v>
      </c>
      <c r="B47" s="263" t="s">
        <v>61</v>
      </c>
      <c r="C47" s="263">
        <v>87.15</v>
      </c>
      <c r="D47" s="265">
        <v>87.2</v>
      </c>
      <c r="E47" s="265">
        <v>84.15</v>
      </c>
      <c r="F47" s="265">
        <v>81.150000000000006</v>
      </c>
      <c r="G47" s="265">
        <v>78.100000000000009</v>
      </c>
      <c r="H47" s="265">
        <v>90.2</v>
      </c>
      <c r="I47" s="265">
        <v>93.249999999999986</v>
      </c>
      <c r="J47" s="265">
        <v>96.25</v>
      </c>
      <c r="K47" s="263">
        <v>90.25</v>
      </c>
      <c r="L47" s="263">
        <v>84.2</v>
      </c>
      <c r="M47" s="263">
        <v>154.07692</v>
      </c>
    </row>
    <row r="48" spans="1:13">
      <c r="A48" s="283">
        <v>39</v>
      </c>
      <c r="B48" s="263" t="s">
        <v>62</v>
      </c>
      <c r="C48" s="263">
        <v>1476.15</v>
      </c>
      <c r="D48" s="265">
        <v>1471.3833333333332</v>
      </c>
      <c r="E48" s="265">
        <v>1456.7666666666664</v>
      </c>
      <c r="F48" s="265">
        <v>1437.3833333333332</v>
      </c>
      <c r="G48" s="265">
        <v>1422.7666666666664</v>
      </c>
      <c r="H48" s="265">
        <v>1490.7666666666664</v>
      </c>
      <c r="I48" s="265">
        <v>1505.3833333333332</v>
      </c>
      <c r="J48" s="265">
        <v>1524.7666666666664</v>
      </c>
      <c r="K48" s="263">
        <v>1486</v>
      </c>
      <c r="L48" s="263">
        <v>1452</v>
      </c>
      <c r="M48" s="263">
        <v>2.38131</v>
      </c>
    </row>
    <row r="49" spans="1:13">
      <c r="A49" s="283">
        <v>40</v>
      </c>
      <c r="B49" s="263" t="s">
        <v>65</v>
      </c>
      <c r="C49" s="263">
        <v>724.75</v>
      </c>
      <c r="D49" s="265">
        <v>723.58333333333337</v>
      </c>
      <c r="E49" s="265">
        <v>717.16666666666674</v>
      </c>
      <c r="F49" s="265">
        <v>709.58333333333337</v>
      </c>
      <c r="G49" s="265">
        <v>703.16666666666674</v>
      </c>
      <c r="H49" s="265">
        <v>731.16666666666674</v>
      </c>
      <c r="I49" s="265">
        <v>737.58333333333348</v>
      </c>
      <c r="J49" s="265">
        <v>745.16666666666674</v>
      </c>
      <c r="K49" s="263">
        <v>730</v>
      </c>
      <c r="L49" s="263">
        <v>716</v>
      </c>
      <c r="M49" s="263">
        <v>4.5987999999999998</v>
      </c>
    </row>
    <row r="50" spans="1:13">
      <c r="A50" s="283">
        <v>41</v>
      </c>
      <c r="B50" s="263" t="s">
        <v>64</v>
      </c>
      <c r="C50" s="263">
        <v>136.35</v>
      </c>
      <c r="D50" s="265">
        <v>136.83333333333331</v>
      </c>
      <c r="E50" s="265">
        <v>134.71666666666664</v>
      </c>
      <c r="F50" s="265">
        <v>133.08333333333331</v>
      </c>
      <c r="G50" s="265">
        <v>130.96666666666664</v>
      </c>
      <c r="H50" s="265">
        <v>138.46666666666664</v>
      </c>
      <c r="I50" s="265">
        <v>140.58333333333331</v>
      </c>
      <c r="J50" s="265">
        <v>142.21666666666664</v>
      </c>
      <c r="K50" s="263">
        <v>138.94999999999999</v>
      </c>
      <c r="L50" s="263">
        <v>135.19999999999999</v>
      </c>
      <c r="M50" s="263">
        <v>75.522400000000005</v>
      </c>
    </row>
    <row r="51" spans="1:13">
      <c r="A51" s="283">
        <v>42</v>
      </c>
      <c r="B51" s="263" t="s">
        <v>66</v>
      </c>
      <c r="C51" s="263">
        <v>602.4</v>
      </c>
      <c r="D51" s="265">
        <v>606.69999999999993</v>
      </c>
      <c r="E51" s="265">
        <v>595.69999999999982</v>
      </c>
      <c r="F51" s="265">
        <v>588.99999999999989</v>
      </c>
      <c r="G51" s="265">
        <v>577.99999999999977</v>
      </c>
      <c r="H51" s="265">
        <v>613.39999999999986</v>
      </c>
      <c r="I51" s="265">
        <v>624.40000000000009</v>
      </c>
      <c r="J51" s="265">
        <v>631.09999999999991</v>
      </c>
      <c r="K51" s="263">
        <v>617.70000000000005</v>
      </c>
      <c r="L51" s="263">
        <v>600</v>
      </c>
      <c r="M51" s="263">
        <v>10.68009</v>
      </c>
    </row>
    <row r="52" spans="1:13">
      <c r="A52" s="283">
        <v>43</v>
      </c>
      <c r="B52" s="263" t="s">
        <v>69</v>
      </c>
      <c r="C52" s="263">
        <v>42.95</v>
      </c>
      <c r="D52" s="265">
        <v>40.983333333333341</v>
      </c>
      <c r="E52" s="265">
        <v>38.616666666666681</v>
      </c>
      <c r="F52" s="265">
        <v>34.283333333333339</v>
      </c>
      <c r="G52" s="265">
        <v>31.916666666666679</v>
      </c>
      <c r="H52" s="265">
        <v>45.316666666666684</v>
      </c>
      <c r="I52" s="265">
        <v>47.683333333333344</v>
      </c>
      <c r="J52" s="265">
        <v>52.016666666666687</v>
      </c>
      <c r="K52" s="263">
        <v>43.35</v>
      </c>
      <c r="L52" s="263">
        <v>36.65</v>
      </c>
      <c r="M52" s="263">
        <v>612.30344000000002</v>
      </c>
    </row>
    <row r="53" spans="1:13">
      <c r="A53" s="283">
        <v>44</v>
      </c>
      <c r="B53" s="263" t="s">
        <v>73</v>
      </c>
      <c r="C53" s="263">
        <v>438.7</v>
      </c>
      <c r="D53" s="265">
        <v>439.93333333333339</v>
      </c>
      <c r="E53" s="265">
        <v>434.86666666666679</v>
      </c>
      <c r="F53" s="265">
        <v>431.03333333333342</v>
      </c>
      <c r="G53" s="265">
        <v>425.96666666666681</v>
      </c>
      <c r="H53" s="265">
        <v>443.76666666666677</v>
      </c>
      <c r="I53" s="265">
        <v>448.83333333333337</v>
      </c>
      <c r="J53" s="265">
        <v>452.66666666666674</v>
      </c>
      <c r="K53" s="263">
        <v>445</v>
      </c>
      <c r="L53" s="263">
        <v>436.1</v>
      </c>
      <c r="M53" s="263">
        <v>59.906829999999999</v>
      </c>
    </row>
    <row r="54" spans="1:13">
      <c r="A54" s="283">
        <v>45</v>
      </c>
      <c r="B54" s="263" t="s">
        <v>68</v>
      </c>
      <c r="C54" s="263">
        <v>572.95000000000005</v>
      </c>
      <c r="D54" s="265">
        <v>570.75000000000011</v>
      </c>
      <c r="E54" s="265">
        <v>567.4000000000002</v>
      </c>
      <c r="F54" s="265">
        <v>561.85000000000014</v>
      </c>
      <c r="G54" s="265">
        <v>558.50000000000023</v>
      </c>
      <c r="H54" s="265">
        <v>576.30000000000018</v>
      </c>
      <c r="I54" s="265">
        <v>579.65000000000009</v>
      </c>
      <c r="J54" s="265">
        <v>585.20000000000016</v>
      </c>
      <c r="K54" s="263">
        <v>574.1</v>
      </c>
      <c r="L54" s="263">
        <v>565.20000000000005</v>
      </c>
      <c r="M54" s="263">
        <v>87.251360000000005</v>
      </c>
    </row>
    <row r="55" spans="1:13">
      <c r="A55" s="283">
        <v>46</v>
      </c>
      <c r="B55" s="263" t="s">
        <v>70</v>
      </c>
      <c r="C55" s="263">
        <v>389.5</v>
      </c>
      <c r="D55" s="265">
        <v>389.10000000000008</v>
      </c>
      <c r="E55" s="265">
        <v>385.75000000000017</v>
      </c>
      <c r="F55" s="265">
        <v>382.00000000000011</v>
      </c>
      <c r="G55" s="265">
        <v>378.6500000000002</v>
      </c>
      <c r="H55" s="265">
        <v>392.85000000000014</v>
      </c>
      <c r="I55" s="265">
        <v>396.20000000000005</v>
      </c>
      <c r="J55" s="265">
        <v>399.9500000000001</v>
      </c>
      <c r="K55" s="263">
        <v>392.45</v>
      </c>
      <c r="L55" s="263">
        <v>385.35</v>
      </c>
      <c r="M55" s="263">
        <v>14.709009999999999</v>
      </c>
    </row>
    <row r="56" spans="1:13">
      <c r="A56" s="283">
        <v>47</v>
      </c>
      <c r="B56" s="263" t="s">
        <v>231</v>
      </c>
      <c r="C56" s="263">
        <v>1179.8499999999999</v>
      </c>
      <c r="D56" s="265">
        <v>1193.0833333333333</v>
      </c>
      <c r="E56" s="265">
        <v>1151.7666666666664</v>
      </c>
      <c r="F56" s="265">
        <v>1123.6833333333332</v>
      </c>
      <c r="G56" s="265">
        <v>1082.3666666666663</v>
      </c>
      <c r="H56" s="265">
        <v>1221.1666666666665</v>
      </c>
      <c r="I56" s="265">
        <v>1262.4833333333336</v>
      </c>
      <c r="J56" s="265">
        <v>1290.5666666666666</v>
      </c>
      <c r="K56" s="263">
        <v>1234.4000000000001</v>
      </c>
      <c r="L56" s="263">
        <v>1165</v>
      </c>
      <c r="M56" s="263">
        <v>0.89700999999999997</v>
      </c>
    </row>
    <row r="57" spans="1:13">
      <c r="A57" s="283">
        <v>48</v>
      </c>
      <c r="B57" s="263" t="s">
        <v>71</v>
      </c>
      <c r="C57" s="263">
        <v>14966</v>
      </c>
      <c r="D57" s="265">
        <v>15096.283333333333</v>
      </c>
      <c r="E57" s="265">
        <v>14637.616666666665</v>
      </c>
      <c r="F57" s="265">
        <v>14309.233333333332</v>
      </c>
      <c r="G57" s="265">
        <v>13850.566666666664</v>
      </c>
      <c r="H57" s="265">
        <v>15424.666666666666</v>
      </c>
      <c r="I57" s="265">
        <v>15883.333333333334</v>
      </c>
      <c r="J57" s="265">
        <v>16211.716666666667</v>
      </c>
      <c r="K57" s="263">
        <v>15554.95</v>
      </c>
      <c r="L57" s="263">
        <v>14767.9</v>
      </c>
      <c r="M57" s="263">
        <v>0.77159</v>
      </c>
    </row>
    <row r="58" spans="1:13">
      <c r="A58" s="283">
        <v>49</v>
      </c>
      <c r="B58" s="263" t="s">
        <v>74</v>
      </c>
      <c r="C58" s="263">
        <v>3405.55</v>
      </c>
      <c r="D58" s="265">
        <v>3387.1833333333329</v>
      </c>
      <c r="E58" s="265">
        <v>3359.3666666666659</v>
      </c>
      <c r="F58" s="265">
        <v>3313.1833333333329</v>
      </c>
      <c r="G58" s="265">
        <v>3285.3666666666659</v>
      </c>
      <c r="H58" s="265">
        <v>3433.3666666666659</v>
      </c>
      <c r="I58" s="265">
        <v>3461.1833333333325</v>
      </c>
      <c r="J58" s="265">
        <v>3507.3666666666659</v>
      </c>
      <c r="K58" s="263">
        <v>3415</v>
      </c>
      <c r="L58" s="263">
        <v>3341</v>
      </c>
      <c r="M58" s="263">
        <v>5.12568</v>
      </c>
    </row>
    <row r="59" spans="1:13">
      <c r="A59" s="283">
        <v>50</v>
      </c>
      <c r="B59" s="263" t="s">
        <v>80</v>
      </c>
      <c r="C59" s="263">
        <v>599.75</v>
      </c>
      <c r="D59" s="265">
        <v>601.73333333333335</v>
      </c>
      <c r="E59" s="265">
        <v>593.01666666666665</v>
      </c>
      <c r="F59" s="265">
        <v>586.2833333333333</v>
      </c>
      <c r="G59" s="265">
        <v>577.56666666666661</v>
      </c>
      <c r="H59" s="265">
        <v>608.4666666666667</v>
      </c>
      <c r="I59" s="265">
        <v>617.18333333333339</v>
      </c>
      <c r="J59" s="265">
        <v>623.91666666666674</v>
      </c>
      <c r="K59" s="263">
        <v>610.45000000000005</v>
      </c>
      <c r="L59" s="263">
        <v>595</v>
      </c>
      <c r="M59" s="263">
        <v>1.4649700000000001</v>
      </c>
    </row>
    <row r="60" spans="1:13">
      <c r="A60" s="283">
        <v>51</v>
      </c>
      <c r="B60" s="263" t="s">
        <v>75</v>
      </c>
      <c r="C60" s="263">
        <v>433.45</v>
      </c>
      <c r="D60" s="265">
        <v>432.81666666666661</v>
      </c>
      <c r="E60" s="265">
        <v>428.28333333333319</v>
      </c>
      <c r="F60" s="265">
        <v>423.11666666666656</v>
      </c>
      <c r="G60" s="265">
        <v>418.58333333333314</v>
      </c>
      <c r="H60" s="265">
        <v>437.98333333333323</v>
      </c>
      <c r="I60" s="265">
        <v>442.51666666666665</v>
      </c>
      <c r="J60" s="265">
        <v>447.68333333333328</v>
      </c>
      <c r="K60" s="263">
        <v>437.35</v>
      </c>
      <c r="L60" s="263">
        <v>427.65</v>
      </c>
      <c r="M60" s="263">
        <v>16.882560000000002</v>
      </c>
    </row>
    <row r="61" spans="1:13">
      <c r="A61" s="283">
        <v>52</v>
      </c>
      <c r="B61" s="263" t="s">
        <v>76</v>
      </c>
      <c r="C61" s="263">
        <v>160.85</v>
      </c>
      <c r="D61" s="265">
        <v>159.96666666666667</v>
      </c>
      <c r="E61" s="265">
        <v>156.23333333333335</v>
      </c>
      <c r="F61" s="265">
        <v>151.61666666666667</v>
      </c>
      <c r="G61" s="265">
        <v>147.88333333333335</v>
      </c>
      <c r="H61" s="265">
        <v>164.58333333333334</v>
      </c>
      <c r="I61" s="265">
        <v>168.31666666666663</v>
      </c>
      <c r="J61" s="265">
        <v>172.93333333333334</v>
      </c>
      <c r="K61" s="263">
        <v>163.69999999999999</v>
      </c>
      <c r="L61" s="263">
        <v>155.35</v>
      </c>
      <c r="M61" s="263">
        <v>172.411</v>
      </c>
    </row>
    <row r="62" spans="1:13">
      <c r="A62" s="283">
        <v>53</v>
      </c>
      <c r="B62" s="263" t="s">
        <v>77</v>
      </c>
      <c r="C62" s="263">
        <v>125.05</v>
      </c>
      <c r="D62" s="265">
        <v>124.89999999999999</v>
      </c>
      <c r="E62" s="265">
        <v>123.99999999999999</v>
      </c>
      <c r="F62" s="265">
        <v>122.94999999999999</v>
      </c>
      <c r="G62" s="265">
        <v>122.04999999999998</v>
      </c>
      <c r="H62" s="265">
        <v>125.94999999999999</v>
      </c>
      <c r="I62" s="265">
        <v>126.85</v>
      </c>
      <c r="J62" s="265">
        <v>127.89999999999999</v>
      </c>
      <c r="K62" s="263">
        <v>125.8</v>
      </c>
      <c r="L62" s="263">
        <v>123.85</v>
      </c>
      <c r="M62" s="263">
        <v>6.7995799999999997</v>
      </c>
    </row>
    <row r="63" spans="1:13">
      <c r="A63" s="283">
        <v>54</v>
      </c>
      <c r="B63" s="263" t="s">
        <v>81</v>
      </c>
      <c r="C63" s="263">
        <v>504.5</v>
      </c>
      <c r="D63" s="265">
        <v>504.66666666666669</v>
      </c>
      <c r="E63" s="265">
        <v>487.18333333333339</v>
      </c>
      <c r="F63" s="265">
        <v>469.86666666666673</v>
      </c>
      <c r="G63" s="265">
        <v>452.38333333333344</v>
      </c>
      <c r="H63" s="265">
        <v>521.98333333333335</v>
      </c>
      <c r="I63" s="265">
        <v>539.46666666666658</v>
      </c>
      <c r="J63" s="265">
        <v>556.7833333333333</v>
      </c>
      <c r="K63" s="263">
        <v>522.15</v>
      </c>
      <c r="L63" s="263">
        <v>487.35</v>
      </c>
      <c r="M63" s="263">
        <v>55.239460000000001</v>
      </c>
    </row>
    <row r="64" spans="1:13">
      <c r="A64" s="283">
        <v>55</v>
      </c>
      <c r="B64" s="263" t="s">
        <v>82</v>
      </c>
      <c r="C64" s="263">
        <v>789.05</v>
      </c>
      <c r="D64" s="265">
        <v>787.80000000000007</v>
      </c>
      <c r="E64" s="265">
        <v>777.50000000000011</v>
      </c>
      <c r="F64" s="265">
        <v>765.95</v>
      </c>
      <c r="G64" s="265">
        <v>755.65000000000009</v>
      </c>
      <c r="H64" s="265">
        <v>799.35000000000014</v>
      </c>
      <c r="I64" s="265">
        <v>809.65000000000009</v>
      </c>
      <c r="J64" s="265">
        <v>821.20000000000016</v>
      </c>
      <c r="K64" s="263">
        <v>798.1</v>
      </c>
      <c r="L64" s="263">
        <v>776.25</v>
      </c>
      <c r="M64" s="263">
        <v>15.87082</v>
      </c>
    </row>
    <row r="65" spans="1:13">
      <c r="A65" s="283">
        <v>56</v>
      </c>
      <c r="B65" s="263" t="s">
        <v>232</v>
      </c>
      <c r="C65" s="263">
        <v>164.95</v>
      </c>
      <c r="D65" s="265">
        <v>163.73333333333332</v>
      </c>
      <c r="E65" s="265">
        <v>161.26666666666665</v>
      </c>
      <c r="F65" s="265">
        <v>157.58333333333334</v>
      </c>
      <c r="G65" s="265">
        <v>155.11666666666667</v>
      </c>
      <c r="H65" s="265">
        <v>167.41666666666663</v>
      </c>
      <c r="I65" s="265">
        <v>169.88333333333327</v>
      </c>
      <c r="J65" s="265">
        <v>173.56666666666661</v>
      </c>
      <c r="K65" s="263">
        <v>166.2</v>
      </c>
      <c r="L65" s="263">
        <v>160.05000000000001</v>
      </c>
      <c r="M65" s="263">
        <v>12.608879999999999</v>
      </c>
    </row>
    <row r="66" spans="1:13">
      <c r="A66" s="283">
        <v>57</v>
      </c>
      <c r="B66" s="263" t="s">
        <v>83</v>
      </c>
      <c r="C66" s="263">
        <v>144.4</v>
      </c>
      <c r="D66" s="265">
        <v>142.96666666666667</v>
      </c>
      <c r="E66" s="265">
        <v>140.93333333333334</v>
      </c>
      <c r="F66" s="265">
        <v>137.46666666666667</v>
      </c>
      <c r="G66" s="265">
        <v>135.43333333333334</v>
      </c>
      <c r="H66" s="265">
        <v>146.43333333333334</v>
      </c>
      <c r="I66" s="265">
        <v>148.4666666666667</v>
      </c>
      <c r="J66" s="265">
        <v>151.93333333333334</v>
      </c>
      <c r="K66" s="263">
        <v>145</v>
      </c>
      <c r="L66" s="263">
        <v>139.5</v>
      </c>
      <c r="M66" s="263">
        <v>387.75957</v>
      </c>
    </row>
    <row r="67" spans="1:13">
      <c r="A67" s="283">
        <v>58</v>
      </c>
      <c r="B67" s="263" t="s">
        <v>825</v>
      </c>
      <c r="C67" s="263">
        <v>2498.4499999999998</v>
      </c>
      <c r="D67" s="265">
        <v>2437.4666666666667</v>
      </c>
      <c r="E67" s="265">
        <v>2360.9833333333336</v>
      </c>
      <c r="F67" s="265">
        <v>2223.5166666666669</v>
      </c>
      <c r="G67" s="265">
        <v>2147.0333333333338</v>
      </c>
      <c r="H67" s="265">
        <v>2574.9333333333334</v>
      </c>
      <c r="I67" s="265">
        <v>2651.4166666666661</v>
      </c>
      <c r="J67" s="265">
        <v>2788.8833333333332</v>
      </c>
      <c r="K67" s="263">
        <v>2513.9499999999998</v>
      </c>
      <c r="L67" s="263">
        <v>2300</v>
      </c>
      <c r="M67" s="263">
        <v>1.43008</v>
      </c>
    </row>
    <row r="68" spans="1:13">
      <c r="A68" s="283">
        <v>59</v>
      </c>
      <c r="B68" s="263" t="s">
        <v>84</v>
      </c>
      <c r="C68" s="263">
        <v>1554.55</v>
      </c>
      <c r="D68" s="265">
        <v>1556.8500000000001</v>
      </c>
      <c r="E68" s="265">
        <v>1530.7000000000003</v>
      </c>
      <c r="F68" s="265">
        <v>1506.8500000000001</v>
      </c>
      <c r="G68" s="265">
        <v>1480.7000000000003</v>
      </c>
      <c r="H68" s="265">
        <v>1580.7000000000003</v>
      </c>
      <c r="I68" s="265">
        <v>1606.8500000000004</v>
      </c>
      <c r="J68" s="265">
        <v>1630.7000000000003</v>
      </c>
      <c r="K68" s="263">
        <v>1583</v>
      </c>
      <c r="L68" s="263">
        <v>1533</v>
      </c>
      <c r="M68" s="263">
        <v>3.3831699999999998</v>
      </c>
    </row>
    <row r="69" spans="1:13">
      <c r="A69" s="283">
        <v>60</v>
      </c>
      <c r="B69" s="263" t="s">
        <v>85</v>
      </c>
      <c r="C69" s="263">
        <v>581.35</v>
      </c>
      <c r="D69" s="265">
        <v>580.68333333333328</v>
      </c>
      <c r="E69" s="265">
        <v>566.36666666666656</v>
      </c>
      <c r="F69" s="265">
        <v>551.38333333333333</v>
      </c>
      <c r="G69" s="265">
        <v>537.06666666666661</v>
      </c>
      <c r="H69" s="265">
        <v>595.66666666666652</v>
      </c>
      <c r="I69" s="265">
        <v>609.98333333333335</v>
      </c>
      <c r="J69" s="265">
        <v>624.96666666666647</v>
      </c>
      <c r="K69" s="263">
        <v>595</v>
      </c>
      <c r="L69" s="263">
        <v>565.70000000000005</v>
      </c>
      <c r="M69" s="263">
        <v>39.001080000000002</v>
      </c>
    </row>
    <row r="70" spans="1:13">
      <c r="A70" s="283">
        <v>61</v>
      </c>
      <c r="B70" s="263" t="s">
        <v>233</v>
      </c>
      <c r="C70" s="263">
        <v>762.35</v>
      </c>
      <c r="D70" s="265">
        <v>760.44999999999993</v>
      </c>
      <c r="E70" s="265">
        <v>750.89999999999986</v>
      </c>
      <c r="F70" s="265">
        <v>739.44999999999993</v>
      </c>
      <c r="G70" s="265">
        <v>729.89999999999986</v>
      </c>
      <c r="H70" s="265">
        <v>771.89999999999986</v>
      </c>
      <c r="I70" s="265">
        <v>781.44999999999982</v>
      </c>
      <c r="J70" s="265">
        <v>792.89999999999986</v>
      </c>
      <c r="K70" s="263">
        <v>770</v>
      </c>
      <c r="L70" s="263">
        <v>749</v>
      </c>
      <c r="M70" s="263">
        <v>1.2448300000000001</v>
      </c>
    </row>
    <row r="71" spans="1:13">
      <c r="A71" s="283">
        <v>62</v>
      </c>
      <c r="B71" s="263" t="s">
        <v>234</v>
      </c>
      <c r="C71" s="263">
        <v>381.15</v>
      </c>
      <c r="D71" s="265">
        <v>379.13333333333338</v>
      </c>
      <c r="E71" s="265">
        <v>373.26666666666677</v>
      </c>
      <c r="F71" s="265">
        <v>365.38333333333338</v>
      </c>
      <c r="G71" s="265">
        <v>359.51666666666677</v>
      </c>
      <c r="H71" s="265">
        <v>387.01666666666677</v>
      </c>
      <c r="I71" s="265">
        <v>392.88333333333344</v>
      </c>
      <c r="J71" s="265">
        <v>400.76666666666677</v>
      </c>
      <c r="K71" s="263">
        <v>385</v>
      </c>
      <c r="L71" s="263">
        <v>371.25</v>
      </c>
      <c r="M71" s="263">
        <v>24.86422</v>
      </c>
    </row>
    <row r="72" spans="1:13">
      <c r="A72" s="283">
        <v>63</v>
      </c>
      <c r="B72" s="263" t="s">
        <v>86</v>
      </c>
      <c r="C72" s="263">
        <v>792.8</v>
      </c>
      <c r="D72" s="265">
        <v>797.51666666666677</v>
      </c>
      <c r="E72" s="265">
        <v>775.33333333333348</v>
      </c>
      <c r="F72" s="265">
        <v>757.86666666666667</v>
      </c>
      <c r="G72" s="265">
        <v>735.68333333333339</v>
      </c>
      <c r="H72" s="265">
        <v>814.98333333333358</v>
      </c>
      <c r="I72" s="265">
        <v>837.16666666666674</v>
      </c>
      <c r="J72" s="265">
        <v>854.63333333333367</v>
      </c>
      <c r="K72" s="263">
        <v>819.7</v>
      </c>
      <c r="L72" s="263">
        <v>780.05</v>
      </c>
      <c r="M72" s="263">
        <v>21.772559999999999</v>
      </c>
    </row>
    <row r="73" spans="1:13">
      <c r="A73" s="283">
        <v>64</v>
      </c>
      <c r="B73" s="263" t="s">
        <v>92</v>
      </c>
      <c r="C73" s="263">
        <v>313.2</v>
      </c>
      <c r="D73" s="265">
        <v>312.08333333333331</v>
      </c>
      <c r="E73" s="265">
        <v>308.16666666666663</v>
      </c>
      <c r="F73" s="265">
        <v>303.13333333333333</v>
      </c>
      <c r="G73" s="265">
        <v>299.21666666666664</v>
      </c>
      <c r="H73" s="265">
        <v>317.11666666666662</v>
      </c>
      <c r="I73" s="265">
        <v>321.03333333333325</v>
      </c>
      <c r="J73" s="265">
        <v>326.06666666666661</v>
      </c>
      <c r="K73" s="263">
        <v>316</v>
      </c>
      <c r="L73" s="263">
        <v>307.05</v>
      </c>
      <c r="M73" s="263">
        <v>117.26034</v>
      </c>
    </row>
    <row r="74" spans="1:13">
      <c r="A74" s="283">
        <v>65</v>
      </c>
      <c r="B74" s="263" t="s">
        <v>87</v>
      </c>
      <c r="C74" s="263">
        <v>503.65</v>
      </c>
      <c r="D74" s="265">
        <v>502.65000000000003</v>
      </c>
      <c r="E74" s="265">
        <v>499.05000000000007</v>
      </c>
      <c r="F74" s="265">
        <v>494.45000000000005</v>
      </c>
      <c r="G74" s="265">
        <v>490.85000000000008</v>
      </c>
      <c r="H74" s="265">
        <v>507.25000000000006</v>
      </c>
      <c r="I74" s="265">
        <v>510.85000000000008</v>
      </c>
      <c r="J74" s="265">
        <v>515.45000000000005</v>
      </c>
      <c r="K74" s="263">
        <v>506.25</v>
      </c>
      <c r="L74" s="263">
        <v>498.05</v>
      </c>
      <c r="M74" s="263">
        <v>14.64678</v>
      </c>
    </row>
    <row r="75" spans="1:13">
      <c r="A75" s="283">
        <v>66</v>
      </c>
      <c r="B75" s="263" t="s">
        <v>235</v>
      </c>
      <c r="C75" s="263">
        <v>1449.6</v>
      </c>
      <c r="D75" s="265">
        <v>1429.3833333333332</v>
      </c>
      <c r="E75" s="265">
        <v>1385.8166666666664</v>
      </c>
      <c r="F75" s="265">
        <v>1322.0333333333331</v>
      </c>
      <c r="G75" s="265">
        <v>1278.4666666666662</v>
      </c>
      <c r="H75" s="265">
        <v>1493.1666666666665</v>
      </c>
      <c r="I75" s="265">
        <v>1536.7333333333331</v>
      </c>
      <c r="J75" s="265">
        <v>1600.5166666666667</v>
      </c>
      <c r="K75" s="263">
        <v>1472.95</v>
      </c>
      <c r="L75" s="263">
        <v>1365.6</v>
      </c>
      <c r="M75" s="263">
        <v>0.54061999999999999</v>
      </c>
    </row>
    <row r="76" spans="1:13">
      <c r="A76" s="283">
        <v>67</v>
      </c>
      <c r="B76" s="263" t="s">
        <v>839</v>
      </c>
      <c r="C76" s="263">
        <v>358.55</v>
      </c>
      <c r="D76" s="265">
        <v>353.84999999999997</v>
      </c>
      <c r="E76" s="265">
        <v>342.69999999999993</v>
      </c>
      <c r="F76" s="265">
        <v>326.84999999999997</v>
      </c>
      <c r="G76" s="265">
        <v>315.69999999999993</v>
      </c>
      <c r="H76" s="265">
        <v>369.69999999999993</v>
      </c>
      <c r="I76" s="265">
        <v>380.84999999999991</v>
      </c>
      <c r="J76" s="265">
        <v>396.69999999999993</v>
      </c>
      <c r="K76" s="263">
        <v>365</v>
      </c>
      <c r="L76" s="263">
        <v>338</v>
      </c>
      <c r="M76" s="263">
        <v>7.0902099999999999</v>
      </c>
    </row>
    <row r="77" spans="1:13">
      <c r="A77" s="283">
        <v>68</v>
      </c>
      <c r="B77" s="263" t="s">
        <v>90</v>
      </c>
      <c r="C77" s="263">
        <v>3480.05</v>
      </c>
      <c r="D77" s="265">
        <v>3467.4166666666665</v>
      </c>
      <c r="E77" s="265">
        <v>3425.0333333333328</v>
      </c>
      <c r="F77" s="265">
        <v>3370.0166666666664</v>
      </c>
      <c r="G77" s="265">
        <v>3327.6333333333328</v>
      </c>
      <c r="H77" s="265">
        <v>3522.4333333333329</v>
      </c>
      <c r="I77" s="265">
        <v>3564.8166666666671</v>
      </c>
      <c r="J77" s="265">
        <v>3619.833333333333</v>
      </c>
      <c r="K77" s="263">
        <v>3509.8</v>
      </c>
      <c r="L77" s="263">
        <v>3412.4</v>
      </c>
      <c r="M77" s="263">
        <v>4.0915299999999997</v>
      </c>
    </row>
    <row r="78" spans="1:13">
      <c r="A78" s="283">
        <v>69</v>
      </c>
      <c r="B78" s="263" t="s">
        <v>349</v>
      </c>
      <c r="C78" s="263">
        <v>2286.6</v>
      </c>
      <c r="D78" s="265">
        <v>2287.5333333333333</v>
      </c>
      <c r="E78" s="265">
        <v>2245.0666666666666</v>
      </c>
      <c r="F78" s="265">
        <v>2203.5333333333333</v>
      </c>
      <c r="G78" s="265">
        <v>2161.0666666666666</v>
      </c>
      <c r="H78" s="265">
        <v>2329.0666666666666</v>
      </c>
      <c r="I78" s="265">
        <v>2371.5333333333328</v>
      </c>
      <c r="J78" s="265">
        <v>2413.0666666666666</v>
      </c>
      <c r="K78" s="263">
        <v>2330</v>
      </c>
      <c r="L78" s="263">
        <v>2246</v>
      </c>
      <c r="M78" s="263">
        <v>2.0516399999999999</v>
      </c>
    </row>
    <row r="79" spans="1:13">
      <c r="A79" s="283">
        <v>70</v>
      </c>
      <c r="B79" s="263" t="s">
        <v>93</v>
      </c>
      <c r="C79" s="263">
        <v>4435.55</v>
      </c>
      <c r="D79" s="265">
        <v>4445.4333333333334</v>
      </c>
      <c r="E79" s="265">
        <v>4367.1166666666668</v>
      </c>
      <c r="F79" s="265">
        <v>4298.6833333333334</v>
      </c>
      <c r="G79" s="265">
        <v>4220.3666666666668</v>
      </c>
      <c r="H79" s="265">
        <v>4513.8666666666668</v>
      </c>
      <c r="I79" s="265">
        <v>4592.1833333333343</v>
      </c>
      <c r="J79" s="265">
        <v>4660.6166666666668</v>
      </c>
      <c r="K79" s="263">
        <v>4523.75</v>
      </c>
      <c r="L79" s="263">
        <v>4377</v>
      </c>
      <c r="M79" s="263">
        <v>7.3558599999999998</v>
      </c>
    </row>
    <row r="80" spans="1:13">
      <c r="A80" s="283">
        <v>71</v>
      </c>
      <c r="B80" s="263" t="s">
        <v>236</v>
      </c>
      <c r="C80" s="263">
        <v>67.099999999999994</v>
      </c>
      <c r="D80" s="265">
        <v>65.899999999999991</v>
      </c>
      <c r="E80" s="265">
        <v>64.299999999999983</v>
      </c>
      <c r="F80" s="265">
        <v>61.499999999999993</v>
      </c>
      <c r="G80" s="265">
        <v>59.899999999999984</v>
      </c>
      <c r="H80" s="265">
        <v>68.699999999999989</v>
      </c>
      <c r="I80" s="265">
        <v>70.299999999999983</v>
      </c>
      <c r="J80" s="265">
        <v>73.09999999999998</v>
      </c>
      <c r="K80" s="263">
        <v>67.5</v>
      </c>
      <c r="L80" s="263">
        <v>63.1</v>
      </c>
      <c r="M80" s="263">
        <v>34.523650000000004</v>
      </c>
    </row>
    <row r="81" spans="1:13">
      <c r="A81" s="283">
        <v>72</v>
      </c>
      <c r="B81" s="263" t="s">
        <v>94</v>
      </c>
      <c r="C81" s="263">
        <v>2535.8000000000002</v>
      </c>
      <c r="D81" s="265">
        <v>2532.8833333333332</v>
      </c>
      <c r="E81" s="265">
        <v>2502.9166666666665</v>
      </c>
      <c r="F81" s="265">
        <v>2470.0333333333333</v>
      </c>
      <c r="G81" s="265">
        <v>2440.0666666666666</v>
      </c>
      <c r="H81" s="265">
        <v>2565.7666666666664</v>
      </c>
      <c r="I81" s="265">
        <v>2595.7333333333336</v>
      </c>
      <c r="J81" s="265">
        <v>2628.6166666666663</v>
      </c>
      <c r="K81" s="263">
        <v>2562.85</v>
      </c>
      <c r="L81" s="263">
        <v>2500</v>
      </c>
      <c r="M81" s="263">
        <v>8.0758500000000009</v>
      </c>
    </row>
    <row r="82" spans="1:13">
      <c r="A82" s="283">
        <v>73</v>
      </c>
      <c r="B82" s="263" t="s">
        <v>237</v>
      </c>
      <c r="C82" s="263">
        <v>469.4</v>
      </c>
      <c r="D82" s="265">
        <v>467.95</v>
      </c>
      <c r="E82" s="265">
        <v>463.09999999999997</v>
      </c>
      <c r="F82" s="265">
        <v>456.79999999999995</v>
      </c>
      <c r="G82" s="265">
        <v>451.94999999999993</v>
      </c>
      <c r="H82" s="265">
        <v>474.25</v>
      </c>
      <c r="I82" s="265">
        <v>479.1</v>
      </c>
      <c r="J82" s="265">
        <v>485.40000000000003</v>
      </c>
      <c r="K82" s="263">
        <v>472.8</v>
      </c>
      <c r="L82" s="263">
        <v>461.65</v>
      </c>
      <c r="M82" s="263">
        <v>2.90978</v>
      </c>
    </row>
    <row r="83" spans="1:13">
      <c r="A83" s="283">
        <v>74</v>
      </c>
      <c r="B83" s="263" t="s">
        <v>238</v>
      </c>
      <c r="C83" s="263">
        <v>1416.35</v>
      </c>
      <c r="D83" s="265">
        <v>1401.7333333333333</v>
      </c>
      <c r="E83" s="265">
        <v>1378.9666666666667</v>
      </c>
      <c r="F83" s="265">
        <v>1341.5833333333333</v>
      </c>
      <c r="G83" s="265">
        <v>1318.8166666666666</v>
      </c>
      <c r="H83" s="265">
        <v>1439.1166666666668</v>
      </c>
      <c r="I83" s="265">
        <v>1461.8833333333337</v>
      </c>
      <c r="J83" s="265">
        <v>1499.2666666666669</v>
      </c>
      <c r="K83" s="263">
        <v>1424.5</v>
      </c>
      <c r="L83" s="263">
        <v>1364.35</v>
      </c>
      <c r="M83" s="263">
        <v>0.63593999999999995</v>
      </c>
    </row>
    <row r="84" spans="1:13">
      <c r="A84" s="283">
        <v>75</v>
      </c>
      <c r="B84" s="263" t="s">
        <v>96</v>
      </c>
      <c r="C84" s="263">
        <v>1311.6</v>
      </c>
      <c r="D84" s="265">
        <v>1300.7166666666665</v>
      </c>
      <c r="E84" s="265">
        <v>1285.883333333333</v>
      </c>
      <c r="F84" s="265">
        <v>1260.1666666666665</v>
      </c>
      <c r="G84" s="265">
        <v>1245.333333333333</v>
      </c>
      <c r="H84" s="265">
        <v>1326.4333333333329</v>
      </c>
      <c r="I84" s="265">
        <v>1341.2666666666664</v>
      </c>
      <c r="J84" s="265">
        <v>1366.9833333333329</v>
      </c>
      <c r="K84" s="263">
        <v>1315.55</v>
      </c>
      <c r="L84" s="263">
        <v>1275</v>
      </c>
      <c r="M84" s="263">
        <v>7.52013</v>
      </c>
    </row>
    <row r="85" spans="1:13">
      <c r="A85" s="283">
        <v>76</v>
      </c>
      <c r="B85" s="263" t="s">
        <v>97</v>
      </c>
      <c r="C85" s="263">
        <v>203.6</v>
      </c>
      <c r="D85" s="265">
        <v>203.04999999999998</v>
      </c>
      <c r="E85" s="265">
        <v>201.14999999999998</v>
      </c>
      <c r="F85" s="265">
        <v>198.7</v>
      </c>
      <c r="G85" s="265">
        <v>196.79999999999998</v>
      </c>
      <c r="H85" s="265">
        <v>205.49999999999997</v>
      </c>
      <c r="I85" s="265">
        <v>207.4</v>
      </c>
      <c r="J85" s="265">
        <v>209.84999999999997</v>
      </c>
      <c r="K85" s="263">
        <v>204.95</v>
      </c>
      <c r="L85" s="263">
        <v>200.6</v>
      </c>
      <c r="M85" s="263">
        <v>28.289899999999999</v>
      </c>
    </row>
    <row r="86" spans="1:13">
      <c r="A86" s="283">
        <v>77</v>
      </c>
      <c r="B86" s="263" t="s">
        <v>98</v>
      </c>
      <c r="C86" s="263">
        <v>84.7</v>
      </c>
      <c r="D86" s="265">
        <v>83.65</v>
      </c>
      <c r="E86" s="265">
        <v>82.200000000000017</v>
      </c>
      <c r="F86" s="265">
        <v>79.700000000000017</v>
      </c>
      <c r="G86" s="265">
        <v>78.250000000000028</v>
      </c>
      <c r="H86" s="265">
        <v>86.15</v>
      </c>
      <c r="I86" s="265">
        <v>87.6</v>
      </c>
      <c r="J86" s="265">
        <v>90.1</v>
      </c>
      <c r="K86" s="263">
        <v>85.1</v>
      </c>
      <c r="L86" s="263">
        <v>81.150000000000006</v>
      </c>
      <c r="M86" s="263">
        <v>135.85032000000001</v>
      </c>
    </row>
    <row r="87" spans="1:13">
      <c r="A87" s="283">
        <v>78</v>
      </c>
      <c r="B87" s="263" t="s">
        <v>360</v>
      </c>
      <c r="C87" s="263">
        <v>160.6</v>
      </c>
      <c r="D87" s="265">
        <v>161.35</v>
      </c>
      <c r="E87" s="265">
        <v>158.5</v>
      </c>
      <c r="F87" s="265">
        <v>156.4</v>
      </c>
      <c r="G87" s="265">
        <v>153.55000000000001</v>
      </c>
      <c r="H87" s="265">
        <v>163.44999999999999</v>
      </c>
      <c r="I87" s="265">
        <v>166.29999999999995</v>
      </c>
      <c r="J87" s="265">
        <v>168.39999999999998</v>
      </c>
      <c r="K87" s="263">
        <v>164.2</v>
      </c>
      <c r="L87" s="263">
        <v>159.25</v>
      </c>
      <c r="M87" s="263">
        <v>7.0966500000000003</v>
      </c>
    </row>
    <row r="88" spans="1:13">
      <c r="A88" s="283">
        <v>79</v>
      </c>
      <c r="B88" s="263" t="s">
        <v>241</v>
      </c>
      <c r="C88" s="263">
        <v>70.150000000000006</v>
      </c>
      <c r="D88" s="265">
        <v>70.183333333333337</v>
      </c>
      <c r="E88" s="265">
        <v>69.466666666666669</v>
      </c>
      <c r="F88" s="265">
        <v>68.783333333333331</v>
      </c>
      <c r="G88" s="265">
        <v>68.066666666666663</v>
      </c>
      <c r="H88" s="265">
        <v>70.866666666666674</v>
      </c>
      <c r="I88" s="265">
        <v>71.583333333333343</v>
      </c>
      <c r="J88" s="265">
        <v>72.26666666666668</v>
      </c>
      <c r="K88" s="263">
        <v>70.900000000000006</v>
      </c>
      <c r="L88" s="263">
        <v>69.5</v>
      </c>
      <c r="M88" s="263">
        <v>13.618650000000001</v>
      </c>
    </row>
    <row r="89" spans="1:13">
      <c r="A89" s="283">
        <v>80</v>
      </c>
      <c r="B89" s="263" t="s">
        <v>99</v>
      </c>
      <c r="C89" s="263">
        <v>146.44999999999999</v>
      </c>
      <c r="D89" s="265">
        <v>145.81666666666663</v>
      </c>
      <c r="E89" s="265">
        <v>143.53333333333327</v>
      </c>
      <c r="F89" s="265">
        <v>140.61666666666665</v>
      </c>
      <c r="G89" s="265">
        <v>138.33333333333329</v>
      </c>
      <c r="H89" s="265">
        <v>148.73333333333326</v>
      </c>
      <c r="I89" s="265">
        <v>151.01666666666662</v>
      </c>
      <c r="J89" s="265">
        <v>153.93333333333325</v>
      </c>
      <c r="K89" s="263">
        <v>148.1</v>
      </c>
      <c r="L89" s="263">
        <v>142.9</v>
      </c>
      <c r="M89" s="263">
        <v>215.43441999999999</v>
      </c>
    </row>
    <row r="90" spans="1:13">
      <c r="A90" s="283">
        <v>81</v>
      </c>
      <c r="B90" s="263" t="s">
        <v>102</v>
      </c>
      <c r="C90" s="263">
        <v>25.65</v>
      </c>
      <c r="D90" s="265">
        <v>25.633333333333336</v>
      </c>
      <c r="E90" s="265">
        <v>25.266666666666673</v>
      </c>
      <c r="F90" s="265">
        <v>24.883333333333336</v>
      </c>
      <c r="G90" s="265">
        <v>24.516666666666673</v>
      </c>
      <c r="H90" s="265">
        <v>26.016666666666673</v>
      </c>
      <c r="I90" s="265">
        <v>26.38333333333334</v>
      </c>
      <c r="J90" s="265">
        <v>26.766666666666673</v>
      </c>
      <c r="K90" s="263">
        <v>26</v>
      </c>
      <c r="L90" s="263">
        <v>25.25</v>
      </c>
      <c r="M90" s="263">
        <v>45.620600000000003</v>
      </c>
    </row>
    <row r="91" spans="1:13">
      <c r="A91" s="283">
        <v>82</v>
      </c>
      <c r="B91" s="263" t="s">
        <v>242</v>
      </c>
      <c r="C91" s="263">
        <v>196.1</v>
      </c>
      <c r="D91" s="265">
        <v>196.63333333333333</v>
      </c>
      <c r="E91" s="265">
        <v>190.46666666666664</v>
      </c>
      <c r="F91" s="265">
        <v>184.83333333333331</v>
      </c>
      <c r="G91" s="265">
        <v>178.66666666666663</v>
      </c>
      <c r="H91" s="265">
        <v>202.26666666666665</v>
      </c>
      <c r="I91" s="265">
        <v>208.43333333333334</v>
      </c>
      <c r="J91" s="265">
        <v>214.06666666666666</v>
      </c>
      <c r="K91" s="263">
        <v>202.8</v>
      </c>
      <c r="L91" s="263">
        <v>191</v>
      </c>
      <c r="M91" s="263">
        <v>16.803249999999998</v>
      </c>
    </row>
    <row r="92" spans="1:13">
      <c r="A92" s="283">
        <v>83</v>
      </c>
      <c r="B92" s="263" t="s">
        <v>100</v>
      </c>
      <c r="C92" s="263">
        <v>465.65</v>
      </c>
      <c r="D92" s="265">
        <v>462.06666666666661</v>
      </c>
      <c r="E92" s="265">
        <v>453.18333333333322</v>
      </c>
      <c r="F92" s="265">
        <v>440.71666666666664</v>
      </c>
      <c r="G92" s="265">
        <v>431.83333333333326</v>
      </c>
      <c r="H92" s="265">
        <v>474.53333333333319</v>
      </c>
      <c r="I92" s="265">
        <v>483.41666666666663</v>
      </c>
      <c r="J92" s="265">
        <v>495.88333333333316</v>
      </c>
      <c r="K92" s="263">
        <v>470.95</v>
      </c>
      <c r="L92" s="263">
        <v>449.6</v>
      </c>
      <c r="M92" s="263">
        <v>8.2734699999999997</v>
      </c>
    </row>
    <row r="93" spans="1:13">
      <c r="A93" s="283">
        <v>84</v>
      </c>
      <c r="B93" s="263" t="s">
        <v>243</v>
      </c>
      <c r="C93" s="263">
        <v>484.2</v>
      </c>
      <c r="D93" s="265">
        <v>486.8</v>
      </c>
      <c r="E93" s="265">
        <v>478.6</v>
      </c>
      <c r="F93" s="265">
        <v>473</v>
      </c>
      <c r="G93" s="265">
        <v>464.8</v>
      </c>
      <c r="H93" s="265">
        <v>492.40000000000003</v>
      </c>
      <c r="I93" s="265">
        <v>500.59999999999997</v>
      </c>
      <c r="J93" s="265">
        <v>506.20000000000005</v>
      </c>
      <c r="K93" s="263">
        <v>495</v>
      </c>
      <c r="L93" s="263">
        <v>481.2</v>
      </c>
      <c r="M93" s="263">
        <v>0.80427000000000004</v>
      </c>
    </row>
    <row r="94" spans="1:13">
      <c r="A94" s="283">
        <v>85</v>
      </c>
      <c r="B94" s="263" t="s">
        <v>103</v>
      </c>
      <c r="C94" s="263">
        <v>692.9</v>
      </c>
      <c r="D94" s="265">
        <v>692.56666666666661</v>
      </c>
      <c r="E94" s="265">
        <v>676.33333333333326</v>
      </c>
      <c r="F94" s="265">
        <v>659.76666666666665</v>
      </c>
      <c r="G94" s="265">
        <v>643.5333333333333</v>
      </c>
      <c r="H94" s="265">
        <v>709.13333333333321</v>
      </c>
      <c r="I94" s="265">
        <v>725.36666666666656</v>
      </c>
      <c r="J94" s="265">
        <v>741.93333333333317</v>
      </c>
      <c r="K94" s="263">
        <v>708.8</v>
      </c>
      <c r="L94" s="263">
        <v>676</v>
      </c>
      <c r="M94" s="263">
        <v>11.013030000000001</v>
      </c>
    </row>
    <row r="95" spans="1:13">
      <c r="A95" s="283">
        <v>86</v>
      </c>
      <c r="B95" s="263" t="s">
        <v>244</v>
      </c>
      <c r="C95" s="263">
        <v>444.5</v>
      </c>
      <c r="D95" s="265">
        <v>444.83333333333331</v>
      </c>
      <c r="E95" s="265">
        <v>435.66666666666663</v>
      </c>
      <c r="F95" s="265">
        <v>426.83333333333331</v>
      </c>
      <c r="G95" s="265">
        <v>417.66666666666663</v>
      </c>
      <c r="H95" s="265">
        <v>453.66666666666663</v>
      </c>
      <c r="I95" s="265">
        <v>462.83333333333326</v>
      </c>
      <c r="J95" s="265">
        <v>471.66666666666663</v>
      </c>
      <c r="K95" s="263">
        <v>454</v>
      </c>
      <c r="L95" s="263">
        <v>436</v>
      </c>
      <c r="M95" s="263">
        <v>0.74036999999999997</v>
      </c>
    </row>
    <row r="96" spans="1:13">
      <c r="A96" s="283">
        <v>87</v>
      </c>
      <c r="B96" s="263" t="s">
        <v>245</v>
      </c>
      <c r="C96" s="263">
        <v>1494.1</v>
      </c>
      <c r="D96" s="265">
        <v>1483.6499999999999</v>
      </c>
      <c r="E96" s="265">
        <v>1451.4499999999998</v>
      </c>
      <c r="F96" s="265">
        <v>1408.8</v>
      </c>
      <c r="G96" s="265">
        <v>1376.6</v>
      </c>
      <c r="H96" s="265">
        <v>1526.2999999999997</v>
      </c>
      <c r="I96" s="265">
        <v>1558.5</v>
      </c>
      <c r="J96" s="265">
        <v>1601.1499999999996</v>
      </c>
      <c r="K96" s="263">
        <v>1515.85</v>
      </c>
      <c r="L96" s="263">
        <v>1441</v>
      </c>
      <c r="M96" s="263">
        <v>3.5038800000000001</v>
      </c>
    </row>
    <row r="97" spans="1:13">
      <c r="A97" s="283">
        <v>88</v>
      </c>
      <c r="B97" s="263" t="s">
        <v>104</v>
      </c>
      <c r="C97" s="263">
        <v>1250.2</v>
      </c>
      <c r="D97" s="265">
        <v>1246.1499999999999</v>
      </c>
      <c r="E97" s="265">
        <v>1235.2999999999997</v>
      </c>
      <c r="F97" s="265">
        <v>1220.3999999999999</v>
      </c>
      <c r="G97" s="265">
        <v>1209.5499999999997</v>
      </c>
      <c r="H97" s="265">
        <v>1261.0499999999997</v>
      </c>
      <c r="I97" s="265">
        <v>1271.8999999999996</v>
      </c>
      <c r="J97" s="265">
        <v>1286.7999999999997</v>
      </c>
      <c r="K97" s="263">
        <v>1257</v>
      </c>
      <c r="L97" s="263">
        <v>1231.25</v>
      </c>
      <c r="M97" s="263">
        <v>4.41927</v>
      </c>
    </row>
    <row r="98" spans="1:13">
      <c r="A98" s="283">
        <v>89</v>
      </c>
      <c r="B98" s="263" t="s">
        <v>373</v>
      </c>
      <c r="C98" s="263">
        <v>495.75</v>
      </c>
      <c r="D98" s="265">
        <v>478.16666666666669</v>
      </c>
      <c r="E98" s="265">
        <v>447.33333333333337</v>
      </c>
      <c r="F98" s="265">
        <v>398.91666666666669</v>
      </c>
      <c r="G98" s="265">
        <v>368.08333333333337</v>
      </c>
      <c r="H98" s="265">
        <v>526.58333333333337</v>
      </c>
      <c r="I98" s="265">
        <v>557.41666666666674</v>
      </c>
      <c r="J98" s="265">
        <v>605.83333333333337</v>
      </c>
      <c r="K98" s="263">
        <v>509</v>
      </c>
      <c r="L98" s="263">
        <v>429.75</v>
      </c>
      <c r="M98" s="263">
        <v>6.3885699999999996</v>
      </c>
    </row>
    <row r="99" spans="1:13">
      <c r="A99" s="283">
        <v>90</v>
      </c>
      <c r="B99" s="263" t="s">
        <v>247</v>
      </c>
      <c r="C99" s="263">
        <v>248.15</v>
      </c>
      <c r="D99" s="265">
        <v>248.4</v>
      </c>
      <c r="E99" s="265">
        <v>245.75</v>
      </c>
      <c r="F99" s="265">
        <v>243.35</v>
      </c>
      <c r="G99" s="265">
        <v>240.7</v>
      </c>
      <c r="H99" s="265">
        <v>250.8</v>
      </c>
      <c r="I99" s="265">
        <v>253.45000000000005</v>
      </c>
      <c r="J99" s="265">
        <v>255.85000000000002</v>
      </c>
      <c r="K99" s="263">
        <v>251.05</v>
      </c>
      <c r="L99" s="263">
        <v>246</v>
      </c>
      <c r="M99" s="263">
        <v>10.77061</v>
      </c>
    </row>
    <row r="100" spans="1:13">
      <c r="A100" s="283">
        <v>91</v>
      </c>
      <c r="B100" s="263" t="s">
        <v>107</v>
      </c>
      <c r="C100" s="263">
        <v>916</v>
      </c>
      <c r="D100" s="265">
        <v>913.65</v>
      </c>
      <c r="E100" s="265">
        <v>907.84999999999991</v>
      </c>
      <c r="F100" s="265">
        <v>899.69999999999993</v>
      </c>
      <c r="G100" s="265">
        <v>893.89999999999986</v>
      </c>
      <c r="H100" s="265">
        <v>921.8</v>
      </c>
      <c r="I100" s="265">
        <v>927.59999999999991</v>
      </c>
      <c r="J100" s="265">
        <v>935.75</v>
      </c>
      <c r="K100" s="263">
        <v>919.45</v>
      </c>
      <c r="L100" s="263">
        <v>905.5</v>
      </c>
      <c r="M100" s="263">
        <v>34.358269999999997</v>
      </c>
    </row>
    <row r="101" spans="1:13">
      <c r="A101" s="283">
        <v>92</v>
      </c>
      <c r="B101" s="263" t="s">
        <v>249</v>
      </c>
      <c r="C101" s="263">
        <v>2925.85</v>
      </c>
      <c r="D101" s="265">
        <v>2933.7166666666667</v>
      </c>
      <c r="E101" s="265">
        <v>2907.4833333333336</v>
      </c>
      <c r="F101" s="265">
        <v>2889.1166666666668</v>
      </c>
      <c r="G101" s="265">
        <v>2862.8833333333337</v>
      </c>
      <c r="H101" s="265">
        <v>2952.0833333333335</v>
      </c>
      <c r="I101" s="265">
        <v>2978.3166666666662</v>
      </c>
      <c r="J101" s="265">
        <v>2996.6833333333334</v>
      </c>
      <c r="K101" s="263">
        <v>2959.95</v>
      </c>
      <c r="L101" s="263">
        <v>2915.35</v>
      </c>
      <c r="M101" s="263">
        <v>1.75465</v>
      </c>
    </row>
    <row r="102" spans="1:13">
      <c r="A102" s="283">
        <v>93</v>
      </c>
      <c r="B102" s="263" t="s">
        <v>109</v>
      </c>
      <c r="C102" s="263">
        <v>1606.45</v>
      </c>
      <c r="D102" s="265">
        <v>1578.8833333333332</v>
      </c>
      <c r="E102" s="265">
        <v>1543.8166666666664</v>
      </c>
      <c r="F102" s="265">
        <v>1481.1833333333332</v>
      </c>
      <c r="G102" s="265">
        <v>1446.1166666666663</v>
      </c>
      <c r="H102" s="265">
        <v>1641.5166666666664</v>
      </c>
      <c r="I102" s="265">
        <v>1676.583333333333</v>
      </c>
      <c r="J102" s="265">
        <v>1739.2166666666665</v>
      </c>
      <c r="K102" s="263">
        <v>1613.95</v>
      </c>
      <c r="L102" s="263">
        <v>1516.25</v>
      </c>
      <c r="M102" s="263">
        <v>71.571659999999994</v>
      </c>
    </row>
    <row r="103" spans="1:13">
      <c r="A103" s="283">
        <v>94</v>
      </c>
      <c r="B103" s="263" t="s">
        <v>250</v>
      </c>
      <c r="C103" s="263">
        <v>718.8</v>
      </c>
      <c r="D103" s="265">
        <v>712.43333333333339</v>
      </c>
      <c r="E103" s="265">
        <v>703.36666666666679</v>
      </c>
      <c r="F103" s="265">
        <v>687.93333333333339</v>
      </c>
      <c r="G103" s="265">
        <v>678.86666666666679</v>
      </c>
      <c r="H103" s="265">
        <v>727.86666666666679</v>
      </c>
      <c r="I103" s="265">
        <v>736.93333333333339</v>
      </c>
      <c r="J103" s="265">
        <v>752.36666666666679</v>
      </c>
      <c r="K103" s="263">
        <v>721.5</v>
      </c>
      <c r="L103" s="263">
        <v>697</v>
      </c>
      <c r="M103" s="263">
        <v>23.62499</v>
      </c>
    </row>
    <row r="104" spans="1:13">
      <c r="A104" s="283">
        <v>95</v>
      </c>
      <c r="B104" s="263" t="s">
        <v>105</v>
      </c>
      <c r="C104" s="263">
        <v>1146.05</v>
      </c>
      <c r="D104" s="265">
        <v>1138.5333333333335</v>
      </c>
      <c r="E104" s="265">
        <v>1122.5666666666671</v>
      </c>
      <c r="F104" s="265">
        <v>1099.0833333333335</v>
      </c>
      <c r="G104" s="265">
        <v>1083.116666666667</v>
      </c>
      <c r="H104" s="265">
        <v>1162.0166666666671</v>
      </c>
      <c r="I104" s="265">
        <v>1177.9833333333338</v>
      </c>
      <c r="J104" s="265">
        <v>1201.4666666666672</v>
      </c>
      <c r="K104" s="263">
        <v>1154.5</v>
      </c>
      <c r="L104" s="263">
        <v>1115.05</v>
      </c>
      <c r="M104" s="263">
        <v>11.14199</v>
      </c>
    </row>
    <row r="105" spans="1:13">
      <c r="A105" s="283">
        <v>96</v>
      </c>
      <c r="B105" s="263" t="s">
        <v>110</v>
      </c>
      <c r="C105" s="263">
        <v>3441.6</v>
      </c>
      <c r="D105" s="265">
        <v>3430.9</v>
      </c>
      <c r="E105" s="265">
        <v>3361.8</v>
      </c>
      <c r="F105" s="265">
        <v>3282</v>
      </c>
      <c r="G105" s="265">
        <v>3212.9</v>
      </c>
      <c r="H105" s="265">
        <v>3510.7000000000003</v>
      </c>
      <c r="I105" s="265">
        <v>3579.7999999999997</v>
      </c>
      <c r="J105" s="265">
        <v>3659.6000000000004</v>
      </c>
      <c r="K105" s="263">
        <v>3500</v>
      </c>
      <c r="L105" s="263">
        <v>3351.1</v>
      </c>
      <c r="M105" s="263">
        <v>8.2332999999999998</v>
      </c>
    </row>
    <row r="106" spans="1:13">
      <c r="A106" s="283">
        <v>97</v>
      </c>
      <c r="B106" s="263" t="s">
        <v>112</v>
      </c>
      <c r="C106" s="263">
        <v>332.8</v>
      </c>
      <c r="D106" s="265">
        <v>332.76666666666665</v>
      </c>
      <c r="E106" s="265">
        <v>328.0333333333333</v>
      </c>
      <c r="F106" s="265">
        <v>323.26666666666665</v>
      </c>
      <c r="G106" s="265">
        <v>318.5333333333333</v>
      </c>
      <c r="H106" s="265">
        <v>337.5333333333333</v>
      </c>
      <c r="I106" s="265">
        <v>342.26666666666665</v>
      </c>
      <c r="J106" s="265">
        <v>347.0333333333333</v>
      </c>
      <c r="K106" s="263">
        <v>337.5</v>
      </c>
      <c r="L106" s="263">
        <v>328</v>
      </c>
      <c r="M106" s="263">
        <v>147.77374</v>
      </c>
    </row>
    <row r="107" spans="1:13">
      <c r="A107" s="283">
        <v>98</v>
      </c>
      <c r="B107" s="263" t="s">
        <v>113</v>
      </c>
      <c r="C107" s="263">
        <v>244.75</v>
      </c>
      <c r="D107" s="265">
        <v>245.29999999999998</v>
      </c>
      <c r="E107" s="265">
        <v>242.04999999999995</v>
      </c>
      <c r="F107" s="265">
        <v>239.34999999999997</v>
      </c>
      <c r="G107" s="265">
        <v>236.09999999999994</v>
      </c>
      <c r="H107" s="265">
        <v>247.99999999999997</v>
      </c>
      <c r="I107" s="265">
        <v>251.25000000000003</v>
      </c>
      <c r="J107" s="265">
        <v>253.95</v>
      </c>
      <c r="K107" s="263">
        <v>248.55</v>
      </c>
      <c r="L107" s="263">
        <v>242.6</v>
      </c>
      <c r="M107" s="263">
        <v>33.38158</v>
      </c>
    </row>
    <row r="108" spans="1:13">
      <c r="A108" s="283">
        <v>99</v>
      </c>
      <c r="B108" s="263" t="s">
        <v>114</v>
      </c>
      <c r="C108" s="263">
        <v>2178.85</v>
      </c>
      <c r="D108" s="265">
        <v>2174.3000000000002</v>
      </c>
      <c r="E108" s="265">
        <v>2160.1000000000004</v>
      </c>
      <c r="F108" s="265">
        <v>2141.3500000000004</v>
      </c>
      <c r="G108" s="265">
        <v>2127.1500000000005</v>
      </c>
      <c r="H108" s="265">
        <v>2193.0500000000002</v>
      </c>
      <c r="I108" s="265">
        <v>2207.25</v>
      </c>
      <c r="J108" s="265">
        <v>2226</v>
      </c>
      <c r="K108" s="263">
        <v>2188.5</v>
      </c>
      <c r="L108" s="263">
        <v>2155.5500000000002</v>
      </c>
      <c r="M108" s="263">
        <v>9.2414299999999994</v>
      </c>
    </row>
    <row r="109" spans="1:13">
      <c r="A109" s="283">
        <v>100</v>
      </c>
      <c r="B109" s="263" t="s">
        <v>251</v>
      </c>
      <c r="C109" s="263">
        <v>305.14999999999998</v>
      </c>
      <c r="D109" s="265">
        <v>306.38333333333333</v>
      </c>
      <c r="E109" s="265">
        <v>301.76666666666665</v>
      </c>
      <c r="F109" s="265">
        <v>298.38333333333333</v>
      </c>
      <c r="G109" s="265">
        <v>293.76666666666665</v>
      </c>
      <c r="H109" s="265">
        <v>309.76666666666665</v>
      </c>
      <c r="I109" s="265">
        <v>314.38333333333333</v>
      </c>
      <c r="J109" s="265">
        <v>317.76666666666665</v>
      </c>
      <c r="K109" s="263">
        <v>311</v>
      </c>
      <c r="L109" s="263">
        <v>303</v>
      </c>
      <c r="M109" s="263">
        <v>6.4768600000000003</v>
      </c>
    </row>
    <row r="110" spans="1:13">
      <c r="A110" s="283">
        <v>101</v>
      </c>
      <c r="B110" s="263" t="s">
        <v>252</v>
      </c>
      <c r="C110" s="263">
        <v>45.7</v>
      </c>
      <c r="D110" s="265">
        <v>45.433333333333337</v>
      </c>
      <c r="E110" s="265">
        <v>44.666666666666671</v>
      </c>
      <c r="F110" s="265">
        <v>43.633333333333333</v>
      </c>
      <c r="G110" s="265">
        <v>42.866666666666667</v>
      </c>
      <c r="H110" s="265">
        <v>46.466666666666676</v>
      </c>
      <c r="I110" s="265">
        <v>47.233333333333341</v>
      </c>
      <c r="J110" s="265">
        <v>48.26666666666668</v>
      </c>
      <c r="K110" s="263">
        <v>46.2</v>
      </c>
      <c r="L110" s="263">
        <v>44.4</v>
      </c>
      <c r="M110" s="263">
        <v>25.095980000000001</v>
      </c>
    </row>
    <row r="111" spans="1:13">
      <c r="A111" s="283">
        <v>102</v>
      </c>
      <c r="B111" s="263" t="s">
        <v>108</v>
      </c>
      <c r="C111" s="263">
        <v>2707.75</v>
      </c>
      <c r="D111" s="265">
        <v>2680.2833333333333</v>
      </c>
      <c r="E111" s="265">
        <v>2637.5666666666666</v>
      </c>
      <c r="F111" s="265">
        <v>2567.3833333333332</v>
      </c>
      <c r="G111" s="265">
        <v>2524.6666666666665</v>
      </c>
      <c r="H111" s="265">
        <v>2750.4666666666667</v>
      </c>
      <c r="I111" s="265">
        <v>2793.1833333333329</v>
      </c>
      <c r="J111" s="265">
        <v>2863.3666666666668</v>
      </c>
      <c r="K111" s="263">
        <v>2723</v>
      </c>
      <c r="L111" s="263">
        <v>2610.1</v>
      </c>
      <c r="M111" s="263">
        <v>29.506450000000001</v>
      </c>
    </row>
    <row r="112" spans="1:13">
      <c r="A112" s="283">
        <v>103</v>
      </c>
      <c r="B112" s="263" t="s">
        <v>116</v>
      </c>
      <c r="C112" s="263">
        <v>641.1</v>
      </c>
      <c r="D112" s="265">
        <v>633.73333333333323</v>
      </c>
      <c r="E112" s="265">
        <v>622.46666666666647</v>
      </c>
      <c r="F112" s="265">
        <v>603.83333333333326</v>
      </c>
      <c r="G112" s="265">
        <v>592.56666666666649</v>
      </c>
      <c r="H112" s="265">
        <v>652.36666666666645</v>
      </c>
      <c r="I112" s="265">
        <v>663.6333333333331</v>
      </c>
      <c r="J112" s="265">
        <v>682.26666666666642</v>
      </c>
      <c r="K112" s="263">
        <v>645</v>
      </c>
      <c r="L112" s="263">
        <v>615.1</v>
      </c>
      <c r="M112" s="263">
        <v>177.62047000000001</v>
      </c>
    </row>
    <row r="113" spans="1:13">
      <c r="A113" s="283">
        <v>104</v>
      </c>
      <c r="B113" s="263" t="s">
        <v>253</v>
      </c>
      <c r="C113" s="263">
        <v>1486.2</v>
      </c>
      <c r="D113" s="265">
        <v>1490.3999999999999</v>
      </c>
      <c r="E113" s="265">
        <v>1472.7999999999997</v>
      </c>
      <c r="F113" s="265">
        <v>1459.3999999999999</v>
      </c>
      <c r="G113" s="265">
        <v>1441.7999999999997</v>
      </c>
      <c r="H113" s="265">
        <v>1503.7999999999997</v>
      </c>
      <c r="I113" s="265">
        <v>1521.3999999999996</v>
      </c>
      <c r="J113" s="265">
        <v>1534.7999999999997</v>
      </c>
      <c r="K113" s="263">
        <v>1508</v>
      </c>
      <c r="L113" s="263">
        <v>1477</v>
      </c>
      <c r="M113" s="263">
        <v>1.99596</v>
      </c>
    </row>
    <row r="114" spans="1:13">
      <c r="A114" s="283">
        <v>105</v>
      </c>
      <c r="B114" s="263" t="s">
        <v>117</v>
      </c>
      <c r="C114" s="263">
        <v>477.6</v>
      </c>
      <c r="D114" s="265">
        <v>472.88333333333338</v>
      </c>
      <c r="E114" s="265">
        <v>466.71666666666675</v>
      </c>
      <c r="F114" s="265">
        <v>455.83333333333337</v>
      </c>
      <c r="G114" s="265">
        <v>449.66666666666674</v>
      </c>
      <c r="H114" s="265">
        <v>483.76666666666677</v>
      </c>
      <c r="I114" s="265">
        <v>489.93333333333339</v>
      </c>
      <c r="J114" s="265">
        <v>500.81666666666678</v>
      </c>
      <c r="K114" s="263">
        <v>479.05</v>
      </c>
      <c r="L114" s="263">
        <v>462</v>
      </c>
      <c r="M114" s="263">
        <v>12.490399999999999</v>
      </c>
    </row>
    <row r="115" spans="1:13">
      <c r="A115" s="283">
        <v>106</v>
      </c>
      <c r="B115" s="263" t="s">
        <v>388</v>
      </c>
      <c r="C115" s="263">
        <v>408.85</v>
      </c>
      <c r="D115" s="265">
        <v>406.86666666666662</v>
      </c>
      <c r="E115" s="265">
        <v>400.03333333333325</v>
      </c>
      <c r="F115" s="265">
        <v>391.21666666666664</v>
      </c>
      <c r="G115" s="265">
        <v>384.38333333333327</v>
      </c>
      <c r="H115" s="265">
        <v>415.68333333333322</v>
      </c>
      <c r="I115" s="265">
        <v>422.51666666666659</v>
      </c>
      <c r="J115" s="265">
        <v>431.3333333333332</v>
      </c>
      <c r="K115" s="263">
        <v>413.7</v>
      </c>
      <c r="L115" s="263">
        <v>398.05</v>
      </c>
      <c r="M115" s="263">
        <v>2.2637800000000001</v>
      </c>
    </row>
    <row r="116" spans="1:13">
      <c r="A116" s="283">
        <v>107</v>
      </c>
      <c r="B116" s="263" t="s">
        <v>119</v>
      </c>
      <c r="C116" s="263">
        <v>63.8</v>
      </c>
      <c r="D116" s="265">
        <v>63.15</v>
      </c>
      <c r="E116" s="265">
        <v>61.95</v>
      </c>
      <c r="F116" s="265">
        <v>60.1</v>
      </c>
      <c r="G116" s="265">
        <v>58.900000000000006</v>
      </c>
      <c r="H116" s="265">
        <v>65</v>
      </c>
      <c r="I116" s="265">
        <v>66.2</v>
      </c>
      <c r="J116" s="265">
        <v>68.05</v>
      </c>
      <c r="K116" s="263">
        <v>64.349999999999994</v>
      </c>
      <c r="L116" s="263">
        <v>61.3</v>
      </c>
      <c r="M116" s="263">
        <v>394.13798000000003</v>
      </c>
    </row>
    <row r="117" spans="1:13">
      <c r="A117" s="283">
        <v>108</v>
      </c>
      <c r="B117" s="263" t="s">
        <v>126</v>
      </c>
      <c r="C117" s="263">
        <v>208.85</v>
      </c>
      <c r="D117" s="265">
        <v>208.38333333333333</v>
      </c>
      <c r="E117" s="265">
        <v>206.96666666666664</v>
      </c>
      <c r="F117" s="265">
        <v>205.08333333333331</v>
      </c>
      <c r="G117" s="265">
        <v>203.66666666666663</v>
      </c>
      <c r="H117" s="265">
        <v>210.26666666666665</v>
      </c>
      <c r="I117" s="265">
        <v>211.68333333333334</v>
      </c>
      <c r="J117" s="265">
        <v>213.56666666666666</v>
      </c>
      <c r="K117" s="263">
        <v>209.8</v>
      </c>
      <c r="L117" s="263">
        <v>206.5</v>
      </c>
      <c r="M117" s="263">
        <v>131.60616999999999</v>
      </c>
    </row>
    <row r="118" spans="1:13">
      <c r="A118" s="283">
        <v>109</v>
      </c>
      <c r="B118" s="263" t="s">
        <v>115</v>
      </c>
      <c r="C118" s="263">
        <v>217.45</v>
      </c>
      <c r="D118" s="265">
        <v>217.28333333333333</v>
      </c>
      <c r="E118" s="265">
        <v>214.16666666666666</v>
      </c>
      <c r="F118" s="265">
        <v>210.88333333333333</v>
      </c>
      <c r="G118" s="265">
        <v>207.76666666666665</v>
      </c>
      <c r="H118" s="265">
        <v>220.56666666666666</v>
      </c>
      <c r="I118" s="265">
        <v>223.68333333333334</v>
      </c>
      <c r="J118" s="265">
        <v>226.96666666666667</v>
      </c>
      <c r="K118" s="263">
        <v>220.4</v>
      </c>
      <c r="L118" s="263">
        <v>214</v>
      </c>
      <c r="M118" s="263">
        <v>64.338269999999994</v>
      </c>
    </row>
    <row r="119" spans="1:13">
      <c r="A119" s="283">
        <v>110</v>
      </c>
      <c r="B119" s="263" t="s">
        <v>256</v>
      </c>
      <c r="C119" s="263">
        <v>119.65</v>
      </c>
      <c r="D119" s="265">
        <v>119.95</v>
      </c>
      <c r="E119" s="265">
        <v>118.45</v>
      </c>
      <c r="F119" s="265">
        <v>117.25</v>
      </c>
      <c r="G119" s="265">
        <v>115.75</v>
      </c>
      <c r="H119" s="265">
        <v>121.15</v>
      </c>
      <c r="I119" s="265">
        <v>122.65</v>
      </c>
      <c r="J119" s="265">
        <v>123.85000000000001</v>
      </c>
      <c r="K119" s="263">
        <v>121.45</v>
      </c>
      <c r="L119" s="263">
        <v>118.75</v>
      </c>
      <c r="M119" s="263">
        <v>13.43215</v>
      </c>
    </row>
    <row r="120" spans="1:13">
      <c r="A120" s="283">
        <v>111</v>
      </c>
      <c r="B120" s="263" t="s">
        <v>125</v>
      </c>
      <c r="C120" s="263">
        <v>97.95</v>
      </c>
      <c r="D120" s="265">
        <v>98.283333333333346</v>
      </c>
      <c r="E120" s="265">
        <v>96.666666666666686</v>
      </c>
      <c r="F120" s="265">
        <v>95.38333333333334</v>
      </c>
      <c r="G120" s="265">
        <v>93.76666666666668</v>
      </c>
      <c r="H120" s="265">
        <v>99.566666666666691</v>
      </c>
      <c r="I120" s="265">
        <v>101.18333333333334</v>
      </c>
      <c r="J120" s="265">
        <v>102.4666666666667</v>
      </c>
      <c r="K120" s="263">
        <v>99.9</v>
      </c>
      <c r="L120" s="263">
        <v>97</v>
      </c>
      <c r="M120" s="263">
        <v>197.84110999999999</v>
      </c>
    </row>
    <row r="121" spans="1:13">
      <c r="A121" s="283">
        <v>112</v>
      </c>
      <c r="B121" s="263" t="s">
        <v>773</v>
      </c>
      <c r="C121" s="263">
        <v>1675.45</v>
      </c>
      <c r="D121" s="265">
        <v>1667.5166666666664</v>
      </c>
      <c r="E121" s="265">
        <v>1638.0333333333328</v>
      </c>
      <c r="F121" s="265">
        <v>1600.6166666666663</v>
      </c>
      <c r="G121" s="265">
        <v>1571.1333333333328</v>
      </c>
      <c r="H121" s="265">
        <v>1704.9333333333329</v>
      </c>
      <c r="I121" s="265">
        <v>1734.4166666666665</v>
      </c>
      <c r="J121" s="265">
        <v>1771.833333333333</v>
      </c>
      <c r="K121" s="263">
        <v>1697</v>
      </c>
      <c r="L121" s="263">
        <v>1630.1</v>
      </c>
      <c r="M121" s="263">
        <v>6.4708500000000004</v>
      </c>
    </row>
    <row r="122" spans="1:13">
      <c r="A122" s="283">
        <v>113</v>
      </c>
      <c r="B122" s="263" t="s">
        <v>120</v>
      </c>
      <c r="C122" s="263">
        <v>508.25</v>
      </c>
      <c r="D122" s="265">
        <v>508.59999999999997</v>
      </c>
      <c r="E122" s="265">
        <v>498.19999999999993</v>
      </c>
      <c r="F122" s="265">
        <v>488.15</v>
      </c>
      <c r="G122" s="265">
        <v>477.74999999999994</v>
      </c>
      <c r="H122" s="265">
        <v>518.64999999999986</v>
      </c>
      <c r="I122" s="265">
        <v>529.04999999999995</v>
      </c>
      <c r="J122" s="265">
        <v>539.09999999999991</v>
      </c>
      <c r="K122" s="263">
        <v>519</v>
      </c>
      <c r="L122" s="263">
        <v>498.55</v>
      </c>
      <c r="M122" s="263">
        <v>39.4527</v>
      </c>
    </row>
    <row r="123" spans="1:13">
      <c r="A123" s="283">
        <v>114</v>
      </c>
      <c r="B123" s="263" t="s">
        <v>831</v>
      </c>
      <c r="C123" s="263">
        <v>277.45</v>
      </c>
      <c r="D123" s="265">
        <v>267.98333333333335</v>
      </c>
      <c r="E123" s="265">
        <v>253.9666666666667</v>
      </c>
      <c r="F123" s="265">
        <v>230.48333333333335</v>
      </c>
      <c r="G123" s="265">
        <v>216.4666666666667</v>
      </c>
      <c r="H123" s="265">
        <v>291.4666666666667</v>
      </c>
      <c r="I123" s="265">
        <v>305.48333333333335</v>
      </c>
      <c r="J123" s="265">
        <v>328.9666666666667</v>
      </c>
      <c r="K123" s="263">
        <v>282</v>
      </c>
      <c r="L123" s="263">
        <v>244.5</v>
      </c>
      <c r="M123" s="263">
        <v>30.052399999999999</v>
      </c>
    </row>
    <row r="124" spans="1:13">
      <c r="A124" s="283">
        <v>115</v>
      </c>
      <c r="B124" s="263" t="s">
        <v>122</v>
      </c>
      <c r="C124" s="263">
        <v>1070</v>
      </c>
      <c r="D124" s="265">
        <v>1062.4166666666667</v>
      </c>
      <c r="E124" s="265">
        <v>1048.8333333333335</v>
      </c>
      <c r="F124" s="265">
        <v>1027.6666666666667</v>
      </c>
      <c r="G124" s="265">
        <v>1014.0833333333335</v>
      </c>
      <c r="H124" s="265">
        <v>1083.5833333333335</v>
      </c>
      <c r="I124" s="265">
        <v>1097.166666666667</v>
      </c>
      <c r="J124" s="265">
        <v>1118.3333333333335</v>
      </c>
      <c r="K124" s="263">
        <v>1076</v>
      </c>
      <c r="L124" s="263">
        <v>1041.25</v>
      </c>
      <c r="M124" s="263">
        <v>68.338200000000001</v>
      </c>
    </row>
    <row r="125" spans="1:13">
      <c r="A125" s="283">
        <v>116</v>
      </c>
      <c r="B125" s="263" t="s">
        <v>257</v>
      </c>
      <c r="C125" s="263">
        <v>4936.55</v>
      </c>
      <c r="D125" s="265">
        <v>4991.6500000000005</v>
      </c>
      <c r="E125" s="265">
        <v>4853.9000000000015</v>
      </c>
      <c r="F125" s="265">
        <v>4771.2500000000009</v>
      </c>
      <c r="G125" s="265">
        <v>4633.5000000000018</v>
      </c>
      <c r="H125" s="265">
        <v>5074.3000000000011</v>
      </c>
      <c r="I125" s="265">
        <v>5212.0499999999993</v>
      </c>
      <c r="J125" s="265">
        <v>5294.7000000000007</v>
      </c>
      <c r="K125" s="263">
        <v>5129.3999999999996</v>
      </c>
      <c r="L125" s="263">
        <v>4909</v>
      </c>
      <c r="M125" s="263">
        <v>4.5843499999999997</v>
      </c>
    </row>
    <row r="126" spans="1:13">
      <c r="A126" s="283">
        <v>117</v>
      </c>
      <c r="B126" s="263" t="s">
        <v>124</v>
      </c>
      <c r="C126" s="263">
        <v>1274.3</v>
      </c>
      <c r="D126" s="265">
        <v>1267.6333333333332</v>
      </c>
      <c r="E126" s="265">
        <v>1258.6666666666665</v>
      </c>
      <c r="F126" s="265">
        <v>1243.0333333333333</v>
      </c>
      <c r="G126" s="265">
        <v>1234.0666666666666</v>
      </c>
      <c r="H126" s="265">
        <v>1283.2666666666664</v>
      </c>
      <c r="I126" s="265">
        <v>1292.2333333333331</v>
      </c>
      <c r="J126" s="265">
        <v>1307.8666666666663</v>
      </c>
      <c r="K126" s="263">
        <v>1276.5999999999999</v>
      </c>
      <c r="L126" s="263">
        <v>1252</v>
      </c>
      <c r="M126" s="263">
        <v>45.372579999999999</v>
      </c>
    </row>
    <row r="127" spans="1:13">
      <c r="A127" s="283">
        <v>118</v>
      </c>
      <c r="B127" s="263" t="s">
        <v>121</v>
      </c>
      <c r="C127" s="263">
        <v>1621</v>
      </c>
      <c r="D127" s="265">
        <v>1595.6666666666667</v>
      </c>
      <c r="E127" s="265">
        <v>1556.3333333333335</v>
      </c>
      <c r="F127" s="265">
        <v>1491.6666666666667</v>
      </c>
      <c r="G127" s="265">
        <v>1452.3333333333335</v>
      </c>
      <c r="H127" s="265">
        <v>1660.3333333333335</v>
      </c>
      <c r="I127" s="265">
        <v>1699.666666666667</v>
      </c>
      <c r="J127" s="265">
        <v>1764.3333333333335</v>
      </c>
      <c r="K127" s="263">
        <v>1635</v>
      </c>
      <c r="L127" s="263">
        <v>1531</v>
      </c>
      <c r="M127" s="263">
        <v>15.791119999999999</v>
      </c>
    </row>
    <row r="128" spans="1:13">
      <c r="A128" s="283">
        <v>119</v>
      </c>
      <c r="B128" s="263" t="s">
        <v>258</v>
      </c>
      <c r="C128" s="263">
        <v>1865.9</v>
      </c>
      <c r="D128" s="265">
        <v>1851.1666666666667</v>
      </c>
      <c r="E128" s="265">
        <v>1818.3833333333334</v>
      </c>
      <c r="F128" s="265">
        <v>1770.8666666666668</v>
      </c>
      <c r="G128" s="265">
        <v>1738.0833333333335</v>
      </c>
      <c r="H128" s="265">
        <v>1898.6833333333334</v>
      </c>
      <c r="I128" s="265">
        <v>1931.4666666666667</v>
      </c>
      <c r="J128" s="265">
        <v>1978.9833333333333</v>
      </c>
      <c r="K128" s="263">
        <v>1883.95</v>
      </c>
      <c r="L128" s="263">
        <v>1803.65</v>
      </c>
      <c r="M128" s="263">
        <v>1.62852</v>
      </c>
    </row>
    <row r="129" spans="1:13">
      <c r="A129" s="283">
        <v>120</v>
      </c>
      <c r="B129" s="263" t="s">
        <v>259</v>
      </c>
      <c r="C129" s="263">
        <v>72.849999999999994</v>
      </c>
      <c r="D129" s="265">
        <v>73.5</v>
      </c>
      <c r="E129" s="265">
        <v>71.599999999999994</v>
      </c>
      <c r="F129" s="265">
        <v>70.349999999999994</v>
      </c>
      <c r="G129" s="265">
        <v>68.449999999999989</v>
      </c>
      <c r="H129" s="265">
        <v>74.75</v>
      </c>
      <c r="I129" s="265">
        <v>76.650000000000006</v>
      </c>
      <c r="J129" s="265">
        <v>77.900000000000006</v>
      </c>
      <c r="K129" s="263">
        <v>75.400000000000006</v>
      </c>
      <c r="L129" s="263">
        <v>72.25</v>
      </c>
      <c r="M129" s="263">
        <v>12.99058</v>
      </c>
    </row>
    <row r="130" spans="1:13">
      <c r="A130" s="283">
        <v>121</v>
      </c>
      <c r="B130" s="263" t="s">
        <v>128</v>
      </c>
      <c r="C130" s="263">
        <v>408.1</v>
      </c>
      <c r="D130" s="265">
        <v>411.56666666666666</v>
      </c>
      <c r="E130" s="265">
        <v>396.5333333333333</v>
      </c>
      <c r="F130" s="265">
        <v>384.96666666666664</v>
      </c>
      <c r="G130" s="265">
        <v>369.93333333333328</v>
      </c>
      <c r="H130" s="265">
        <v>423.13333333333333</v>
      </c>
      <c r="I130" s="265">
        <v>438.16666666666674</v>
      </c>
      <c r="J130" s="265">
        <v>449.73333333333335</v>
      </c>
      <c r="K130" s="263">
        <v>426.6</v>
      </c>
      <c r="L130" s="263">
        <v>400</v>
      </c>
      <c r="M130" s="263">
        <v>105.70509</v>
      </c>
    </row>
    <row r="131" spans="1:13">
      <c r="A131" s="283">
        <v>122</v>
      </c>
      <c r="B131" s="263" t="s">
        <v>127</v>
      </c>
      <c r="C131" s="263">
        <v>338.15</v>
      </c>
      <c r="D131" s="265">
        <v>338.26666666666665</v>
      </c>
      <c r="E131" s="265">
        <v>331.88333333333333</v>
      </c>
      <c r="F131" s="265">
        <v>325.61666666666667</v>
      </c>
      <c r="G131" s="265">
        <v>319.23333333333335</v>
      </c>
      <c r="H131" s="265">
        <v>344.5333333333333</v>
      </c>
      <c r="I131" s="265">
        <v>350.91666666666663</v>
      </c>
      <c r="J131" s="265">
        <v>357.18333333333328</v>
      </c>
      <c r="K131" s="263">
        <v>344.65</v>
      </c>
      <c r="L131" s="263">
        <v>332</v>
      </c>
      <c r="M131" s="263">
        <v>71.325779999999995</v>
      </c>
    </row>
    <row r="132" spans="1:13">
      <c r="A132" s="283">
        <v>123</v>
      </c>
      <c r="B132" s="263" t="s">
        <v>129</v>
      </c>
      <c r="C132" s="263">
        <v>3071.25</v>
      </c>
      <c r="D132" s="265">
        <v>3103.7833333333333</v>
      </c>
      <c r="E132" s="265">
        <v>3017.5666666666666</v>
      </c>
      <c r="F132" s="265">
        <v>2963.8833333333332</v>
      </c>
      <c r="G132" s="265">
        <v>2877.6666666666665</v>
      </c>
      <c r="H132" s="265">
        <v>3157.4666666666667</v>
      </c>
      <c r="I132" s="265">
        <v>3243.6833333333329</v>
      </c>
      <c r="J132" s="265">
        <v>3297.3666666666668</v>
      </c>
      <c r="K132" s="263">
        <v>3190</v>
      </c>
      <c r="L132" s="263">
        <v>3050.1</v>
      </c>
      <c r="M132" s="263">
        <v>7.2984999999999998</v>
      </c>
    </row>
    <row r="133" spans="1:13">
      <c r="A133" s="283">
        <v>124</v>
      </c>
      <c r="B133" s="263" t="s">
        <v>131</v>
      </c>
      <c r="C133" s="263">
        <v>1911.2</v>
      </c>
      <c r="D133" s="265">
        <v>1895.75</v>
      </c>
      <c r="E133" s="265">
        <v>1867.5</v>
      </c>
      <c r="F133" s="265">
        <v>1823.8</v>
      </c>
      <c r="G133" s="265">
        <v>1795.55</v>
      </c>
      <c r="H133" s="265">
        <v>1939.45</v>
      </c>
      <c r="I133" s="265">
        <v>1967.7</v>
      </c>
      <c r="J133" s="265">
        <v>2011.4</v>
      </c>
      <c r="K133" s="263">
        <v>1924</v>
      </c>
      <c r="L133" s="263">
        <v>1852.05</v>
      </c>
      <c r="M133" s="263">
        <v>38.21416</v>
      </c>
    </row>
    <row r="134" spans="1:13">
      <c r="A134" s="283">
        <v>125</v>
      </c>
      <c r="B134" s="263" t="s">
        <v>132</v>
      </c>
      <c r="C134" s="263">
        <v>103.05</v>
      </c>
      <c r="D134" s="265">
        <v>101.35000000000001</v>
      </c>
      <c r="E134" s="265">
        <v>99.200000000000017</v>
      </c>
      <c r="F134" s="265">
        <v>95.350000000000009</v>
      </c>
      <c r="G134" s="265">
        <v>93.200000000000017</v>
      </c>
      <c r="H134" s="265">
        <v>105.20000000000002</v>
      </c>
      <c r="I134" s="265">
        <v>107.35000000000002</v>
      </c>
      <c r="J134" s="265">
        <v>111.20000000000002</v>
      </c>
      <c r="K134" s="263">
        <v>103.5</v>
      </c>
      <c r="L134" s="263">
        <v>97.5</v>
      </c>
      <c r="M134" s="263">
        <v>185.73428999999999</v>
      </c>
    </row>
    <row r="135" spans="1:13">
      <c r="A135" s="283">
        <v>126</v>
      </c>
      <c r="B135" s="263" t="s">
        <v>260</v>
      </c>
      <c r="C135" s="263">
        <v>2495.0500000000002</v>
      </c>
      <c r="D135" s="265">
        <v>2486.5833333333335</v>
      </c>
      <c r="E135" s="265">
        <v>2468.2666666666669</v>
      </c>
      <c r="F135" s="265">
        <v>2441.4833333333336</v>
      </c>
      <c r="G135" s="265">
        <v>2423.166666666667</v>
      </c>
      <c r="H135" s="265">
        <v>2513.3666666666668</v>
      </c>
      <c r="I135" s="265">
        <v>2531.6833333333334</v>
      </c>
      <c r="J135" s="265">
        <v>2558.4666666666667</v>
      </c>
      <c r="K135" s="263">
        <v>2504.9</v>
      </c>
      <c r="L135" s="263">
        <v>2459.8000000000002</v>
      </c>
      <c r="M135" s="263">
        <v>0.50034000000000001</v>
      </c>
    </row>
    <row r="136" spans="1:13">
      <c r="A136" s="283">
        <v>127</v>
      </c>
      <c r="B136" s="263" t="s">
        <v>133</v>
      </c>
      <c r="C136" s="263">
        <v>443.5</v>
      </c>
      <c r="D136" s="265">
        <v>440.58333333333331</v>
      </c>
      <c r="E136" s="265">
        <v>434.46666666666664</v>
      </c>
      <c r="F136" s="265">
        <v>425.43333333333334</v>
      </c>
      <c r="G136" s="265">
        <v>419.31666666666666</v>
      </c>
      <c r="H136" s="265">
        <v>449.61666666666662</v>
      </c>
      <c r="I136" s="265">
        <v>455.73333333333329</v>
      </c>
      <c r="J136" s="265">
        <v>464.76666666666659</v>
      </c>
      <c r="K136" s="263">
        <v>446.7</v>
      </c>
      <c r="L136" s="263">
        <v>431.55</v>
      </c>
      <c r="M136" s="263">
        <v>35.979909999999997</v>
      </c>
    </row>
    <row r="137" spans="1:13">
      <c r="A137" s="283">
        <v>128</v>
      </c>
      <c r="B137" s="263" t="s">
        <v>261</v>
      </c>
      <c r="C137" s="263">
        <v>3718.75</v>
      </c>
      <c r="D137" s="265">
        <v>3748.25</v>
      </c>
      <c r="E137" s="265">
        <v>3671.5</v>
      </c>
      <c r="F137" s="265">
        <v>3624.25</v>
      </c>
      <c r="G137" s="265">
        <v>3547.5</v>
      </c>
      <c r="H137" s="265">
        <v>3795.5</v>
      </c>
      <c r="I137" s="265">
        <v>3872.25</v>
      </c>
      <c r="J137" s="265">
        <v>3919.5</v>
      </c>
      <c r="K137" s="263">
        <v>3825</v>
      </c>
      <c r="L137" s="263">
        <v>3701</v>
      </c>
      <c r="M137" s="263">
        <v>0.50985000000000003</v>
      </c>
    </row>
    <row r="138" spans="1:13">
      <c r="A138" s="283">
        <v>129</v>
      </c>
      <c r="B138" s="263" t="s">
        <v>134</v>
      </c>
      <c r="C138" s="263">
        <v>1526.6</v>
      </c>
      <c r="D138" s="265">
        <v>1515.1000000000001</v>
      </c>
      <c r="E138" s="265">
        <v>1498.2000000000003</v>
      </c>
      <c r="F138" s="265">
        <v>1469.8000000000002</v>
      </c>
      <c r="G138" s="265">
        <v>1452.9000000000003</v>
      </c>
      <c r="H138" s="265">
        <v>1543.5000000000002</v>
      </c>
      <c r="I138" s="265">
        <v>1560.4000000000003</v>
      </c>
      <c r="J138" s="265">
        <v>1588.8000000000002</v>
      </c>
      <c r="K138" s="263">
        <v>1532</v>
      </c>
      <c r="L138" s="263">
        <v>1486.7</v>
      </c>
      <c r="M138" s="263">
        <v>23.80414</v>
      </c>
    </row>
    <row r="139" spans="1:13">
      <c r="A139" s="283">
        <v>130</v>
      </c>
      <c r="B139" s="263" t="s">
        <v>135</v>
      </c>
      <c r="C139" s="263">
        <v>1008.3</v>
      </c>
      <c r="D139" s="265">
        <v>1005.9833333333332</v>
      </c>
      <c r="E139" s="265">
        <v>992.41666666666652</v>
      </c>
      <c r="F139" s="265">
        <v>976.5333333333333</v>
      </c>
      <c r="G139" s="265">
        <v>962.96666666666658</v>
      </c>
      <c r="H139" s="265">
        <v>1021.8666666666664</v>
      </c>
      <c r="I139" s="265">
        <v>1035.4333333333334</v>
      </c>
      <c r="J139" s="265">
        <v>1051.3166666666664</v>
      </c>
      <c r="K139" s="263">
        <v>1019.55</v>
      </c>
      <c r="L139" s="263">
        <v>990.1</v>
      </c>
      <c r="M139" s="263">
        <v>9.4788599999999992</v>
      </c>
    </row>
    <row r="140" spans="1:13">
      <c r="A140" s="283">
        <v>131</v>
      </c>
      <c r="B140" s="263" t="s">
        <v>146</v>
      </c>
      <c r="C140" s="263">
        <v>87979.65</v>
      </c>
      <c r="D140" s="265">
        <v>87809.883333333346</v>
      </c>
      <c r="E140" s="265">
        <v>87019.766666666692</v>
      </c>
      <c r="F140" s="265">
        <v>86059.883333333346</v>
      </c>
      <c r="G140" s="265">
        <v>85269.766666666692</v>
      </c>
      <c r="H140" s="265">
        <v>88769.766666666692</v>
      </c>
      <c r="I140" s="265">
        <v>89559.88333333336</v>
      </c>
      <c r="J140" s="265">
        <v>90519.766666666692</v>
      </c>
      <c r="K140" s="263">
        <v>88600</v>
      </c>
      <c r="L140" s="263">
        <v>86850</v>
      </c>
      <c r="M140" s="263">
        <v>0.13772999999999999</v>
      </c>
    </row>
    <row r="141" spans="1:13">
      <c r="A141" s="283">
        <v>132</v>
      </c>
      <c r="B141" s="263" t="s">
        <v>143</v>
      </c>
      <c r="C141" s="263">
        <v>1133.5999999999999</v>
      </c>
      <c r="D141" s="265">
        <v>1136.5333333333333</v>
      </c>
      <c r="E141" s="265">
        <v>1118.0666666666666</v>
      </c>
      <c r="F141" s="265">
        <v>1102.5333333333333</v>
      </c>
      <c r="G141" s="265">
        <v>1084.0666666666666</v>
      </c>
      <c r="H141" s="265">
        <v>1152.0666666666666</v>
      </c>
      <c r="I141" s="265">
        <v>1170.5333333333333</v>
      </c>
      <c r="J141" s="265">
        <v>1186.0666666666666</v>
      </c>
      <c r="K141" s="263">
        <v>1155</v>
      </c>
      <c r="L141" s="263">
        <v>1121</v>
      </c>
      <c r="M141" s="263">
        <v>2.2135400000000001</v>
      </c>
    </row>
    <row r="142" spans="1:13">
      <c r="A142" s="283">
        <v>133</v>
      </c>
      <c r="B142" s="263" t="s">
        <v>137</v>
      </c>
      <c r="C142" s="263">
        <v>212.85</v>
      </c>
      <c r="D142" s="265">
        <v>211.85</v>
      </c>
      <c r="E142" s="265">
        <v>209.2</v>
      </c>
      <c r="F142" s="265">
        <v>205.54999999999998</v>
      </c>
      <c r="G142" s="265">
        <v>202.89999999999998</v>
      </c>
      <c r="H142" s="265">
        <v>215.5</v>
      </c>
      <c r="I142" s="265">
        <v>218.15000000000003</v>
      </c>
      <c r="J142" s="265">
        <v>221.8</v>
      </c>
      <c r="K142" s="263">
        <v>214.5</v>
      </c>
      <c r="L142" s="263">
        <v>208.2</v>
      </c>
      <c r="M142" s="263">
        <v>35.929749999999999</v>
      </c>
    </row>
    <row r="143" spans="1:13">
      <c r="A143" s="283">
        <v>134</v>
      </c>
      <c r="B143" s="263" t="s">
        <v>136</v>
      </c>
      <c r="C143" s="263">
        <v>849.6</v>
      </c>
      <c r="D143" s="265">
        <v>848.5</v>
      </c>
      <c r="E143" s="265">
        <v>841.1</v>
      </c>
      <c r="F143" s="265">
        <v>832.6</v>
      </c>
      <c r="G143" s="265">
        <v>825.2</v>
      </c>
      <c r="H143" s="265">
        <v>857</v>
      </c>
      <c r="I143" s="265">
        <v>864.40000000000009</v>
      </c>
      <c r="J143" s="265">
        <v>872.9</v>
      </c>
      <c r="K143" s="263">
        <v>855.9</v>
      </c>
      <c r="L143" s="263">
        <v>840</v>
      </c>
      <c r="M143" s="263">
        <v>31.841139999999999</v>
      </c>
    </row>
    <row r="144" spans="1:13">
      <c r="A144" s="283">
        <v>135</v>
      </c>
      <c r="B144" s="263" t="s">
        <v>138</v>
      </c>
      <c r="C144" s="263">
        <v>171.8</v>
      </c>
      <c r="D144" s="265">
        <v>170.08333333333334</v>
      </c>
      <c r="E144" s="265">
        <v>167.7166666666667</v>
      </c>
      <c r="F144" s="265">
        <v>163.63333333333335</v>
      </c>
      <c r="G144" s="265">
        <v>161.26666666666671</v>
      </c>
      <c r="H144" s="265">
        <v>174.16666666666669</v>
      </c>
      <c r="I144" s="265">
        <v>176.5333333333333</v>
      </c>
      <c r="J144" s="265">
        <v>180.61666666666667</v>
      </c>
      <c r="K144" s="263">
        <v>172.45</v>
      </c>
      <c r="L144" s="263">
        <v>166</v>
      </c>
      <c r="M144" s="263">
        <v>22.12623</v>
      </c>
    </row>
    <row r="145" spans="1:13">
      <c r="A145" s="283">
        <v>136</v>
      </c>
      <c r="B145" s="263" t="s">
        <v>139</v>
      </c>
      <c r="C145" s="263">
        <v>424.4</v>
      </c>
      <c r="D145" s="265">
        <v>422.01666666666665</v>
      </c>
      <c r="E145" s="265">
        <v>417.5333333333333</v>
      </c>
      <c r="F145" s="265">
        <v>410.66666666666663</v>
      </c>
      <c r="G145" s="265">
        <v>406.18333333333328</v>
      </c>
      <c r="H145" s="265">
        <v>428.88333333333333</v>
      </c>
      <c r="I145" s="265">
        <v>433.36666666666667</v>
      </c>
      <c r="J145" s="265">
        <v>440.23333333333335</v>
      </c>
      <c r="K145" s="263">
        <v>426.5</v>
      </c>
      <c r="L145" s="263">
        <v>415.15</v>
      </c>
      <c r="M145" s="263">
        <v>10.32212</v>
      </c>
    </row>
    <row r="146" spans="1:13">
      <c r="A146" s="283">
        <v>137</v>
      </c>
      <c r="B146" s="263" t="s">
        <v>140</v>
      </c>
      <c r="C146" s="263">
        <v>6952.95</v>
      </c>
      <c r="D146" s="265">
        <v>6955.4833333333336</v>
      </c>
      <c r="E146" s="265">
        <v>6874.9666666666672</v>
      </c>
      <c r="F146" s="265">
        <v>6796.9833333333336</v>
      </c>
      <c r="G146" s="265">
        <v>6716.4666666666672</v>
      </c>
      <c r="H146" s="265">
        <v>7033.4666666666672</v>
      </c>
      <c r="I146" s="265">
        <v>7113.9833333333336</v>
      </c>
      <c r="J146" s="265">
        <v>7191.9666666666672</v>
      </c>
      <c r="K146" s="263">
        <v>7036</v>
      </c>
      <c r="L146" s="263">
        <v>6877.5</v>
      </c>
      <c r="M146" s="263">
        <v>12.25254</v>
      </c>
    </row>
    <row r="147" spans="1:13">
      <c r="A147" s="283">
        <v>138</v>
      </c>
      <c r="B147" s="263" t="s">
        <v>142</v>
      </c>
      <c r="C147" s="263">
        <v>852.7</v>
      </c>
      <c r="D147" s="265">
        <v>851</v>
      </c>
      <c r="E147" s="265">
        <v>766.85</v>
      </c>
      <c r="F147" s="265">
        <v>681</v>
      </c>
      <c r="G147" s="265">
        <v>596.85</v>
      </c>
      <c r="H147" s="265">
        <v>936.85</v>
      </c>
      <c r="I147" s="265">
        <v>1021.0000000000001</v>
      </c>
      <c r="J147" s="265">
        <v>1106.8499999999999</v>
      </c>
      <c r="K147" s="263">
        <v>935.15</v>
      </c>
      <c r="L147" s="263">
        <v>765.15</v>
      </c>
      <c r="M147" s="263">
        <v>5.5255999999999998</v>
      </c>
    </row>
    <row r="148" spans="1:13">
      <c r="A148" s="283">
        <v>139</v>
      </c>
      <c r="B148" s="263" t="s">
        <v>144</v>
      </c>
      <c r="C148" s="263">
        <v>1607.35</v>
      </c>
      <c r="D148" s="265">
        <v>1602.45</v>
      </c>
      <c r="E148" s="265">
        <v>1576.4</v>
      </c>
      <c r="F148" s="265">
        <v>1545.45</v>
      </c>
      <c r="G148" s="265">
        <v>1519.4</v>
      </c>
      <c r="H148" s="265">
        <v>1633.4</v>
      </c>
      <c r="I148" s="265">
        <v>1659.4499999999998</v>
      </c>
      <c r="J148" s="265">
        <v>1690.4</v>
      </c>
      <c r="K148" s="263">
        <v>1628.5</v>
      </c>
      <c r="L148" s="263">
        <v>1571.5</v>
      </c>
      <c r="M148" s="263">
        <v>3.4542199999999998</v>
      </c>
    </row>
    <row r="149" spans="1:13">
      <c r="A149" s="283">
        <v>140</v>
      </c>
      <c r="B149" s="263" t="s">
        <v>145</v>
      </c>
      <c r="C149" s="263">
        <v>217.2</v>
      </c>
      <c r="D149" s="265">
        <v>218.95000000000002</v>
      </c>
      <c r="E149" s="265">
        <v>212.25000000000003</v>
      </c>
      <c r="F149" s="265">
        <v>207.3</v>
      </c>
      <c r="G149" s="265">
        <v>200.60000000000002</v>
      </c>
      <c r="H149" s="265">
        <v>223.90000000000003</v>
      </c>
      <c r="I149" s="265">
        <v>230.60000000000002</v>
      </c>
      <c r="J149" s="265">
        <v>235.55000000000004</v>
      </c>
      <c r="K149" s="263">
        <v>225.65</v>
      </c>
      <c r="L149" s="263">
        <v>214</v>
      </c>
      <c r="M149" s="263">
        <v>129.54422</v>
      </c>
    </row>
    <row r="150" spans="1:13">
      <c r="A150" s="283">
        <v>141</v>
      </c>
      <c r="B150" s="263" t="s">
        <v>263</v>
      </c>
      <c r="C150" s="263">
        <v>1694.35</v>
      </c>
      <c r="D150" s="265">
        <v>1689.4166666666667</v>
      </c>
      <c r="E150" s="265">
        <v>1629.1833333333334</v>
      </c>
      <c r="F150" s="265">
        <v>1564.0166666666667</v>
      </c>
      <c r="G150" s="265">
        <v>1503.7833333333333</v>
      </c>
      <c r="H150" s="265">
        <v>1754.5833333333335</v>
      </c>
      <c r="I150" s="265">
        <v>1814.8166666666666</v>
      </c>
      <c r="J150" s="265">
        <v>1879.9833333333336</v>
      </c>
      <c r="K150" s="263">
        <v>1749.65</v>
      </c>
      <c r="L150" s="263">
        <v>1624.25</v>
      </c>
      <c r="M150" s="263">
        <v>2.2716799999999999</v>
      </c>
    </row>
    <row r="151" spans="1:13">
      <c r="A151" s="283">
        <v>142</v>
      </c>
      <c r="B151" s="263" t="s">
        <v>147</v>
      </c>
      <c r="C151" s="263">
        <v>1293.5</v>
      </c>
      <c r="D151" s="265">
        <v>1294.8666666666666</v>
      </c>
      <c r="E151" s="265">
        <v>1275.7333333333331</v>
      </c>
      <c r="F151" s="265">
        <v>1257.9666666666665</v>
      </c>
      <c r="G151" s="265">
        <v>1238.833333333333</v>
      </c>
      <c r="H151" s="265">
        <v>1312.6333333333332</v>
      </c>
      <c r="I151" s="265">
        <v>1331.7666666666669</v>
      </c>
      <c r="J151" s="265">
        <v>1349.5333333333333</v>
      </c>
      <c r="K151" s="263">
        <v>1314</v>
      </c>
      <c r="L151" s="263">
        <v>1277.0999999999999</v>
      </c>
      <c r="M151" s="263">
        <v>6.7111599999999996</v>
      </c>
    </row>
    <row r="152" spans="1:13">
      <c r="A152" s="283">
        <v>143</v>
      </c>
      <c r="B152" s="263" t="s">
        <v>264</v>
      </c>
      <c r="C152" s="263">
        <v>805.75</v>
      </c>
      <c r="D152" s="265">
        <v>812.18333333333339</v>
      </c>
      <c r="E152" s="265">
        <v>794.56666666666683</v>
      </c>
      <c r="F152" s="265">
        <v>783.38333333333344</v>
      </c>
      <c r="G152" s="265">
        <v>765.76666666666688</v>
      </c>
      <c r="H152" s="265">
        <v>823.36666666666679</v>
      </c>
      <c r="I152" s="265">
        <v>840.98333333333335</v>
      </c>
      <c r="J152" s="265">
        <v>852.16666666666674</v>
      </c>
      <c r="K152" s="263">
        <v>829.8</v>
      </c>
      <c r="L152" s="263">
        <v>801</v>
      </c>
      <c r="M152" s="263">
        <v>1.29939</v>
      </c>
    </row>
    <row r="153" spans="1:13">
      <c r="A153" s="283">
        <v>144</v>
      </c>
      <c r="B153" s="263" t="s">
        <v>152</v>
      </c>
      <c r="C153" s="263">
        <v>123.75</v>
      </c>
      <c r="D153" s="265">
        <v>124.21666666666665</v>
      </c>
      <c r="E153" s="265">
        <v>122.63333333333331</v>
      </c>
      <c r="F153" s="265">
        <v>121.51666666666665</v>
      </c>
      <c r="G153" s="265">
        <v>119.93333333333331</v>
      </c>
      <c r="H153" s="265">
        <v>125.33333333333331</v>
      </c>
      <c r="I153" s="265">
        <v>126.91666666666666</v>
      </c>
      <c r="J153" s="265">
        <v>128.0333333333333</v>
      </c>
      <c r="K153" s="263">
        <v>125.8</v>
      </c>
      <c r="L153" s="263">
        <v>123.1</v>
      </c>
      <c r="M153" s="263">
        <v>73.660550000000001</v>
      </c>
    </row>
    <row r="154" spans="1:13">
      <c r="A154" s="283">
        <v>145</v>
      </c>
      <c r="B154" s="263" t="s">
        <v>153</v>
      </c>
      <c r="C154" s="263">
        <v>103.2</v>
      </c>
      <c r="D154" s="265">
        <v>103.33333333333333</v>
      </c>
      <c r="E154" s="265">
        <v>101.96666666666665</v>
      </c>
      <c r="F154" s="265">
        <v>100.73333333333332</v>
      </c>
      <c r="G154" s="265">
        <v>99.366666666666646</v>
      </c>
      <c r="H154" s="265">
        <v>104.56666666666666</v>
      </c>
      <c r="I154" s="265">
        <v>105.93333333333334</v>
      </c>
      <c r="J154" s="265">
        <v>107.16666666666667</v>
      </c>
      <c r="K154" s="263">
        <v>104.7</v>
      </c>
      <c r="L154" s="263">
        <v>102.1</v>
      </c>
      <c r="M154" s="263">
        <v>161.53025</v>
      </c>
    </row>
    <row r="155" spans="1:13">
      <c r="A155" s="283">
        <v>146</v>
      </c>
      <c r="B155" s="263" t="s">
        <v>148</v>
      </c>
      <c r="C155" s="263">
        <v>54.9</v>
      </c>
      <c r="D155" s="265">
        <v>55.066666666666663</v>
      </c>
      <c r="E155" s="265">
        <v>53.883333333333326</v>
      </c>
      <c r="F155" s="265">
        <v>52.86666666666666</v>
      </c>
      <c r="G155" s="265">
        <v>51.683333333333323</v>
      </c>
      <c r="H155" s="265">
        <v>56.083333333333329</v>
      </c>
      <c r="I155" s="265">
        <v>57.266666666666666</v>
      </c>
      <c r="J155" s="265">
        <v>58.283333333333331</v>
      </c>
      <c r="K155" s="263">
        <v>56.25</v>
      </c>
      <c r="L155" s="263">
        <v>54.05</v>
      </c>
      <c r="M155" s="263">
        <v>140.37303</v>
      </c>
    </row>
    <row r="156" spans="1:13">
      <c r="A156" s="283">
        <v>147</v>
      </c>
      <c r="B156" s="263" t="s">
        <v>451</v>
      </c>
      <c r="C156" s="263">
        <v>2491.6</v>
      </c>
      <c r="D156" s="265">
        <v>2479.2000000000003</v>
      </c>
      <c r="E156" s="265">
        <v>2424.4000000000005</v>
      </c>
      <c r="F156" s="265">
        <v>2357.2000000000003</v>
      </c>
      <c r="G156" s="265">
        <v>2302.4000000000005</v>
      </c>
      <c r="H156" s="265">
        <v>2546.4000000000005</v>
      </c>
      <c r="I156" s="265">
        <v>2601.2000000000007</v>
      </c>
      <c r="J156" s="265">
        <v>2668.4000000000005</v>
      </c>
      <c r="K156" s="263">
        <v>2534</v>
      </c>
      <c r="L156" s="263">
        <v>2412</v>
      </c>
      <c r="M156" s="263">
        <v>0.32876</v>
      </c>
    </row>
    <row r="157" spans="1:13">
      <c r="A157" s="283">
        <v>148</v>
      </c>
      <c r="B157" s="263" t="s">
        <v>151</v>
      </c>
      <c r="C157" s="263">
        <v>16346.15</v>
      </c>
      <c r="D157" s="265">
        <v>16274.716666666667</v>
      </c>
      <c r="E157" s="265">
        <v>16171.433333333334</v>
      </c>
      <c r="F157" s="265">
        <v>15996.716666666667</v>
      </c>
      <c r="G157" s="265">
        <v>15893.433333333334</v>
      </c>
      <c r="H157" s="265">
        <v>16449.433333333334</v>
      </c>
      <c r="I157" s="265">
        <v>16552.716666666667</v>
      </c>
      <c r="J157" s="265">
        <v>16727.433333333334</v>
      </c>
      <c r="K157" s="263">
        <v>16378</v>
      </c>
      <c r="L157" s="263">
        <v>16100</v>
      </c>
      <c r="M157" s="263">
        <v>0.84341999999999995</v>
      </c>
    </row>
    <row r="158" spans="1:13">
      <c r="A158" s="283">
        <v>149</v>
      </c>
      <c r="B158" s="263" t="s">
        <v>792</v>
      </c>
      <c r="C158" s="263">
        <v>336</v>
      </c>
      <c r="D158" s="265">
        <v>334.13333333333333</v>
      </c>
      <c r="E158" s="265">
        <v>328.51666666666665</v>
      </c>
      <c r="F158" s="265">
        <v>321.0333333333333</v>
      </c>
      <c r="G158" s="265">
        <v>315.41666666666663</v>
      </c>
      <c r="H158" s="265">
        <v>341.61666666666667</v>
      </c>
      <c r="I158" s="265">
        <v>347.23333333333335</v>
      </c>
      <c r="J158" s="265">
        <v>354.7166666666667</v>
      </c>
      <c r="K158" s="263">
        <v>339.75</v>
      </c>
      <c r="L158" s="263">
        <v>326.64999999999998</v>
      </c>
      <c r="M158" s="263">
        <v>3.9758100000000001</v>
      </c>
    </row>
    <row r="159" spans="1:13">
      <c r="A159" s="283">
        <v>150</v>
      </c>
      <c r="B159" s="263" t="s">
        <v>266</v>
      </c>
      <c r="C159" s="263">
        <v>561.04999999999995</v>
      </c>
      <c r="D159" s="265">
        <v>557.88333333333333</v>
      </c>
      <c r="E159" s="265">
        <v>546.76666666666665</v>
      </c>
      <c r="F159" s="265">
        <v>532.48333333333335</v>
      </c>
      <c r="G159" s="265">
        <v>521.36666666666667</v>
      </c>
      <c r="H159" s="265">
        <v>572.16666666666663</v>
      </c>
      <c r="I159" s="265">
        <v>583.28333333333319</v>
      </c>
      <c r="J159" s="265">
        <v>597.56666666666661</v>
      </c>
      <c r="K159" s="263">
        <v>569</v>
      </c>
      <c r="L159" s="263">
        <v>543.6</v>
      </c>
      <c r="M159" s="263">
        <v>3.7831700000000001</v>
      </c>
    </row>
    <row r="160" spans="1:13">
      <c r="A160" s="283">
        <v>151</v>
      </c>
      <c r="B160" s="263" t="s">
        <v>155</v>
      </c>
      <c r="C160" s="263">
        <v>113.6</v>
      </c>
      <c r="D160" s="265">
        <v>113.31666666666666</v>
      </c>
      <c r="E160" s="265">
        <v>111.28333333333333</v>
      </c>
      <c r="F160" s="265">
        <v>108.96666666666667</v>
      </c>
      <c r="G160" s="265">
        <v>106.93333333333334</v>
      </c>
      <c r="H160" s="265">
        <v>115.63333333333333</v>
      </c>
      <c r="I160" s="265">
        <v>117.66666666666666</v>
      </c>
      <c r="J160" s="265">
        <v>119.98333333333332</v>
      </c>
      <c r="K160" s="263">
        <v>115.35</v>
      </c>
      <c r="L160" s="263">
        <v>111</v>
      </c>
      <c r="M160" s="263">
        <v>260.71364</v>
      </c>
    </row>
    <row r="161" spans="1:13">
      <c r="A161" s="283">
        <v>152</v>
      </c>
      <c r="B161" s="263" t="s">
        <v>154</v>
      </c>
      <c r="C161" s="263">
        <v>124.6</v>
      </c>
      <c r="D161" s="265">
        <v>125.18333333333334</v>
      </c>
      <c r="E161" s="265">
        <v>122.36666666666667</v>
      </c>
      <c r="F161" s="265">
        <v>120.13333333333334</v>
      </c>
      <c r="G161" s="265">
        <v>117.31666666666668</v>
      </c>
      <c r="H161" s="265">
        <v>127.41666666666667</v>
      </c>
      <c r="I161" s="265">
        <v>130.23333333333335</v>
      </c>
      <c r="J161" s="265">
        <v>132.46666666666667</v>
      </c>
      <c r="K161" s="263">
        <v>128</v>
      </c>
      <c r="L161" s="263">
        <v>122.95</v>
      </c>
      <c r="M161" s="263">
        <v>11.65118</v>
      </c>
    </row>
    <row r="162" spans="1:13">
      <c r="A162" s="283">
        <v>153</v>
      </c>
      <c r="B162" s="263" t="s">
        <v>267</v>
      </c>
      <c r="C162" s="263">
        <v>3037.6</v>
      </c>
      <c r="D162" s="265">
        <v>3027.1</v>
      </c>
      <c r="E162" s="265">
        <v>3005.5</v>
      </c>
      <c r="F162" s="265">
        <v>2973.4</v>
      </c>
      <c r="G162" s="265">
        <v>2951.8</v>
      </c>
      <c r="H162" s="265">
        <v>3059.2</v>
      </c>
      <c r="I162" s="265">
        <v>3080.7999999999993</v>
      </c>
      <c r="J162" s="265">
        <v>3112.8999999999996</v>
      </c>
      <c r="K162" s="263">
        <v>3048.7</v>
      </c>
      <c r="L162" s="263">
        <v>2995</v>
      </c>
      <c r="M162" s="263">
        <v>0.17566999999999999</v>
      </c>
    </row>
    <row r="163" spans="1:13">
      <c r="A163" s="283">
        <v>154</v>
      </c>
      <c r="B163" s="263" t="s">
        <v>268</v>
      </c>
      <c r="C163" s="263">
        <v>2252.3000000000002</v>
      </c>
      <c r="D163" s="265">
        <v>2240.8333333333335</v>
      </c>
      <c r="E163" s="265">
        <v>2218.4666666666672</v>
      </c>
      <c r="F163" s="265">
        <v>2184.6333333333337</v>
      </c>
      <c r="G163" s="265">
        <v>2162.2666666666673</v>
      </c>
      <c r="H163" s="265">
        <v>2274.666666666667</v>
      </c>
      <c r="I163" s="265">
        <v>2297.0333333333328</v>
      </c>
      <c r="J163" s="265">
        <v>2330.8666666666668</v>
      </c>
      <c r="K163" s="263">
        <v>2263.1999999999998</v>
      </c>
      <c r="L163" s="263">
        <v>2207</v>
      </c>
      <c r="M163" s="263">
        <v>0.79895000000000005</v>
      </c>
    </row>
    <row r="164" spans="1:13">
      <c r="A164" s="283">
        <v>155</v>
      </c>
      <c r="B164" s="263" t="s">
        <v>156</v>
      </c>
      <c r="C164" s="263">
        <v>28922.7</v>
      </c>
      <c r="D164" s="265">
        <v>28779.516666666666</v>
      </c>
      <c r="E164" s="265">
        <v>28223.233333333334</v>
      </c>
      <c r="F164" s="265">
        <v>27523.766666666666</v>
      </c>
      <c r="G164" s="265">
        <v>26967.483333333334</v>
      </c>
      <c r="H164" s="265">
        <v>29478.983333333334</v>
      </c>
      <c r="I164" s="265">
        <v>30035.266666666666</v>
      </c>
      <c r="J164" s="265">
        <v>30734.733333333334</v>
      </c>
      <c r="K164" s="263">
        <v>29335.8</v>
      </c>
      <c r="L164" s="263">
        <v>28080.05</v>
      </c>
      <c r="M164" s="263">
        <v>0.24911</v>
      </c>
    </row>
    <row r="165" spans="1:13">
      <c r="A165" s="283">
        <v>156</v>
      </c>
      <c r="B165" s="263" t="s">
        <v>158</v>
      </c>
      <c r="C165" s="263">
        <v>251.9</v>
      </c>
      <c r="D165" s="265">
        <v>253.23333333333335</v>
      </c>
      <c r="E165" s="265">
        <v>248.9666666666667</v>
      </c>
      <c r="F165" s="265">
        <v>246.03333333333336</v>
      </c>
      <c r="G165" s="265">
        <v>241.76666666666671</v>
      </c>
      <c r="H165" s="265">
        <v>256.16666666666669</v>
      </c>
      <c r="I165" s="265">
        <v>260.43333333333334</v>
      </c>
      <c r="J165" s="265">
        <v>263.36666666666667</v>
      </c>
      <c r="K165" s="263">
        <v>257.5</v>
      </c>
      <c r="L165" s="263">
        <v>250.3</v>
      </c>
      <c r="M165" s="263">
        <v>48.074869999999997</v>
      </c>
    </row>
    <row r="166" spans="1:13">
      <c r="A166" s="283">
        <v>157</v>
      </c>
      <c r="B166" s="263" t="s">
        <v>270</v>
      </c>
      <c r="C166" s="263">
        <v>4470.8500000000004</v>
      </c>
      <c r="D166" s="265">
        <v>4487.75</v>
      </c>
      <c r="E166" s="265">
        <v>4393.1000000000004</v>
      </c>
      <c r="F166" s="265">
        <v>4315.3500000000004</v>
      </c>
      <c r="G166" s="265">
        <v>4220.7000000000007</v>
      </c>
      <c r="H166" s="265">
        <v>4565.5</v>
      </c>
      <c r="I166" s="265">
        <v>4660.1499999999996</v>
      </c>
      <c r="J166" s="265">
        <v>4737.8999999999996</v>
      </c>
      <c r="K166" s="263">
        <v>4582.3999999999996</v>
      </c>
      <c r="L166" s="263">
        <v>4410</v>
      </c>
      <c r="M166" s="263">
        <v>0.43365999999999999</v>
      </c>
    </row>
    <row r="167" spans="1:13">
      <c r="A167" s="283">
        <v>158</v>
      </c>
      <c r="B167" s="263" t="s">
        <v>160</v>
      </c>
      <c r="C167" s="263">
        <v>1725.1</v>
      </c>
      <c r="D167" s="265">
        <v>1722.2666666666667</v>
      </c>
      <c r="E167" s="265">
        <v>1709.5833333333333</v>
      </c>
      <c r="F167" s="265">
        <v>1694.0666666666666</v>
      </c>
      <c r="G167" s="265">
        <v>1681.3833333333332</v>
      </c>
      <c r="H167" s="265">
        <v>1737.7833333333333</v>
      </c>
      <c r="I167" s="265">
        <v>1750.4666666666667</v>
      </c>
      <c r="J167" s="265">
        <v>1765.9833333333333</v>
      </c>
      <c r="K167" s="263">
        <v>1734.95</v>
      </c>
      <c r="L167" s="263">
        <v>1706.75</v>
      </c>
      <c r="M167" s="263">
        <v>2.3287800000000001</v>
      </c>
    </row>
    <row r="168" spans="1:13">
      <c r="A168" s="283">
        <v>159</v>
      </c>
      <c r="B168" s="263" t="s">
        <v>157</v>
      </c>
      <c r="C168" s="263">
        <v>1859.2</v>
      </c>
      <c r="D168" s="265">
        <v>1851.3500000000001</v>
      </c>
      <c r="E168" s="265">
        <v>1817.8500000000004</v>
      </c>
      <c r="F168" s="265">
        <v>1776.5000000000002</v>
      </c>
      <c r="G168" s="265">
        <v>1743.0000000000005</v>
      </c>
      <c r="H168" s="265">
        <v>1892.7000000000003</v>
      </c>
      <c r="I168" s="265">
        <v>1926.1999999999998</v>
      </c>
      <c r="J168" s="265">
        <v>1967.5500000000002</v>
      </c>
      <c r="K168" s="263">
        <v>1884.85</v>
      </c>
      <c r="L168" s="263">
        <v>1810</v>
      </c>
      <c r="M168" s="263">
        <v>7.4261499999999998</v>
      </c>
    </row>
    <row r="169" spans="1:13">
      <c r="A169" s="283">
        <v>160</v>
      </c>
      <c r="B169" s="263" t="s">
        <v>462</v>
      </c>
      <c r="C169" s="263">
        <v>1351.2</v>
      </c>
      <c r="D169" s="265">
        <v>1349.9333333333334</v>
      </c>
      <c r="E169" s="265">
        <v>1323.0666666666668</v>
      </c>
      <c r="F169" s="265">
        <v>1294.9333333333334</v>
      </c>
      <c r="G169" s="265">
        <v>1268.0666666666668</v>
      </c>
      <c r="H169" s="265">
        <v>1378.0666666666668</v>
      </c>
      <c r="I169" s="265">
        <v>1404.9333333333336</v>
      </c>
      <c r="J169" s="265">
        <v>1433.0666666666668</v>
      </c>
      <c r="K169" s="263">
        <v>1376.8</v>
      </c>
      <c r="L169" s="263">
        <v>1321.8</v>
      </c>
      <c r="M169" s="263">
        <v>1.08632</v>
      </c>
    </row>
    <row r="170" spans="1:13">
      <c r="A170" s="283">
        <v>161</v>
      </c>
      <c r="B170" s="263" t="s">
        <v>159</v>
      </c>
      <c r="C170" s="263">
        <v>124.4</v>
      </c>
      <c r="D170" s="265">
        <v>124.16666666666667</v>
      </c>
      <c r="E170" s="265">
        <v>122.63333333333334</v>
      </c>
      <c r="F170" s="265">
        <v>120.86666666666667</v>
      </c>
      <c r="G170" s="265">
        <v>119.33333333333334</v>
      </c>
      <c r="H170" s="265">
        <v>125.93333333333334</v>
      </c>
      <c r="I170" s="265">
        <v>127.46666666666667</v>
      </c>
      <c r="J170" s="265">
        <v>129.23333333333335</v>
      </c>
      <c r="K170" s="263">
        <v>125.7</v>
      </c>
      <c r="L170" s="263">
        <v>122.4</v>
      </c>
      <c r="M170" s="263">
        <v>30.997979999999998</v>
      </c>
    </row>
    <row r="171" spans="1:13">
      <c r="A171" s="283">
        <v>162</v>
      </c>
      <c r="B171" s="263" t="s">
        <v>162</v>
      </c>
      <c r="C171" s="263">
        <v>222.75</v>
      </c>
      <c r="D171" s="265">
        <v>224.18333333333331</v>
      </c>
      <c r="E171" s="265">
        <v>220.16666666666663</v>
      </c>
      <c r="F171" s="265">
        <v>217.58333333333331</v>
      </c>
      <c r="G171" s="265">
        <v>213.56666666666663</v>
      </c>
      <c r="H171" s="265">
        <v>226.76666666666662</v>
      </c>
      <c r="I171" s="265">
        <v>230.78333333333333</v>
      </c>
      <c r="J171" s="265">
        <v>233.36666666666662</v>
      </c>
      <c r="K171" s="263">
        <v>228.2</v>
      </c>
      <c r="L171" s="263">
        <v>221.6</v>
      </c>
      <c r="M171" s="263">
        <v>64.244979999999998</v>
      </c>
    </row>
    <row r="172" spans="1:13">
      <c r="A172" s="283">
        <v>163</v>
      </c>
      <c r="B172" s="263" t="s">
        <v>271</v>
      </c>
      <c r="C172" s="263">
        <v>306.85000000000002</v>
      </c>
      <c r="D172" s="265">
        <v>304.45</v>
      </c>
      <c r="E172" s="265">
        <v>299.39999999999998</v>
      </c>
      <c r="F172" s="265">
        <v>291.95</v>
      </c>
      <c r="G172" s="265">
        <v>286.89999999999998</v>
      </c>
      <c r="H172" s="265">
        <v>311.89999999999998</v>
      </c>
      <c r="I172" s="265">
        <v>316.95000000000005</v>
      </c>
      <c r="J172" s="265">
        <v>324.39999999999998</v>
      </c>
      <c r="K172" s="263">
        <v>309.5</v>
      </c>
      <c r="L172" s="263">
        <v>297</v>
      </c>
      <c r="M172" s="263">
        <v>12.538019999999999</v>
      </c>
    </row>
    <row r="173" spans="1:13">
      <c r="A173" s="283">
        <v>164</v>
      </c>
      <c r="B173" s="263" t="s">
        <v>272</v>
      </c>
      <c r="C173" s="263">
        <v>12983.95</v>
      </c>
      <c r="D173" s="265">
        <v>12967.983333333332</v>
      </c>
      <c r="E173" s="265">
        <v>12815.966666666664</v>
      </c>
      <c r="F173" s="265">
        <v>12647.983333333332</v>
      </c>
      <c r="G173" s="265">
        <v>12495.966666666664</v>
      </c>
      <c r="H173" s="265">
        <v>13135.966666666664</v>
      </c>
      <c r="I173" s="265">
        <v>13287.98333333333</v>
      </c>
      <c r="J173" s="265">
        <v>13455.966666666664</v>
      </c>
      <c r="K173" s="263">
        <v>13120</v>
      </c>
      <c r="L173" s="263">
        <v>12800</v>
      </c>
      <c r="M173" s="263">
        <v>1.7760000000000001E-2</v>
      </c>
    </row>
    <row r="174" spans="1:13">
      <c r="A174" s="283">
        <v>165</v>
      </c>
      <c r="B174" s="263" t="s">
        <v>161</v>
      </c>
      <c r="C174" s="263">
        <v>41.8</v>
      </c>
      <c r="D174" s="265">
        <v>41.716666666666669</v>
      </c>
      <c r="E174" s="265">
        <v>41.333333333333336</v>
      </c>
      <c r="F174" s="265">
        <v>40.866666666666667</v>
      </c>
      <c r="G174" s="265">
        <v>40.483333333333334</v>
      </c>
      <c r="H174" s="265">
        <v>42.183333333333337</v>
      </c>
      <c r="I174" s="265">
        <v>42.566666666666663</v>
      </c>
      <c r="J174" s="265">
        <v>43.033333333333339</v>
      </c>
      <c r="K174" s="263">
        <v>42.1</v>
      </c>
      <c r="L174" s="263">
        <v>41.25</v>
      </c>
      <c r="M174" s="263">
        <v>766.42692</v>
      </c>
    </row>
    <row r="175" spans="1:13">
      <c r="A175" s="283">
        <v>166</v>
      </c>
      <c r="B175" s="263" t="s">
        <v>165</v>
      </c>
      <c r="C175" s="263">
        <v>246.55</v>
      </c>
      <c r="D175" s="265">
        <v>241.86666666666667</v>
      </c>
      <c r="E175" s="265">
        <v>234.73333333333335</v>
      </c>
      <c r="F175" s="265">
        <v>222.91666666666669</v>
      </c>
      <c r="G175" s="265">
        <v>215.78333333333336</v>
      </c>
      <c r="H175" s="265">
        <v>253.68333333333334</v>
      </c>
      <c r="I175" s="265">
        <v>260.81666666666666</v>
      </c>
      <c r="J175" s="265">
        <v>272.63333333333333</v>
      </c>
      <c r="K175" s="263">
        <v>249</v>
      </c>
      <c r="L175" s="263">
        <v>230.05</v>
      </c>
      <c r="M175" s="263">
        <v>112.0068</v>
      </c>
    </row>
    <row r="176" spans="1:13">
      <c r="A176" s="283">
        <v>167</v>
      </c>
      <c r="B176" s="263" t="s">
        <v>166</v>
      </c>
      <c r="C176" s="263">
        <v>138.25</v>
      </c>
      <c r="D176" s="265">
        <v>137.06666666666666</v>
      </c>
      <c r="E176" s="265">
        <v>132.48333333333332</v>
      </c>
      <c r="F176" s="265">
        <v>126.71666666666667</v>
      </c>
      <c r="G176" s="265">
        <v>122.13333333333333</v>
      </c>
      <c r="H176" s="265">
        <v>142.83333333333331</v>
      </c>
      <c r="I176" s="265">
        <v>147.41666666666669</v>
      </c>
      <c r="J176" s="265">
        <v>153.18333333333331</v>
      </c>
      <c r="K176" s="263">
        <v>141.65</v>
      </c>
      <c r="L176" s="263">
        <v>131.30000000000001</v>
      </c>
      <c r="M176" s="263">
        <v>44.229849999999999</v>
      </c>
    </row>
    <row r="177" spans="1:13">
      <c r="A177" s="283">
        <v>168</v>
      </c>
      <c r="B177" s="263" t="s">
        <v>274</v>
      </c>
      <c r="C177" s="263">
        <v>491.65</v>
      </c>
      <c r="D177" s="265">
        <v>490.95</v>
      </c>
      <c r="E177" s="265">
        <v>485.9</v>
      </c>
      <c r="F177" s="265">
        <v>480.15</v>
      </c>
      <c r="G177" s="265">
        <v>475.09999999999997</v>
      </c>
      <c r="H177" s="265">
        <v>496.7</v>
      </c>
      <c r="I177" s="265">
        <v>501.75000000000006</v>
      </c>
      <c r="J177" s="265">
        <v>507.5</v>
      </c>
      <c r="K177" s="263">
        <v>496</v>
      </c>
      <c r="L177" s="263">
        <v>485.2</v>
      </c>
      <c r="M177" s="263">
        <v>0.52686999999999995</v>
      </c>
    </row>
    <row r="178" spans="1:13">
      <c r="A178" s="283">
        <v>169</v>
      </c>
      <c r="B178" s="263" t="s">
        <v>167</v>
      </c>
      <c r="C178" s="263">
        <v>2061</v>
      </c>
      <c r="D178" s="265">
        <v>2050.7999999999997</v>
      </c>
      <c r="E178" s="265">
        <v>2036.3499999999995</v>
      </c>
      <c r="F178" s="265">
        <v>2011.6999999999998</v>
      </c>
      <c r="G178" s="265">
        <v>1997.2499999999995</v>
      </c>
      <c r="H178" s="265">
        <v>2075.4499999999994</v>
      </c>
      <c r="I178" s="265">
        <v>2089.8999999999992</v>
      </c>
      <c r="J178" s="265">
        <v>2114.5499999999993</v>
      </c>
      <c r="K178" s="263">
        <v>2065.25</v>
      </c>
      <c r="L178" s="263">
        <v>2026.15</v>
      </c>
      <c r="M178" s="263">
        <v>49.87735</v>
      </c>
    </row>
    <row r="179" spans="1:13">
      <c r="A179" s="283">
        <v>170</v>
      </c>
      <c r="B179" s="263" t="s">
        <v>817</v>
      </c>
      <c r="C179" s="263">
        <v>1040.0999999999999</v>
      </c>
      <c r="D179" s="265">
        <v>1034.5333333333333</v>
      </c>
      <c r="E179" s="265">
        <v>1020.3166666666666</v>
      </c>
      <c r="F179" s="265">
        <v>1000.5333333333333</v>
      </c>
      <c r="G179" s="265">
        <v>986.31666666666661</v>
      </c>
      <c r="H179" s="265">
        <v>1054.3166666666666</v>
      </c>
      <c r="I179" s="265">
        <v>1068.5333333333333</v>
      </c>
      <c r="J179" s="265">
        <v>1088.3166666666666</v>
      </c>
      <c r="K179" s="263">
        <v>1048.75</v>
      </c>
      <c r="L179" s="263">
        <v>1014.75</v>
      </c>
      <c r="M179" s="263">
        <v>4.3251200000000001</v>
      </c>
    </row>
    <row r="180" spans="1:13">
      <c r="A180" s="283">
        <v>171</v>
      </c>
      <c r="B180" s="263" t="s">
        <v>275</v>
      </c>
      <c r="C180" s="263">
        <v>871.55</v>
      </c>
      <c r="D180" s="265">
        <v>866.71666666666658</v>
      </c>
      <c r="E180" s="265">
        <v>857.53333333333319</v>
      </c>
      <c r="F180" s="265">
        <v>843.51666666666665</v>
      </c>
      <c r="G180" s="265">
        <v>834.33333333333326</v>
      </c>
      <c r="H180" s="265">
        <v>880.73333333333312</v>
      </c>
      <c r="I180" s="265">
        <v>889.91666666666652</v>
      </c>
      <c r="J180" s="265">
        <v>903.93333333333305</v>
      </c>
      <c r="K180" s="263">
        <v>875.9</v>
      </c>
      <c r="L180" s="263">
        <v>852.7</v>
      </c>
      <c r="M180" s="263">
        <v>6.8342700000000001</v>
      </c>
    </row>
    <row r="181" spans="1:13">
      <c r="A181" s="283">
        <v>172</v>
      </c>
      <c r="B181" s="263" t="s">
        <v>172</v>
      </c>
      <c r="C181" s="263">
        <v>5480.45</v>
      </c>
      <c r="D181" s="265">
        <v>5468.4833333333336</v>
      </c>
      <c r="E181" s="265">
        <v>5401.9666666666672</v>
      </c>
      <c r="F181" s="265">
        <v>5323.4833333333336</v>
      </c>
      <c r="G181" s="265">
        <v>5256.9666666666672</v>
      </c>
      <c r="H181" s="265">
        <v>5546.9666666666672</v>
      </c>
      <c r="I181" s="265">
        <v>5613.4833333333336</v>
      </c>
      <c r="J181" s="265">
        <v>5691.9666666666672</v>
      </c>
      <c r="K181" s="263">
        <v>5535</v>
      </c>
      <c r="L181" s="263">
        <v>5390</v>
      </c>
      <c r="M181" s="263">
        <v>0.42648999999999998</v>
      </c>
    </row>
    <row r="182" spans="1:13">
      <c r="A182" s="283">
        <v>173</v>
      </c>
      <c r="B182" s="263" t="s">
        <v>479</v>
      </c>
      <c r="C182" s="263">
        <v>8154.2</v>
      </c>
      <c r="D182" s="265">
        <v>8159.75</v>
      </c>
      <c r="E182" s="265">
        <v>8045.5499999999993</v>
      </c>
      <c r="F182" s="265">
        <v>7936.9</v>
      </c>
      <c r="G182" s="265">
        <v>7822.6999999999989</v>
      </c>
      <c r="H182" s="265">
        <v>8268.4</v>
      </c>
      <c r="I182" s="265">
        <v>8382.6</v>
      </c>
      <c r="J182" s="265">
        <v>8491.25</v>
      </c>
      <c r="K182" s="263">
        <v>8273.9500000000007</v>
      </c>
      <c r="L182" s="263">
        <v>8051.1</v>
      </c>
      <c r="M182" s="263">
        <v>0.51754</v>
      </c>
    </row>
    <row r="183" spans="1:13">
      <c r="A183" s="283">
        <v>174</v>
      </c>
      <c r="B183" s="263" t="s">
        <v>170</v>
      </c>
      <c r="C183" s="263">
        <v>27553</v>
      </c>
      <c r="D183" s="265">
        <v>27300.983333333334</v>
      </c>
      <c r="E183" s="265">
        <v>26752.016666666666</v>
      </c>
      <c r="F183" s="265">
        <v>25951.033333333333</v>
      </c>
      <c r="G183" s="265">
        <v>25402.066666666666</v>
      </c>
      <c r="H183" s="265">
        <v>28101.966666666667</v>
      </c>
      <c r="I183" s="265">
        <v>28650.933333333334</v>
      </c>
      <c r="J183" s="265">
        <v>29451.916666666668</v>
      </c>
      <c r="K183" s="263">
        <v>27849.95</v>
      </c>
      <c r="L183" s="263">
        <v>26500</v>
      </c>
      <c r="M183" s="263">
        <v>0.17368</v>
      </c>
    </row>
    <row r="184" spans="1:13">
      <c r="A184" s="283">
        <v>175</v>
      </c>
      <c r="B184" s="263" t="s">
        <v>173</v>
      </c>
      <c r="C184" s="263">
        <v>1377.95</v>
      </c>
      <c r="D184" s="265">
        <v>1384.6666666666667</v>
      </c>
      <c r="E184" s="265">
        <v>1363.3333333333335</v>
      </c>
      <c r="F184" s="265">
        <v>1348.7166666666667</v>
      </c>
      <c r="G184" s="265">
        <v>1327.3833333333334</v>
      </c>
      <c r="H184" s="265">
        <v>1399.2833333333335</v>
      </c>
      <c r="I184" s="265">
        <v>1420.616666666667</v>
      </c>
      <c r="J184" s="265">
        <v>1435.2333333333336</v>
      </c>
      <c r="K184" s="263">
        <v>1406</v>
      </c>
      <c r="L184" s="263">
        <v>1370.05</v>
      </c>
      <c r="M184" s="263">
        <v>10.66375</v>
      </c>
    </row>
    <row r="185" spans="1:13">
      <c r="A185" s="283">
        <v>176</v>
      </c>
      <c r="B185" s="263" t="s">
        <v>171</v>
      </c>
      <c r="C185" s="263">
        <v>1903.1</v>
      </c>
      <c r="D185" s="265">
        <v>1893.7</v>
      </c>
      <c r="E185" s="265">
        <v>1864.4</v>
      </c>
      <c r="F185" s="265">
        <v>1825.7</v>
      </c>
      <c r="G185" s="265">
        <v>1796.4</v>
      </c>
      <c r="H185" s="265">
        <v>1932.4</v>
      </c>
      <c r="I185" s="265">
        <v>1961.6999999999998</v>
      </c>
      <c r="J185" s="265">
        <v>2000.4</v>
      </c>
      <c r="K185" s="263">
        <v>1923</v>
      </c>
      <c r="L185" s="263">
        <v>1855</v>
      </c>
      <c r="M185" s="263">
        <v>5.4691200000000002</v>
      </c>
    </row>
    <row r="186" spans="1:13">
      <c r="A186" s="283">
        <v>177</v>
      </c>
      <c r="B186" s="263" t="s">
        <v>169</v>
      </c>
      <c r="C186" s="263">
        <v>406.25</v>
      </c>
      <c r="D186" s="265">
        <v>403.98333333333335</v>
      </c>
      <c r="E186" s="265">
        <v>397.4666666666667</v>
      </c>
      <c r="F186" s="265">
        <v>388.68333333333334</v>
      </c>
      <c r="G186" s="265">
        <v>382.16666666666669</v>
      </c>
      <c r="H186" s="265">
        <v>412.76666666666671</v>
      </c>
      <c r="I186" s="265">
        <v>419.28333333333336</v>
      </c>
      <c r="J186" s="265">
        <v>428.06666666666672</v>
      </c>
      <c r="K186" s="263">
        <v>410.5</v>
      </c>
      <c r="L186" s="263">
        <v>395.2</v>
      </c>
      <c r="M186" s="263">
        <v>396.32089999999999</v>
      </c>
    </row>
    <row r="187" spans="1:13">
      <c r="A187" s="283">
        <v>178</v>
      </c>
      <c r="B187" s="263" t="s">
        <v>168</v>
      </c>
      <c r="C187" s="263">
        <v>71.400000000000006</v>
      </c>
      <c r="D187" s="265">
        <v>72.05</v>
      </c>
      <c r="E187" s="265">
        <v>70.449999999999989</v>
      </c>
      <c r="F187" s="265">
        <v>69.499999999999986</v>
      </c>
      <c r="G187" s="265">
        <v>67.899999999999977</v>
      </c>
      <c r="H187" s="265">
        <v>73</v>
      </c>
      <c r="I187" s="265">
        <v>74.599999999999994</v>
      </c>
      <c r="J187" s="265">
        <v>75.550000000000011</v>
      </c>
      <c r="K187" s="263">
        <v>73.650000000000006</v>
      </c>
      <c r="L187" s="263">
        <v>71.099999999999994</v>
      </c>
      <c r="M187" s="263">
        <v>978.83442000000002</v>
      </c>
    </row>
    <row r="188" spans="1:13">
      <c r="A188" s="283">
        <v>179</v>
      </c>
      <c r="B188" s="263" t="s">
        <v>175</v>
      </c>
      <c r="C188" s="263">
        <v>601.45000000000005</v>
      </c>
      <c r="D188" s="265">
        <v>602.2166666666667</v>
      </c>
      <c r="E188" s="265">
        <v>595.08333333333337</v>
      </c>
      <c r="F188" s="265">
        <v>588.7166666666667</v>
      </c>
      <c r="G188" s="265">
        <v>581.58333333333337</v>
      </c>
      <c r="H188" s="265">
        <v>608.58333333333337</v>
      </c>
      <c r="I188" s="265">
        <v>615.71666666666658</v>
      </c>
      <c r="J188" s="265">
        <v>622.08333333333337</v>
      </c>
      <c r="K188" s="263">
        <v>609.35</v>
      </c>
      <c r="L188" s="263">
        <v>595.85</v>
      </c>
      <c r="M188" s="263">
        <v>32.962429999999998</v>
      </c>
    </row>
    <row r="189" spans="1:13">
      <c r="A189" s="283">
        <v>180</v>
      </c>
      <c r="B189" s="263" t="s">
        <v>176</v>
      </c>
      <c r="C189" s="263">
        <v>497.85</v>
      </c>
      <c r="D189" s="265">
        <v>497.4666666666667</v>
      </c>
      <c r="E189" s="265">
        <v>491.93333333333339</v>
      </c>
      <c r="F189" s="265">
        <v>486.01666666666671</v>
      </c>
      <c r="G189" s="265">
        <v>480.48333333333341</v>
      </c>
      <c r="H189" s="265">
        <v>503.38333333333338</v>
      </c>
      <c r="I189" s="265">
        <v>508.91666666666669</v>
      </c>
      <c r="J189" s="265">
        <v>514.83333333333337</v>
      </c>
      <c r="K189" s="263">
        <v>503</v>
      </c>
      <c r="L189" s="263">
        <v>491.55</v>
      </c>
      <c r="M189" s="263">
        <v>8.4730699999999999</v>
      </c>
    </row>
    <row r="190" spans="1:13">
      <c r="A190" s="283">
        <v>181</v>
      </c>
      <c r="B190" s="263" t="s">
        <v>276</v>
      </c>
      <c r="C190" s="263">
        <v>567.9</v>
      </c>
      <c r="D190" s="265">
        <v>565.4</v>
      </c>
      <c r="E190" s="265">
        <v>560.79999999999995</v>
      </c>
      <c r="F190" s="265">
        <v>553.69999999999993</v>
      </c>
      <c r="G190" s="265">
        <v>549.09999999999991</v>
      </c>
      <c r="H190" s="265">
        <v>572.5</v>
      </c>
      <c r="I190" s="265">
        <v>577.10000000000014</v>
      </c>
      <c r="J190" s="265">
        <v>584.20000000000005</v>
      </c>
      <c r="K190" s="263">
        <v>570</v>
      </c>
      <c r="L190" s="263">
        <v>558.29999999999995</v>
      </c>
      <c r="M190" s="263">
        <v>1.1113299999999999</v>
      </c>
    </row>
    <row r="191" spans="1:13">
      <c r="A191" s="283">
        <v>182</v>
      </c>
      <c r="B191" s="263" t="s">
        <v>189</v>
      </c>
      <c r="C191" s="263">
        <v>599.95000000000005</v>
      </c>
      <c r="D191" s="265">
        <v>596.65</v>
      </c>
      <c r="E191" s="265">
        <v>588.29999999999995</v>
      </c>
      <c r="F191" s="265">
        <v>576.65</v>
      </c>
      <c r="G191" s="265">
        <v>568.29999999999995</v>
      </c>
      <c r="H191" s="265">
        <v>608.29999999999995</v>
      </c>
      <c r="I191" s="265">
        <v>616.65000000000009</v>
      </c>
      <c r="J191" s="265">
        <v>628.29999999999995</v>
      </c>
      <c r="K191" s="263">
        <v>605</v>
      </c>
      <c r="L191" s="263">
        <v>585</v>
      </c>
      <c r="M191" s="263">
        <v>11.811730000000001</v>
      </c>
    </row>
    <row r="192" spans="1:13">
      <c r="A192" s="283">
        <v>183</v>
      </c>
      <c r="B192" s="263" t="s">
        <v>178</v>
      </c>
      <c r="C192" s="263">
        <v>672.3</v>
      </c>
      <c r="D192" s="265">
        <v>665.93333333333328</v>
      </c>
      <c r="E192" s="265">
        <v>654.86666666666656</v>
      </c>
      <c r="F192" s="265">
        <v>637.43333333333328</v>
      </c>
      <c r="G192" s="265">
        <v>626.36666666666656</v>
      </c>
      <c r="H192" s="265">
        <v>683.36666666666656</v>
      </c>
      <c r="I192" s="265">
        <v>694.43333333333339</v>
      </c>
      <c r="J192" s="265">
        <v>711.86666666666656</v>
      </c>
      <c r="K192" s="263">
        <v>677</v>
      </c>
      <c r="L192" s="263">
        <v>648.5</v>
      </c>
      <c r="M192" s="263">
        <v>63.770429999999998</v>
      </c>
    </row>
    <row r="193" spans="1:13">
      <c r="A193" s="283">
        <v>184</v>
      </c>
      <c r="B193" s="263" t="s">
        <v>184</v>
      </c>
      <c r="C193" s="263">
        <v>2948.1</v>
      </c>
      <c r="D193" s="265">
        <v>2957.5333333333333</v>
      </c>
      <c r="E193" s="265">
        <v>2911.7166666666667</v>
      </c>
      <c r="F193" s="265">
        <v>2875.3333333333335</v>
      </c>
      <c r="G193" s="265">
        <v>2829.5166666666669</v>
      </c>
      <c r="H193" s="265">
        <v>2993.9166666666665</v>
      </c>
      <c r="I193" s="265">
        <v>3039.7333333333331</v>
      </c>
      <c r="J193" s="265">
        <v>3076.1166666666663</v>
      </c>
      <c r="K193" s="263">
        <v>3003.35</v>
      </c>
      <c r="L193" s="263">
        <v>2921.15</v>
      </c>
      <c r="M193" s="263">
        <v>37.745489999999997</v>
      </c>
    </row>
    <row r="194" spans="1:13">
      <c r="A194" s="283">
        <v>185</v>
      </c>
      <c r="B194" s="263" t="s">
        <v>806</v>
      </c>
      <c r="C194" s="263">
        <v>625.95000000000005</v>
      </c>
      <c r="D194" s="265">
        <v>631.65</v>
      </c>
      <c r="E194" s="265">
        <v>609.29999999999995</v>
      </c>
      <c r="F194" s="265">
        <v>592.65</v>
      </c>
      <c r="G194" s="265">
        <v>570.29999999999995</v>
      </c>
      <c r="H194" s="265">
        <v>648.29999999999995</v>
      </c>
      <c r="I194" s="265">
        <v>670.65000000000009</v>
      </c>
      <c r="J194" s="265">
        <v>687.3</v>
      </c>
      <c r="K194" s="263">
        <v>654</v>
      </c>
      <c r="L194" s="263">
        <v>615</v>
      </c>
      <c r="M194" s="263">
        <v>104.79819000000001</v>
      </c>
    </row>
    <row r="195" spans="1:13">
      <c r="A195" s="283">
        <v>186</v>
      </c>
      <c r="B195" s="263" t="s">
        <v>180</v>
      </c>
      <c r="C195" s="263">
        <v>321.64999999999998</v>
      </c>
      <c r="D195" s="265">
        <v>322.71666666666664</v>
      </c>
      <c r="E195" s="265">
        <v>315.43333333333328</v>
      </c>
      <c r="F195" s="265">
        <v>309.21666666666664</v>
      </c>
      <c r="G195" s="265">
        <v>301.93333333333328</v>
      </c>
      <c r="H195" s="265">
        <v>328.93333333333328</v>
      </c>
      <c r="I195" s="265">
        <v>336.2166666666667</v>
      </c>
      <c r="J195" s="265">
        <v>342.43333333333328</v>
      </c>
      <c r="K195" s="263">
        <v>330</v>
      </c>
      <c r="L195" s="263">
        <v>316.5</v>
      </c>
      <c r="M195" s="263">
        <v>508.21757000000002</v>
      </c>
    </row>
    <row r="196" spans="1:13">
      <c r="A196" s="283">
        <v>187</v>
      </c>
      <c r="B196" s="254" t="s">
        <v>182</v>
      </c>
      <c r="C196" s="254">
        <v>94.05</v>
      </c>
      <c r="D196" s="290">
        <v>93.533333333333346</v>
      </c>
      <c r="E196" s="290">
        <v>92.566666666666691</v>
      </c>
      <c r="F196" s="290">
        <v>91.083333333333343</v>
      </c>
      <c r="G196" s="290">
        <v>90.116666666666688</v>
      </c>
      <c r="H196" s="290">
        <v>95.016666666666694</v>
      </c>
      <c r="I196" s="290">
        <v>95.983333333333363</v>
      </c>
      <c r="J196" s="290">
        <v>97.466666666666697</v>
      </c>
      <c r="K196" s="254">
        <v>94.5</v>
      </c>
      <c r="L196" s="254">
        <v>92.05</v>
      </c>
      <c r="M196" s="254">
        <v>275.61130000000003</v>
      </c>
    </row>
    <row r="197" spans="1:13">
      <c r="A197" s="283">
        <v>188</v>
      </c>
      <c r="B197" s="254" t="s">
        <v>183</v>
      </c>
      <c r="C197" s="254">
        <v>727.7</v>
      </c>
      <c r="D197" s="290">
        <v>730.9</v>
      </c>
      <c r="E197" s="290">
        <v>716.8</v>
      </c>
      <c r="F197" s="290">
        <v>705.9</v>
      </c>
      <c r="G197" s="290">
        <v>691.8</v>
      </c>
      <c r="H197" s="290">
        <v>741.8</v>
      </c>
      <c r="I197" s="290">
        <v>755.90000000000009</v>
      </c>
      <c r="J197" s="290">
        <v>766.8</v>
      </c>
      <c r="K197" s="254">
        <v>745</v>
      </c>
      <c r="L197" s="254">
        <v>720</v>
      </c>
      <c r="M197" s="254">
        <v>216.76788999999999</v>
      </c>
    </row>
    <row r="198" spans="1:13">
      <c r="A198" s="283">
        <v>189</v>
      </c>
      <c r="B198" s="254" t="s">
        <v>185</v>
      </c>
      <c r="C198" s="254">
        <v>960.05</v>
      </c>
      <c r="D198" s="290">
        <v>953.5333333333333</v>
      </c>
      <c r="E198" s="290">
        <v>943.16666666666663</v>
      </c>
      <c r="F198" s="290">
        <v>926.2833333333333</v>
      </c>
      <c r="G198" s="290">
        <v>915.91666666666663</v>
      </c>
      <c r="H198" s="290">
        <v>970.41666666666663</v>
      </c>
      <c r="I198" s="290">
        <v>980.78333333333342</v>
      </c>
      <c r="J198" s="290">
        <v>997.66666666666663</v>
      </c>
      <c r="K198" s="254">
        <v>963.9</v>
      </c>
      <c r="L198" s="254">
        <v>936.65</v>
      </c>
      <c r="M198" s="254">
        <v>16.865310000000001</v>
      </c>
    </row>
    <row r="199" spans="1:13">
      <c r="A199" s="283">
        <v>190</v>
      </c>
      <c r="B199" s="254" t="s">
        <v>164</v>
      </c>
      <c r="C199" s="254">
        <v>962.9</v>
      </c>
      <c r="D199" s="290">
        <v>971.13333333333333</v>
      </c>
      <c r="E199" s="290">
        <v>934.26666666666665</v>
      </c>
      <c r="F199" s="290">
        <v>905.63333333333333</v>
      </c>
      <c r="G199" s="290">
        <v>868.76666666666665</v>
      </c>
      <c r="H199" s="290">
        <v>999.76666666666665</v>
      </c>
      <c r="I199" s="290">
        <v>1036.6333333333332</v>
      </c>
      <c r="J199" s="290">
        <v>1065.2666666666667</v>
      </c>
      <c r="K199" s="254">
        <v>1008</v>
      </c>
      <c r="L199" s="254">
        <v>942.5</v>
      </c>
      <c r="M199" s="254">
        <v>2.39385</v>
      </c>
    </row>
    <row r="200" spans="1:13">
      <c r="A200" s="283">
        <v>191</v>
      </c>
      <c r="B200" s="254" t="s">
        <v>186</v>
      </c>
      <c r="C200" s="254">
        <v>1451.85</v>
      </c>
      <c r="D200" s="290">
        <v>1449.9666666666665</v>
      </c>
      <c r="E200" s="290">
        <v>1425.9333333333329</v>
      </c>
      <c r="F200" s="290">
        <v>1400.0166666666664</v>
      </c>
      <c r="G200" s="290">
        <v>1375.9833333333329</v>
      </c>
      <c r="H200" s="290">
        <v>1475.883333333333</v>
      </c>
      <c r="I200" s="290">
        <v>1499.9166666666663</v>
      </c>
      <c r="J200" s="290">
        <v>1525.833333333333</v>
      </c>
      <c r="K200" s="254">
        <v>1474</v>
      </c>
      <c r="L200" s="254">
        <v>1424.05</v>
      </c>
      <c r="M200" s="254">
        <v>11.432040000000001</v>
      </c>
    </row>
    <row r="201" spans="1:13">
      <c r="A201" s="283">
        <v>192</v>
      </c>
      <c r="B201" s="254" t="s">
        <v>187</v>
      </c>
      <c r="C201" s="254">
        <v>2477.8000000000002</v>
      </c>
      <c r="D201" s="290">
        <v>2463.6</v>
      </c>
      <c r="E201" s="290">
        <v>2439.1999999999998</v>
      </c>
      <c r="F201" s="290">
        <v>2400.6</v>
      </c>
      <c r="G201" s="290">
        <v>2376.1999999999998</v>
      </c>
      <c r="H201" s="290">
        <v>2502.1999999999998</v>
      </c>
      <c r="I201" s="290">
        <v>2526.6000000000004</v>
      </c>
      <c r="J201" s="290">
        <v>2565.1999999999998</v>
      </c>
      <c r="K201" s="254">
        <v>2488</v>
      </c>
      <c r="L201" s="254">
        <v>2425</v>
      </c>
      <c r="M201" s="254">
        <v>1.56074</v>
      </c>
    </row>
    <row r="202" spans="1:13">
      <c r="A202" s="283">
        <v>193</v>
      </c>
      <c r="B202" s="254" t="s">
        <v>188</v>
      </c>
      <c r="C202" s="254">
        <v>368.8</v>
      </c>
      <c r="D202" s="290">
        <v>371.5</v>
      </c>
      <c r="E202" s="290">
        <v>359.35</v>
      </c>
      <c r="F202" s="290">
        <v>349.90000000000003</v>
      </c>
      <c r="G202" s="290">
        <v>337.75000000000006</v>
      </c>
      <c r="H202" s="290">
        <v>380.95</v>
      </c>
      <c r="I202" s="290">
        <v>393.09999999999997</v>
      </c>
      <c r="J202" s="290">
        <v>402.54999999999995</v>
      </c>
      <c r="K202" s="254">
        <v>383.65</v>
      </c>
      <c r="L202" s="254">
        <v>362.05</v>
      </c>
      <c r="M202" s="254">
        <v>21.00901</v>
      </c>
    </row>
    <row r="203" spans="1:13">
      <c r="A203" s="283">
        <v>194</v>
      </c>
      <c r="B203" s="254" t="s">
        <v>511</v>
      </c>
      <c r="C203" s="254">
        <v>784.95</v>
      </c>
      <c r="D203" s="290">
        <v>782.5</v>
      </c>
      <c r="E203" s="290">
        <v>765.45</v>
      </c>
      <c r="F203" s="290">
        <v>745.95</v>
      </c>
      <c r="G203" s="290">
        <v>728.90000000000009</v>
      </c>
      <c r="H203" s="290">
        <v>802</v>
      </c>
      <c r="I203" s="290">
        <v>819.05</v>
      </c>
      <c r="J203" s="290">
        <v>838.55</v>
      </c>
      <c r="K203" s="254">
        <v>799.55</v>
      </c>
      <c r="L203" s="254">
        <v>763</v>
      </c>
      <c r="M203" s="254">
        <v>3.0131299999999999</v>
      </c>
    </row>
    <row r="204" spans="1:13">
      <c r="A204" s="283">
        <v>195</v>
      </c>
      <c r="B204" s="254" t="s">
        <v>194</v>
      </c>
      <c r="C204" s="254">
        <v>553.95000000000005</v>
      </c>
      <c r="D204" s="290">
        <v>555.65</v>
      </c>
      <c r="E204" s="290">
        <v>544.29999999999995</v>
      </c>
      <c r="F204" s="290">
        <v>534.65</v>
      </c>
      <c r="G204" s="290">
        <v>523.29999999999995</v>
      </c>
      <c r="H204" s="290">
        <v>565.29999999999995</v>
      </c>
      <c r="I204" s="290">
        <v>576.65000000000009</v>
      </c>
      <c r="J204" s="290">
        <v>586.29999999999995</v>
      </c>
      <c r="K204" s="254">
        <v>567</v>
      </c>
      <c r="L204" s="254">
        <v>546</v>
      </c>
      <c r="M204" s="254">
        <v>72.296139999999994</v>
      </c>
    </row>
    <row r="205" spans="1:13">
      <c r="A205" s="283">
        <v>196</v>
      </c>
      <c r="B205" s="254" t="s">
        <v>192</v>
      </c>
      <c r="C205" s="254">
        <v>6414.55</v>
      </c>
      <c r="D205" s="290">
        <v>6358.1833333333334</v>
      </c>
      <c r="E205" s="290">
        <v>6266.3666666666668</v>
      </c>
      <c r="F205" s="290">
        <v>6118.1833333333334</v>
      </c>
      <c r="G205" s="290">
        <v>6026.3666666666668</v>
      </c>
      <c r="H205" s="290">
        <v>6506.3666666666668</v>
      </c>
      <c r="I205" s="290">
        <v>6598.1833333333343</v>
      </c>
      <c r="J205" s="290">
        <v>6746.3666666666668</v>
      </c>
      <c r="K205" s="254">
        <v>6450</v>
      </c>
      <c r="L205" s="254">
        <v>6210</v>
      </c>
      <c r="M205" s="254">
        <v>3.7856000000000001</v>
      </c>
    </row>
    <row r="206" spans="1:13">
      <c r="A206" s="283">
        <v>197</v>
      </c>
      <c r="B206" s="254" t="s">
        <v>193</v>
      </c>
      <c r="C206" s="254">
        <v>40.9</v>
      </c>
      <c r="D206" s="290">
        <v>40.616666666666667</v>
      </c>
      <c r="E206" s="290">
        <v>39.283333333333331</v>
      </c>
      <c r="F206" s="290">
        <v>37.666666666666664</v>
      </c>
      <c r="G206" s="290">
        <v>36.333333333333329</v>
      </c>
      <c r="H206" s="290">
        <v>42.233333333333334</v>
      </c>
      <c r="I206" s="290">
        <v>43.566666666666663</v>
      </c>
      <c r="J206" s="290">
        <v>45.183333333333337</v>
      </c>
      <c r="K206" s="254">
        <v>41.95</v>
      </c>
      <c r="L206" s="254">
        <v>39</v>
      </c>
      <c r="M206" s="254">
        <v>167.21715</v>
      </c>
    </row>
    <row r="207" spans="1:13">
      <c r="A207" s="283">
        <v>198</v>
      </c>
      <c r="B207" s="254" t="s">
        <v>190</v>
      </c>
      <c r="C207" s="254">
        <v>1175.9000000000001</v>
      </c>
      <c r="D207" s="290">
        <v>1176.6333333333334</v>
      </c>
      <c r="E207" s="290">
        <v>1159.2666666666669</v>
      </c>
      <c r="F207" s="290">
        <v>1142.6333333333334</v>
      </c>
      <c r="G207" s="290">
        <v>1125.2666666666669</v>
      </c>
      <c r="H207" s="290">
        <v>1193.2666666666669</v>
      </c>
      <c r="I207" s="290">
        <v>1210.6333333333332</v>
      </c>
      <c r="J207" s="290">
        <v>1227.2666666666669</v>
      </c>
      <c r="K207" s="254">
        <v>1194</v>
      </c>
      <c r="L207" s="254">
        <v>1160</v>
      </c>
      <c r="M207" s="254">
        <v>2.1409199999999999</v>
      </c>
    </row>
    <row r="208" spans="1:13">
      <c r="A208" s="283">
        <v>199</v>
      </c>
      <c r="B208" s="254" t="s">
        <v>141</v>
      </c>
      <c r="C208" s="254">
        <v>546.6</v>
      </c>
      <c r="D208" s="290">
        <v>549.9</v>
      </c>
      <c r="E208" s="290">
        <v>540.19999999999993</v>
      </c>
      <c r="F208" s="290">
        <v>533.79999999999995</v>
      </c>
      <c r="G208" s="290">
        <v>524.09999999999991</v>
      </c>
      <c r="H208" s="290">
        <v>556.29999999999995</v>
      </c>
      <c r="I208" s="290">
        <v>566</v>
      </c>
      <c r="J208" s="290">
        <v>572.4</v>
      </c>
      <c r="K208" s="254">
        <v>559.6</v>
      </c>
      <c r="L208" s="254">
        <v>543.5</v>
      </c>
      <c r="M208" s="254">
        <v>19.106739999999999</v>
      </c>
    </row>
    <row r="209" spans="1:13">
      <c r="A209" s="283">
        <v>200</v>
      </c>
      <c r="B209" s="254" t="s">
        <v>278</v>
      </c>
      <c r="C209" s="254">
        <v>230.85</v>
      </c>
      <c r="D209" s="290">
        <v>229.20000000000002</v>
      </c>
      <c r="E209" s="290">
        <v>224.00000000000003</v>
      </c>
      <c r="F209" s="290">
        <v>217.15</v>
      </c>
      <c r="G209" s="290">
        <v>211.95000000000002</v>
      </c>
      <c r="H209" s="290">
        <v>236.05000000000004</v>
      </c>
      <c r="I209" s="290">
        <v>241.25000000000003</v>
      </c>
      <c r="J209" s="290">
        <v>248.10000000000005</v>
      </c>
      <c r="K209" s="254">
        <v>234.4</v>
      </c>
      <c r="L209" s="254">
        <v>222.35</v>
      </c>
      <c r="M209" s="254">
        <v>2.0740500000000002</v>
      </c>
    </row>
    <row r="210" spans="1:13">
      <c r="A210" s="283">
        <v>201</v>
      </c>
      <c r="B210" s="254" t="s">
        <v>523</v>
      </c>
      <c r="C210" s="254">
        <v>1047.5999999999999</v>
      </c>
      <c r="D210" s="290">
        <v>1045.2</v>
      </c>
      <c r="E210" s="290">
        <v>1022.4000000000001</v>
      </c>
      <c r="F210" s="290">
        <v>997.2</v>
      </c>
      <c r="G210" s="290">
        <v>974.40000000000009</v>
      </c>
      <c r="H210" s="290">
        <v>1070.4000000000001</v>
      </c>
      <c r="I210" s="290">
        <v>1093.1999999999998</v>
      </c>
      <c r="J210" s="290">
        <v>1118.4000000000001</v>
      </c>
      <c r="K210" s="254">
        <v>1068</v>
      </c>
      <c r="L210" s="254">
        <v>1020</v>
      </c>
      <c r="M210" s="254">
        <v>1.94184</v>
      </c>
    </row>
    <row r="211" spans="1:13">
      <c r="A211" s="283">
        <v>202</v>
      </c>
      <c r="B211" s="254" t="s">
        <v>118</v>
      </c>
      <c r="C211" s="254">
        <v>11.45</v>
      </c>
      <c r="D211" s="290">
        <v>11.383333333333333</v>
      </c>
      <c r="E211" s="290">
        <v>11.166666666666666</v>
      </c>
      <c r="F211" s="290">
        <v>10.883333333333333</v>
      </c>
      <c r="G211" s="290">
        <v>10.666666666666666</v>
      </c>
      <c r="H211" s="290">
        <v>11.666666666666666</v>
      </c>
      <c r="I211" s="290">
        <v>11.883333333333335</v>
      </c>
      <c r="J211" s="290">
        <v>12.166666666666666</v>
      </c>
      <c r="K211" s="254">
        <v>11.6</v>
      </c>
      <c r="L211" s="254">
        <v>11.1</v>
      </c>
      <c r="M211" s="254">
        <v>2157.34006</v>
      </c>
    </row>
    <row r="212" spans="1:13">
      <c r="A212" s="283">
        <v>203</v>
      </c>
      <c r="B212" s="254" t="s">
        <v>196</v>
      </c>
      <c r="C212" s="254">
        <v>1012.9</v>
      </c>
      <c r="D212" s="290">
        <v>1015.2333333333332</v>
      </c>
      <c r="E212" s="290">
        <v>1005.6666666666665</v>
      </c>
      <c r="F212" s="290">
        <v>998.43333333333328</v>
      </c>
      <c r="G212" s="290">
        <v>988.86666666666656</v>
      </c>
      <c r="H212" s="290">
        <v>1022.4666666666665</v>
      </c>
      <c r="I212" s="290">
        <v>1032.0333333333333</v>
      </c>
      <c r="J212" s="290">
        <v>1039.2666666666664</v>
      </c>
      <c r="K212" s="254">
        <v>1024.8</v>
      </c>
      <c r="L212" s="254">
        <v>1008</v>
      </c>
      <c r="M212" s="254">
        <v>7.5616500000000002</v>
      </c>
    </row>
    <row r="213" spans="1:13">
      <c r="A213" s="283">
        <v>204</v>
      </c>
      <c r="B213" s="254" t="s">
        <v>529</v>
      </c>
      <c r="C213" s="254">
        <v>2422.75</v>
      </c>
      <c r="D213" s="290">
        <v>2436.9166666666665</v>
      </c>
      <c r="E213" s="290">
        <v>2383.833333333333</v>
      </c>
      <c r="F213" s="290">
        <v>2344.9166666666665</v>
      </c>
      <c r="G213" s="290">
        <v>2291.833333333333</v>
      </c>
      <c r="H213" s="290">
        <v>2475.833333333333</v>
      </c>
      <c r="I213" s="290">
        <v>2528.9166666666661</v>
      </c>
      <c r="J213" s="290">
        <v>2567.833333333333</v>
      </c>
      <c r="K213" s="254">
        <v>2490</v>
      </c>
      <c r="L213" s="254">
        <v>2398</v>
      </c>
      <c r="M213" s="254">
        <v>0.20641999999999999</v>
      </c>
    </row>
    <row r="214" spans="1:13">
      <c r="A214" s="283">
        <v>205</v>
      </c>
      <c r="B214" s="254" t="s">
        <v>197</v>
      </c>
      <c r="C214" s="290">
        <v>423.1</v>
      </c>
      <c r="D214" s="290">
        <v>421.2166666666667</v>
      </c>
      <c r="E214" s="290">
        <v>416.63333333333338</v>
      </c>
      <c r="F214" s="290">
        <v>410.16666666666669</v>
      </c>
      <c r="G214" s="290">
        <v>405.58333333333337</v>
      </c>
      <c r="H214" s="290">
        <v>427.68333333333339</v>
      </c>
      <c r="I214" s="290">
        <v>432.26666666666665</v>
      </c>
      <c r="J214" s="290">
        <v>438.73333333333341</v>
      </c>
      <c r="K214" s="290">
        <v>425.8</v>
      </c>
      <c r="L214" s="290">
        <v>414.75</v>
      </c>
      <c r="M214" s="290">
        <v>50.602969999999999</v>
      </c>
    </row>
    <row r="215" spans="1:13">
      <c r="A215" s="283">
        <v>206</v>
      </c>
      <c r="B215" s="254" t="s">
        <v>198</v>
      </c>
      <c r="C215" s="290">
        <v>16.100000000000001</v>
      </c>
      <c r="D215" s="290">
        <v>16.066666666666666</v>
      </c>
      <c r="E215" s="290">
        <v>15.733333333333334</v>
      </c>
      <c r="F215" s="290">
        <v>15.366666666666667</v>
      </c>
      <c r="G215" s="290">
        <v>15.033333333333335</v>
      </c>
      <c r="H215" s="290">
        <v>16.433333333333334</v>
      </c>
      <c r="I215" s="290">
        <v>16.766666666666669</v>
      </c>
      <c r="J215" s="290">
        <v>17.133333333333333</v>
      </c>
      <c r="K215" s="290">
        <v>16.399999999999999</v>
      </c>
      <c r="L215" s="290">
        <v>15.7</v>
      </c>
      <c r="M215" s="290">
        <v>1004.9622900000001</v>
      </c>
    </row>
    <row r="216" spans="1:13">
      <c r="A216" s="283">
        <v>207</v>
      </c>
      <c r="B216" s="254" t="s">
        <v>199</v>
      </c>
      <c r="C216" s="290">
        <v>205.6</v>
      </c>
      <c r="D216" s="290">
        <v>205.63333333333333</v>
      </c>
      <c r="E216" s="290">
        <v>202.46666666666664</v>
      </c>
      <c r="F216" s="290">
        <v>199.33333333333331</v>
      </c>
      <c r="G216" s="290">
        <v>196.16666666666663</v>
      </c>
      <c r="H216" s="290">
        <v>208.76666666666665</v>
      </c>
      <c r="I216" s="290">
        <v>211.93333333333334</v>
      </c>
      <c r="J216" s="290">
        <v>215.06666666666666</v>
      </c>
      <c r="K216" s="290">
        <v>208.8</v>
      </c>
      <c r="L216" s="290">
        <v>202.5</v>
      </c>
      <c r="M216" s="290">
        <v>145.98126999999999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 xr:uid="{00000000-0004-0000-0200-000000000000}"/>
    <hyperlink ref="M5" location="Main!A1" display="Back to Main Page" xr:uid="{00000000-0004-0000-0200-000001000000}"/>
    <hyperlink ref="A165:M165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97"/>
      <c r="B1" s="597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44252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4" t="s">
        <v>16</v>
      </c>
      <c r="B9" s="595" t="s">
        <v>18</v>
      </c>
      <c r="C9" s="593" t="s">
        <v>19</v>
      </c>
      <c r="D9" s="593" t="s">
        <v>20</v>
      </c>
      <c r="E9" s="593" t="s">
        <v>21</v>
      </c>
      <c r="F9" s="593"/>
      <c r="G9" s="593"/>
      <c r="H9" s="593" t="s">
        <v>22</v>
      </c>
      <c r="I9" s="593"/>
      <c r="J9" s="593"/>
      <c r="K9" s="260"/>
      <c r="L9" s="267"/>
      <c r="M9" s="268"/>
    </row>
    <row r="10" spans="1:15" ht="42.75" customHeight="1">
      <c r="A10" s="589"/>
      <c r="B10" s="591"/>
      <c r="C10" s="596" t="s">
        <v>23</v>
      </c>
      <c r="D10" s="596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566" t="s">
        <v>285</v>
      </c>
      <c r="C11" s="539">
        <v>21785.55</v>
      </c>
      <c r="D11" s="540">
        <v>21578.166666666668</v>
      </c>
      <c r="E11" s="540">
        <v>21257.383333333335</v>
      </c>
      <c r="F11" s="540">
        <v>20729.216666666667</v>
      </c>
      <c r="G11" s="540">
        <v>20408.433333333334</v>
      </c>
      <c r="H11" s="540">
        <v>22106.333333333336</v>
      </c>
      <c r="I11" s="540">
        <v>22427.116666666669</v>
      </c>
      <c r="J11" s="540">
        <v>22955.283333333336</v>
      </c>
      <c r="K11" s="539">
        <v>21898.95</v>
      </c>
      <c r="L11" s="539">
        <v>21050</v>
      </c>
      <c r="M11" s="539">
        <v>3.5189999999999999E-2</v>
      </c>
    </row>
    <row r="12" spans="1:15" ht="12" customHeight="1">
      <c r="A12" s="254">
        <v>2</v>
      </c>
      <c r="B12" s="566" t="s">
        <v>787</v>
      </c>
      <c r="C12" s="539">
        <v>1570.8</v>
      </c>
      <c r="D12" s="540">
        <v>1552.2333333333336</v>
      </c>
      <c r="E12" s="540">
        <v>1504.4666666666672</v>
      </c>
      <c r="F12" s="540">
        <v>1438.1333333333337</v>
      </c>
      <c r="G12" s="540">
        <v>1390.3666666666672</v>
      </c>
      <c r="H12" s="540">
        <v>1618.5666666666671</v>
      </c>
      <c r="I12" s="540">
        <v>1666.3333333333335</v>
      </c>
      <c r="J12" s="540">
        <v>1732.666666666667</v>
      </c>
      <c r="K12" s="539">
        <v>1600</v>
      </c>
      <c r="L12" s="539">
        <v>1485.9</v>
      </c>
      <c r="M12" s="539">
        <v>2.1697500000000001</v>
      </c>
    </row>
    <row r="13" spans="1:15" ht="12" customHeight="1">
      <c r="A13" s="254">
        <v>3</v>
      </c>
      <c r="B13" s="566" t="s">
        <v>818</v>
      </c>
      <c r="C13" s="539">
        <v>1537.35</v>
      </c>
      <c r="D13" s="540">
        <v>1529.1499999999999</v>
      </c>
      <c r="E13" s="540">
        <v>1513.3999999999996</v>
      </c>
      <c r="F13" s="540">
        <v>1489.4499999999998</v>
      </c>
      <c r="G13" s="540">
        <v>1473.6999999999996</v>
      </c>
      <c r="H13" s="540">
        <v>1553.0999999999997</v>
      </c>
      <c r="I13" s="540">
        <v>1568.8500000000001</v>
      </c>
      <c r="J13" s="540">
        <v>1592.7999999999997</v>
      </c>
      <c r="K13" s="539">
        <v>1544.9</v>
      </c>
      <c r="L13" s="539">
        <v>1505.2</v>
      </c>
      <c r="M13" s="539">
        <v>0.25153999999999999</v>
      </c>
    </row>
    <row r="14" spans="1:15" ht="12" customHeight="1">
      <c r="A14" s="254">
        <v>4</v>
      </c>
      <c r="B14" s="566" t="s">
        <v>38</v>
      </c>
      <c r="C14" s="539">
        <v>1730.65</v>
      </c>
      <c r="D14" s="540">
        <v>1727.8833333333332</v>
      </c>
      <c r="E14" s="540">
        <v>1710.7666666666664</v>
      </c>
      <c r="F14" s="540">
        <v>1690.8833333333332</v>
      </c>
      <c r="G14" s="540">
        <v>1673.7666666666664</v>
      </c>
      <c r="H14" s="540">
        <v>1747.7666666666664</v>
      </c>
      <c r="I14" s="540">
        <v>1764.8833333333332</v>
      </c>
      <c r="J14" s="540">
        <v>1784.7666666666664</v>
      </c>
      <c r="K14" s="539">
        <v>1745</v>
      </c>
      <c r="L14" s="539">
        <v>1708</v>
      </c>
      <c r="M14" s="539">
        <v>4.8160499999999997</v>
      </c>
    </row>
    <row r="15" spans="1:15" ht="12" customHeight="1">
      <c r="A15" s="254">
        <v>5</v>
      </c>
      <c r="B15" s="566" t="s">
        <v>286</v>
      </c>
      <c r="C15" s="539">
        <v>1799.95</v>
      </c>
      <c r="D15" s="540">
        <v>1815.9666666666665</v>
      </c>
      <c r="E15" s="540">
        <v>1764.9833333333329</v>
      </c>
      <c r="F15" s="540">
        <v>1730.0166666666664</v>
      </c>
      <c r="G15" s="540">
        <v>1679.0333333333328</v>
      </c>
      <c r="H15" s="540">
        <v>1850.9333333333329</v>
      </c>
      <c r="I15" s="540">
        <v>1901.9166666666665</v>
      </c>
      <c r="J15" s="540">
        <v>1936.883333333333</v>
      </c>
      <c r="K15" s="539">
        <v>1866.95</v>
      </c>
      <c r="L15" s="539">
        <v>1781</v>
      </c>
      <c r="M15" s="539">
        <v>0.36543999999999999</v>
      </c>
    </row>
    <row r="16" spans="1:15" ht="12" customHeight="1">
      <c r="A16" s="254">
        <v>6</v>
      </c>
      <c r="B16" s="566" t="s">
        <v>287</v>
      </c>
      <c r="C16" s="539">
        <v>1014.5</v>
      </c>
      <c r="D16" s="540">
        <v>1004.8333333333334</v>
      </c>
      <c r="E16" s="540">
        <v>990.66666666666674</v>
      </c>
      <c r="F16" s="540">
        <v>966.83333333333337</v>
      </c>
      <c r="G16" s="540">
        <v>952.66666666666674</v>
      </c>
      <c r="H16" s="540">
        <v>1028.6666666666667</v>
      </c>
      <c r="I16" s="540">
        <v>1042.8333333333335</v>
      </c>
      <c r="J16" s="540">
        <v>1066.6666666666667</v>
      </c>
      <c r="K16" s="539">
        <v>1019</v>
      </c>
      <c r="L16" s="539">
        <v>981</v>
      </c>
      <c r="M16" s="539">
        <v>4.0952799999999998</v>
      </c>
    </row>
    <row r="17" spans="1:13" ht="12" customHeight="1">
      <c r="A17" s="254">
        <v>7</v>
      </c>
      <c r="B17" s="566" t="s">
        <v>223</v>
      </c>
      <c r="C17" s="539">
        <v>1186.3</v>
      </c>
      <c r="D17" s="540">
        <v>1174.8166666666666</v>
      </c>
      <c r="E17" s="540">
        <v>1151.6833333333332</v>
      </c>
      <c r="F17" s="540">
        <v>1117.0666666666666</v>
      </c>
      <c r="G17" s="540">
        <v>1093.9333333333332</v>
      </c>
      <c r="H17" s="540">
        <v>1209.4333333333332</v>
      </c>
      <c r="I17" s="540">
        <v>1232.5666666666664</v>
      </c>
      <c r="J17" s="540">
        <v>1267.1833333333332</v>
      </c>
      <c r="K17" s="539">
        <v>1197.95</v>
      </c>
      <c r="L17" s="539">
        <v>1140.2</v>
      </c>
      <c r="M17" s="539">
        <v>5.7181499999999996</v>
      </c>
    </row>
    <row r="18" spans="1:13" ht="12" customHeight="1">
      <c r="A18" s="254">
        <v>8</v>
      </c>
      <c r="B18" s="566" t="s">
        <v>735</v>
      </c>
      <c r="C18" s="539">
        <v>634.25</v>
      </c>
      <c r="D18" s="540">
        <v>636.2166666666667</v>
      </c>
      <c r="E18" s="540">
        <v>628.13333333333344</v>
      </c>
      <c r="F18" s="540">
        <v>622.01666666666677</v>
      </c>
      <c r="G18" s="540">
        <v>613.93333333333351</v>
      </c>
      <c r="H18" s="540">
        <v>642.33333333333337</v>
      </c>
      <c r="I18" s="540">
        <v>650.41666666666663</v>
      </c>
      <c r="J18" s="540">
        <v>656.5333333333333</v>
      </c>
      <c r="K18" s="539">
        <v>644.29999999999995</v>
      </c>
      <c r="L18" s="539">
        <v>630.1</v>
      </c>
      <c r="M18" s="539">
        <v>1.5662199999999999</v>
      </c>
    </row>
    <row r="19" spans="1:13" ht="12" customHeight="1">
      <c r="A19" s="254">
        <v>9</v>
      </c>
      <c r="B19" s="566" t="s">
        <v>736</v>
      </c>
      <c r="C19" s="539">
        <v>1230.55</v>
      </c>
      <c r="D19" s="540">
        <v>1225.8666666666668</v>
      </c>
      <c r="E19" s="540">
        <v>1204.9833333333336</v>
      </c>
      <c r="F19" s="540">
        <v>1179.4166666666667</v>
      </c>
      <c r="G19" s="540">
        <v>1158.5333333333335</v>
      </c>
      <c r="H19" s="540">
        <v>1251.4333333333336</v>
      </c>
      <c r="I19" s="540">
        <v>1272.3166666666668</v>
      </c>
      <c r="J19" s="540">
        <v>1297.8833333333337</v>
      </c>
      <c r="K19" s="539">
        <v>1246.75</v>
      </c>
      <c r="L19" s="539">
        <v>1200.3</v>
      </c>
      <c r="M19" s="539">
        <v>0.74087999999999998</v>
      </c>
    </row>
    <row r="20" spans="1:13" ht="12" customHeight="1">
      <c r="A20" s="254">
        <v>10</v>
      </c>
      <c r="B20" s="566" t="s">
        <v>288</v>
      </c>
      <c r="C20" s="539">
        <v>2190.1999999999998</v>
      </c>
      <c r="D20" s="540">
        <v>2189.0166666666664</v>
      </c>
      <c r="E20" s="540">
        <v>2161.1833333333329</v>
      </c>
      <c r="F20" s="540">
        <v>2132.1666666666665</v>
      </c>
      <c r="G20" s="540">
        <v>2104.333333333333</v>
      </c>
      <c r="H20" s="540">
        <v>2218.0333333333328</v>
      </c>
      <c r="I20" s="540">
        <v>2245.8666666666668</v>
      </c>
      <c r="J20" s="540">
        <v>2274.8833333333328</v>
      </c>
      <c r="K20" s="539">
        <v>2216.85</v>
      </c>
      <c r="L20" s="539">
        <v>2160</v>
      </c>
      <c r="M20" s="539">
        <v>0.27939999999999998</v>
      </c>
    </row>
    <row r="21" spans="1:13" ht="12" customHeight="1">
      <c r="A21" s="254">
        <v>11</v>
      </c>
      <c r="B21" s="566" t="s">
        <v>289</v>
      </c>
      <c r="C21" s="539">
        <v>14591.6</v>
      </c>
      <c r="D21" s="540">
        <v>14595.366666666667</v>
      </c>
      <c r="E21" s="540">
        <v>14473.233333333334</v>
      </c>
      <c r="F21" s="540">
        <v>14354.866666666667</v>
      </c>
      <c r="G21" s="540">
        <v>14232.733333333334</v>
      </c>
      <c r="H21" s="540">
        <v>14713.733333333334</v>
      </c>
      <c r="I21" s="540">
        <v>14835.866666666669</v>
      </c>
      <c r="J21" s="540">
        <v>14954.233333333334</v>
      </c>
      <c r="K21" s="539">
        <v>14717.5</v>
      </c>
      <c r="L21" s="539">
        <v>14477</v>
      </c>
      <c r="M21" s="539">
        <v>5.3289999999999997E-2</v>
      </c>
    </row>
    <row r="22" spans="1:13" ht="12" customHeight="1">
      <c r="A22" s="254">
        <v>12</v>
      </c>
      <c r="B22" s="566" t="s">
        <v>40</v>
      </c>
      <c r="C22" s="539">
        <v>805.2</v>
      </c>
      <c r="D22" s="540">
        <v>804.23333333333323</v>
      </c>
      <c r="E22" s="540">
        <v>796.41666666666652</v>
      </c>
      <c r="F22" s="540">
        <v>787.63333333333333</v>
      </c>
      <c r="G22" s="540">
        <v>779.81666666666661</v>
      </c>
      <c r="H22" s="540">
        <v>813.01666666666642</v>
      </c>
      <c r="I22" s="540">
        <v>820.83333333333326</v>
      </c>
      <c r="J22" s="540">
        <v>829.61666666666633</v>
      </c>
      <c r="K22" s="539">
        <v>812.05</v>
      </c>
      <c r="L22" s="539">
        <v>795.45</v>
      </c>
      <c r="M22" s="539">
        <v>46.262569999999997</v>
      </c>
    </row>
    <row r="23" spans="1:13">
      <c r="A23" s="254">
        <v>13</v>
      </c>
      <c r="B23" s="566" t="s">
        <v>290</v>
      </c>
      <c r="C23" s="539">
        <v>1169.3499999999999</v>
      </c>
      <c r="D23" s="540">
        <v>1179.3500000000001</v>
      </c>
      <c r="E23" s="540">
        <v>1149.0000000000002</v>
      </c>
      <c r="F23" s="540">
        <v>1128.6500000000001</v>
      </c>
      <c r="G23" s="540">
        <v>1098.3000000000002</v>
      </c>
      <c r="H23" s="540">
        <v>1199.7000000000003</v>
      </c>
      <c r="I23" s="540">
        <v>1230.0500000000002</v>
      </c>
      <c r="J23" s="540">
        <v>1250.4000000000003</v>
      </c>
      <c r="K23" s="539">
        <v>1209.7</v>
      </c>
      <c r="L23" s="539">
        <v>1159</v>
      </c>
      <c r="M23" s="539">
        <v>4.9415500000000003</v>
      </c>
    </row>
    <row r="24" spans="1:13">
      <c r="A24" s="254">
        <v>14</v>
      </c>
      <c r="B24" s="566" t="s">
        <v>41</v>
      </c>
      <c r="C24" s="539">
        <v>665.2</v>
      </c>
      <c r="D24" s="540">
        <v>663.19999999999993</v>
      </c>
      <c r="E24" s="540">
        <v>655.39999999999986</v>
      </c>
      <c r="F24" s="540">
        <v>645.59999999999991</v>
      </c>
      <c r="G24" s="540">
        <v>637.79999999999984</v>
      </c>
      <c r="H24" s="540">
        <v>672.99999999999989</v>
      </c>
      <c r="I24" s="540">
        <v>680.79999999999984</v>
      </c>
      <c r="J24" s="540">
        <v>690.59999999999991</v>
      </c>
      <c r="K24" s="539">
        <v>671</v>
      </c>
      <c r="L24" s="539">
        <v>653.4</v>
      </c>
      <c r="M24" s="539">
        <v>39.191870000000002</v>
      </c>
    </row>
    <row r="25" spans="1:13">
      <c r="A25" s="254">
        <v>15</v>
      </c>
      <c r="B25" s="566" t="s">
        <v>837</v>
      </c>
      <c r="C25" s="539">
        <v>500.15</v>
      </c>
      <c r="D25" s="540">
        <v>494.43333333333339</v>
      </c>
      <c r="E25" s="540">
        <v>479.81666666666678</v>
      </c>
      <c r="F25" s="540">
        <v>459.48333333333341</v>
      </c>
      <c r="G25" s="540">
        <v>444.86666666666679</v>
      </c>
      <c r="H25" s="540">
        <v>514.76666666666677</v>
      </c>
      <c r="I25" s="540">
        <v>529.38333333333333</v>
      </c>
      <c r="J25" s="540">
        <v>549.7166666666667</v>
      </c>
      <c r="K25" s="539">
        <v>509.05</v>
      </c>
      <c r="L25" s="539">
        <v>474.1</v>
      </c>
      <c r="M25" s="539">
        <v>8.4730699999999999</v>
      </c>
    </row>
    <row r="26" spans="1:13">
      <c r="A26" s="254">
        <v>16</v>
      </c>
      <c r="B26" s="566" t="s">
        <v>291</v>
      </c>
      <c r="C26" s="539">
        <v>743.75</v>
      </c>
      <c r="D26" s="540">
        <v>729.88333333333333</v>
      </c>
      <c r="E26" s="540">
        <v>700.86666666666667</v>
      </c>
      <c r="F26" s="540">
        <v>657.98333333333335</v>
      </c>
      <c r="G26" s="540">
        <v>628.9666666666667</v>
      </c>
      <c r="H26" s="540">
        <v>772.76666666666665</v>
      </c>
      <c r="I26" s="540">
        <v>801.7833333333333</v>
      </c>
      <c r="J26" s="540">
        <v>844.66666666666663</v>
      </c>
      <c r="K26" s="539">
        <v>758.9</v>
      </c>
      <c r="L26" s="539">
        <v>687</v>
      </c>
      <c r="M26" s="539">
        <v>7.2724399999999996</v>
      </c>
    </row>
    <row r="27" spans="1:13">
      <c r="A27" s="254">
        <v>17</v>
      </c>
      <c r="B27" s="566" t="s">
        <v>224</v>
      </c>
      <c r="C27" s="539">
        <v>122.35</v>
      </c>
      <c r="D27" s="540">
        <v>120.03333333333335</v>
      </c>
      <c r="E27" s="540">
        <v>115.16666666666669</v>
      </c>
      <c r="F27" s="540">
        <v>107.98333333333333</v>
      </c>
      <c r="G27" s="540">
        <v>103.11666666666667</v>
      </c>
      <c r="H27" s="540">
        <v>127.2166666666667</v>
      </c>
      <c r="I27" s="540">
        <v>132.08333333333334</v>
      </c>
      <c r="J27" s="540">
        <v>139.26666666666671</v>
      </c>
      <c r="K27" s="539">
        <v>124.9</v>
      </c>
      <c r="L27" s="539">
        <v>112.85</v>
      </c>
      <c r="M27" s="539">
        <v>175.90947</v>
      </c>
    </row>
    <row r="28" spans="1:13">
      <c r="A28" s="254">
        <v>18</v>
      </c>
      <c r="B28" s="566" t="s">
        <v>225</v>
      </c>
      <c r="C28" s="539">
        <v>179.25</v>
      </c>
      <c r="D28" s="540">
        <v>177.75</v>
      </c>
      <c r="E28" s="540">
        <v>171.5</v>
      </c>
      <c r="F28" s="540">
        <v>163.75</v>
      </c>
      <c r="G28" s="540">
        <v>157.5</v>
      </c>
      <c r="H28" s="540">
        <v>185.5</v>
      </c>
      <c r="I28" s="540">
        <v>191.75</v>
      </c>
      <c r="J28" s="540">
        <v>199.5</v>
      </c>
      <c r="K28" s="539">
        <v>184</v>
      </c>
      <c r="L28" s="539">
        <v>170</v>
      </c>
      <c r="M28" s="539">
        <v>71.982159999999993</v>
      </c>
    </row>
    <row r="29" spans="1:13">
      <c r="A29" s="254">
        <v>19</v>
      </c>
      <c r="B29" s="566" t="s">
        <v>292</v>
      </c>
      <c r="C29" s="539">
        <v>369.35</v>
      </c>
      <c r="D29" s="540">
        <v>365.18333333333334</v>
      </c>
      <c r="E29" s="540">
        <v>356.36666666666667</v>
      </c>
      <c r="F29" s="540">
        <v>343.38333333333333</v>
      </c>
      <c r="G29" s="540">
        <v>334.56666666666666</v>
      </c>
      <c r="H29" s="540">
        <v>378.16666666666669</v>
      </c>
      <c r="I29" s="540">
        <v>386.98333333333341</v>
      </c>
      <c r="J29" s="540">
        <v>399.9666666666667</v>
      </c>
      <c r="K29" s="539">
        <v>374</v>
      </c>
      <c r="L29" s="539">
        <v>352.2</v>
      </c>
      <c r="M29" s="539">
        <v>2.53382</v>
      </c>
    </row>
    <row r="30" spans="1:13">
      <c r="A30" s="254">
        <v>20</v>
      </c>
      <c r="B30" s="566" t="s">
        <v>293</v>
      </c>
      <c r="C30" s="539">
        <v>280.95</v>
      </c>
      <c r="D30" s="540">
        <v>280.58333333333331</v>
      </c>
      <c r="E30" s="540">
        <v>275.56666666666661</v>
      </c>
      <c r="F30" s="540">
        <v>270.18333333333328</v>
      </c>
      <c r="G30" s="540">
        <v>265.16666666666657</v>
      </c>
      <c r="H30" s="540">
        <v>285.96666666666664</v>
      </c>
      <c r="I30" s="540">
        <v>290.98333333333341</v>
      </c>
      <c r="J30" s="540">
        <v>296.36666666666667</v>
      </c>
      <c r="K30" s="539">
        <v>285.60000000000002</v>
      </c>
      <c r="L30" s="539">
        <v>275.2</v>
      </c>
      <c r="M30" s="539">
        <v>0.92784</v>
      </c>
    </row>
    <row r="31" spans="1:13">
      <c r="A31" s="254">
        <v>21</v>
      </c>
      <c r="B31" s="566" t="s">
        <v>737</v>
      </c>
      <c r="C31" s="539">
        <v>5257.35</v>
      </c>
      <c r="D31" s="540">
        <v>5251.7833333333338</v>
      </c>
      <c r="E31" s="540">
        <v>5068.5666666666675</v>
      </c>
      <c r="F31" s="540">
        <v>4879.7833333333338</v>
      </c>
      <c r="G31" s="540">
        <v>4696.5666666666675</v>
      </c>
      <c r="H31" s="540">
        <v>5440.5666666666675</v>
      </c>
      <c r="I31" s="540">
        <v>5623.7833333333328</v>
      </c>
      <c r="J31" s="540">
        <v>5812.5666666666675</v>
      </c>
      <c r="K31" s="539">
        <v>5435</v>
      </c>
      <c r="L31" s="539">
        <v>5063</v>
      </c>
      <c r="M31" s="539">
        <v>0.64648000000000005</v>
      </c>
    </row>
    <row r="32" spans="1:13">
      <c r="A32" s="254">
        <v>22</v>
      </c>
      <c r="B32" s="566" t="s">
        <v>226</v>
      </c>
      <c r="C32" s="539">
        <v>1751.85</v>
      </c>
      <c r="D32" s="540">
        <v>1756.6166666666668</v>
      </c>
      <c r="E32" s="540">
        <v>1655.2333333333336</v>
      </c>
      <c r="F32" s="540">
        <v>1558.6166666666668</v>
      </c>
      <c r="G32" s="540">
        <v>1457.2333333333336</v>
      </c>
      <c r="H32" s="540">
        <v>1853.2333333333336</v>
      </c>
      <c r="I32" s="540">
        <v>1954.6166666666668</v>
      </c>
      <c r="J32" s="540">
        <v>2051.2333333333336</v>
      </c>
      <c r="K32" s="539">
        <v>1858</v>
      </c>
      <c r="L32" s="539">
        <v>1660</v>
      </c>
      <c r="M32" s="539">
        <v>0.39998</v>
      </c>
    </row>
    <row r="33" spans="1:13">
      <c r="A33" s="254">
        <v>23</v>
      </c>
      <c r="B33" s="566" t="s">
        <v>294</v>
      </c>
      <c r="C33" s="539">
        <v>2149.85</v>
      </c>
      <c r="D33" s="540">
        <v>2149.2833333333333</v>
      </c>
      <c r="E33" s="540">
        <v>2120.5666666666666</v>
      </c>
      <c r="F33" s="540">
        <v>2091.2833333333333</v>
      </c>
      <c r="G33" s="540">
        <v>2062.5666666666666</v>
      </c>
      <c r="H33" s="540">
        <v>2178.5666666666666</v>
      </c>
      <c r="I33" s="540">
        <v>2207.2833333333328</v>
      </c>
      <c r="J33" s="540">
        <v>2236.5666666666666</v>
      </c>
      <c r="K33" s="539">
        <v>2178</v>
      </c>
      <c r="L33" s="539">
        <v>2120</v>
      </c>
      <c r="M33" s="539">
        <v>0.32208999999999999</v>
      </c>
    </row>
    <row r="34" spans="1:13">
      <c r="A34" s="254">
        <v>24</v>
      </c>
      <c r="B34" s="566" t="s">
        <v>738</v>
      </c>
      <c r="C34" s="539">
        <v>103.6</v>
      </c>
      <c r="D34" s="540">
        <v>102.63333333333333</v>
      </c>
      <c r="E34" s="540">
        <v>99.766666666666652</v>
      </c>
      <c r="F34" s="540">
        <v>95.933333333333323</v>
      </c>
      <c r="G34" s="540">
        <v>93.066666666666649</v>
      </c>
      <c r="H34" s="540">
        <v>106.46666666666665</v>
      </c>
      <c r="I34" s="540">
        <v>109.33333333333333</v>
      </c>
      <c r="J34" s="540">
        <v>113.16666666666666</v>
      </c>
      <c r="K34" s="539">
        <v>105.5</v>
      </c>
      <c r="L34" s="539">
        <v>98.8</v>
      </c>
      <c r="M34" s="539">
        <v>5.0879599999999998</v>
      </c>
    </row>
    <row r="35" spans="1:13">
      <c r="A35" s="254">
        <v>25</v>
      </c>
      <c r="B35" s="566" t="s">
        <v>295</v>
      </c>
      <c r="C35" s="539">
        <v>882.6</v>
      </c>
      <c r="D35" s="540">
        <v>888.55000000000007</v>
      </c>
      <c r="E35" s="540">
        <v>872.50000000000011</v>
      </c>
      <c r="F35" s="540">
        <v>862.40000000000009</v>
      </c>
      <c r="G35" s="540">
        <v>846.35000000000014</v>
      </c>
      <c r="H35" s="540">
        <v>898.65000000000009</v>
      </c>
      <c r="I35" s="540">
        <v>914.7</v>
      </c>
      <c r="J35" s="540">
        <v>924.80000000000007</v>
      </c>
      <c r="K35" s="539">
        <v>904.6</v>
      </c>
      <c r="L35" s="539">
        <v>878.45</v>
      </c>
      <c r="M35" s="539">
        <v>1.52176</v>
      </c>
    </row>
    <row r="36" spans="1:13">
      <c r="A36" s="254">
        <v>26</v>
      </c>
      <c r="B36" s="566" t="s">
        <v>227</v>
      </c>
      <c r="C36" s="539">
        <v>2761.8</v>
      </c>
      <c r="D36" s="540">
        <v>2750.2833333333333</v>
      </c>
      <c r="E36" s="540">
        <v>2721.5666666666666</v>
      </c>
      <c r="F36" s="540">
        <v>2681.3333333333335</v>
      </c>
      <c r="G36" s="540">
        <v>2652.6166666666668</v>
      </c>
      <c r="H36" s="540">
        <v>2790.5166666666664</v>
      </c>
      <c r="I36" s="540">
        <v>2819.2333333333327</v>
      </c>
      <c r="J36" s="540">
        <v>2859.4666666666662</v>
      </c>
      <c r="K36" s="539">
        <v>2779</v>
      </c>
      <c r="L36" s="539">
        <v>2710.05</v>
      </c>
      <c r="M36" s="539">
        <v>0.4052</v>
      </c>
    </row>
    <row r="37" spans="1:13">
      <c r="A37" s="254">
        <v>27</v>
      </c>
      <c r="B37" s="566" t="s">
        <v>739</v>
      </c>
      <c r="C37" s="539">
        <v>5013.3999999999996</v>
      </c>
      <c r="D37" s="540">
        <v>5043.1333333333332</v>
      </c>
      <c r="E37" s="540">
        <v>4936.2666666666664</v>
      </c>
      <c r="F37" s="540">
        <v>4859.1333333333332</v>
      </c>
      <c r="G37" s="540">
        <v>4752.2666666666664</v>
      </c>
      <c r="H37" s="540">
        <v>5120.2666666666664</v>
      </c>
      <c r="I37" s="540">
        <v>5227.1333333333332</v>
      </c>
      <c r="J37" s="540">
        <v>5304.2666666666664</v>
      </c>
      <c r="K37" s="539">
        <v>5150</v>
      </c>
      <c r="L37" s="539">
        <v>4966</v>
      </c>
      <c r="M37" s="539">
        <v>0.14430000000000001</v>
      </c>
    </row>
    <row r="38" spans="1:13">
      <c r="A38" s="254">
        <v>28</v>
      </c>
      <c r="B38" s="566" t="s">
        <v>802</v>
      </c>
      <c r="C38" s="539">
        <v>20.100000000000001</v>
      </c>
      <c r="D38" s="540">
        <v>20.000000000000004</v>
      </c>
      <c r="E38" s="540">
        <v>19.700000000000006</v>
      </c>
      <c r="F38" s="540">
        <v>19.300000000000004</v>
      </c>
      <c r="G38" s="540">
        <v>19.000000000000007</v>
      </c>
      <c r="H38" s="540">
        <v>20.400000000000006</v>
      </c>
      <c r="I38" s="540">
        <v>20.700000000000003</v>
      </c>
      <c r="J38" s="540">
        <v>21.100000000000005</v>
      </c>
      <c r="K38" s="539">
        <v>20.3</v>
      </c>
      <c r="L38" s="539">
        <v>19.600000000000001</v>
      </c>
      <c r="M38" s="539">
        <v>40.045520000000003</v>
      </c>
    </row>
    <row r="39" spans="1:13">
      <c r="A39" s="254">
        <v>29</v>
      </c>
      <c r="B39" s="566" t="s">
        <v>44</v>
      </c>
      <c r="C39" s="539">
        <v>886.25</v>
      </c>
      <c r="D39" s="540">
        <v>884.5</v>
      </c>
      <c r="E39" s="540">
        <v>870</v>
      </c>
      <c r="F39" s="540">
        <v>853.75</v>
      </c>
      <c r="G39" s="540">
        <v>839.25</v>
      </c>
      <c r="H39" s="540">
        <v>900.75</v>
      </c>
      <c r="I39" s="540">
        <v>915.25</v>
      </c>
      <c r="J39" s="540">
        <v>931.5</v>
      </c>
      <c r="K39" s="539">
        <v>899</v>
      </c>
      <c r="L39" s="539">
        <v>868.25</v>
      </c>
      <c r="M39" s="539">
        <v>5.6478000000000002</v>
      </c>
    </row>
    <row r="40" spans="1:13">
      <c r="A40" s="254">
        <v>30</v>
      </c>
      <c r="B40" s="566" t="s">
        <v>297</v>
      </c>
      <c r="C40" s="539">
        <v>3171.3</v>
      </c>
      <c r="D40" s="540">
        <v>3167.1</v>
      </c>
      <c r="E40" s="540">
        <v>3104.2</v>
      </c>
      <c r="F40" s="540">
        <v>3037.1</v>
      </c>
      <c r="G40" s="540">
        <v>2974.2</v>
      </c>
      <c r="H40" s="540">
        <v>3234.2</v>
      </c>
      <c r="I40" s="540">
        <v>3297.1000000000004</v>
      </c>
      <c r="J40" s="540">
        <v>3364.2</v>
      </c>
      <c r="K40" s="539">
        <v>3230</v>
      </c>
      <c r="L40" s="539">
        <v>3100</v>
      </c>
      <c r="M40" s="539">
        <v>0.98587999999999998</v>
      </c>
    </row>
    <row r="41" spans="1:13">
      <c r="A41" s="254">
        <v>31</v>
      </c>
      <c r="B41" s="566" t="s">
        <v>45</v>
      </c>
      <c r="C41" s="539">
        <v>268.39999999999998</v>
      </c>
      <c r="D41" s="540">
        <v>267.91666666666669</v>
      </c>
      <c r="E41" s="540">
        <v>265.53333333333336</v>
      </c>
      <c r="F41" s="540">
        <v>262.66666666666669</v>
      </c>
      <c r="G41" s="540">
        <v>260.28333333333336</v>
      </c>
      <c r="H41" s="540">
        <v>270.78333333333336</v>
      </c>
      <c r="I41" s="540">
        <v>273.16666666666669</v>
      </c>
      <c r="J41" s="540">
        <v>276.03333333333336</v>
      </c>
      <c r="K41" s="539">
        <v>270.3</v>
      </c>
      <c r="L41" s="539">
        <v>265.05</v>
      </c>
      <c r="M41" s="539">
        <v>33.164169999999999</v>
      </c>
    </row>
    <row r="42" spans="1:13">
      <c r="A42" s="254">
        <v>32</v>
      </c>
      <c r="B42" s="566" t="s">
        <v>46</v>
      </c>
      <c r="C42" s="539">
        <v>3059.65</v>
      </c>
      <c r="D42" s="540">
        <v>3059.9</v>
      </c>
      <c r="E42" s="540">
        <v>2999.8</v>
      </c>
      <c r="F42" s="540">
        <v>2939.9500000000003</v>
      </c>
      <c r="G42" s="540">
        <v>2879.8500000000004</v>
      </c>
      <c r="H42" s="540">
        <v>3119.75</v>
      </c>
      <c r="I42" s="540">
        <v>3179.8499999999995</v>
      </c>
      <c r="J42" s="540">
        <v>3239.7</v>
      </c>
      <c r="K42" s="539">
        <v>3120</v>
      </c>
      <c r="L42" s="539">
        <v>3000.05</v>
      </c>
      <c r="M42" s="539">
        <v>10.8842</v>
      </c>
    </row>
    <row r="43" spans="1:13">
      <c r="A43" s="254">
        <v>33</v>
      </c>
      <c r="B43" s="566" t="s">
        <v>47</v>
      </c>
      <c r="C43" s="539">
        <v>238.9</v>
      </c>
      <c r="D43" s="540">
        <v>237.0333333333333</v>
      </c>
      <c r="E43" s="540">
        <v>233.06666666666661</v>
      </c>
      <c r="F43" s="540">
        <v>227.23333333333329</v>
      </c>
      <c r="G43" s="540">
        <v>223.26666666666659</v>
      </c>
      <c r="H43" s="540">
        <v>242.86666666666662</v>
      </c>
      <c r="I43" s="540">
        <v>246.83333333333331</v>
      </c>
      <c r="J43" s="540">
        <v>252.66666666666663</v>
      </c>
      <c r="K43" s="539">
        <v>241</v>
      </c>
      <c r="L43" s="539">
        <v>231.2</v>
      </c>
      <c r="M43" s="539">
        <v>87.029889999999995</v>
      </c>
    </row>
    <row r="44" spans="1:13">
      <c r="A44" s="254">
        <v>34</v>
      </c>
      <c r="B44" s="566" t="s">
        <v>48</v>
      </c>
      <c r="C44" s="539">
        <v>126.55</v>
      </c>
      <c r="D44" s="540">
        <v>126.41666666666667</v>
      </c>
      <c r="E44" s="540">
        <v>125.13333333333334</v>
      </c>
      <c r="F44" s="540">
        <v>123.71666666666667</v>
      </c>
      <c r="G44" s="540">
        <v>122.43333333333334</v>
      </c>
      <c r="H44" s="540">
        <v>127.83333333333334</v>
      </c>
      <c r="I44" s="540">
        <v>129.11666666666667</v>
      </c>
      <c r="J44" s="540">
        <v>130.53333333333336</v>
      </c>
      <c r="K44" s="539">
        <v>127.7</v>
      </c>
      <c r="L44" s="539">
        <v>125</v>
      </c>
      <c r="M44" s="539">
        <v>89.342699999999994</v>
      </c>
    </row>
    <row r="45" spans="1:13">
      <c r="A45" s="254">
        <v>35</v>
      </c>
      <c r="B45" s="566" t="s">
        <v>298</v>
      </c>
      <c r="C45" s="539">
        <v>114.1</v>
      </c>
      <c r="D45" s="540">
        <v>112.71666666666665</v>
      </c>
      <c r="E45" s="540">
        <v>110.48333333333331</v>
      </c>
      <c r="F45" s="540">
        <v>106.86666666666665</v>
      </c>
      <c r="G45" s="540">
        <v>104.6333333333333</v>
      </c>
      <c r="H45" s="540">
        <v>116.33333333333331</v>
      </c>
      <c r="I45" s="540">
        <v>118.56666666666666</v>
      </c>
      <c r="J45" s="540">
        <v>122.18333333333332</v>
      </c>
      <c r="K45" s="539">
        <v>114.95</v>
      </c>
      <c r="L45" s="539">
        <v>109.1</v>
      </c>
      <c r="M45" s="539">
        <v>8.3439499999999995</v>
      </c>
    </row>
    <row r="46" spans="1:13">
      <c r="A46" s="254">
        <v>36</v>
      </c>
      <c r="B46" s="566" t="s">
        <v>50</v>
      </c>
      <c r="C46" s="539">
        <v>2361.35</v>
      </c>
      <c r="D46" s="540">
        <v>2372.6333333333332</v>
      </c>
      <c r="E46" s="540">
        <v>2335.9166666666665</v>
      </c>
      <c r="F46" s="540">
        <v>2310.4833333333331</v>
      </c>
      <c r="G46" s="540">
        <v>2273.7666666666664</v>
      </c>
      <c r="H46" s="540">
        <v>2398.0666666666666</v>
      </c>
      <c r="I46" s="540">
        <v>2434.7833333333338</v>
      </c>
      <c r="J46" s="540">
        <v>2460.2166666666667</v>
      </c>
      <c r="K46" s="539">
        <v>2409.35</v>
      </c>
      <c r="L46" s="539">
        <v>2347.1999999999998</v>
      </c>
      <c r="M46" s="539">
        <v>17.085260000000002</v>
      </c>
    </row>
    <row r="47" spans="1:13">
      <c r="A47" s="254">
        <v>37</v>
      </c>
      <c r="B47" s="566" t="s">
        <v>299</v>
      </c>
      <c r="C47" s="539">
        <v>151.05000000000001</v>
      </c>
      <c r="D47" s="540">
        <v>149.81666666666669</v>
      </c>
      <c r="E47" s="540">
        <v>148.23333333333338</v>
      </c>
      <c r="F47" s="540">
        <v>145.41666666666669</v>
      </c>
      <c r="G47" s="540">
        <v>143.83333333333337</v>
      </c>
      <c r="H47" s="540">
        <v>152.63333333333338</v>
      </c>
      <c r="I47" s="540">
        <v>154.2166666666667</v>
      </c>
      <c r="J47" s="540">
        <v>157.03333333333339</v>
      </c>
      <c r="K47" s="539">
        <v>151.4</v>
      </c>
      <c r="L47" s="539">
        <v>147</v>
      </c>
      <c r="M47" s="539">
        <v>0.95430000000000004</v>
      </c>
    </row>
    <row r="48" spans="1:13">
      <c r="A48" s="254">
        <v>38</v>
      </c>
      <c r="B48" s="566" t="s">
        <v>300</v>
      </c>
      <c r="C48" s="539">
        <v>3485.95</v>
      </c>
      <c r="D48" s="540">
        <v>3374.7333333333336</v>
      </c>
      <c r="E48" s="540">
        <v>3221.4666666666672</v>
      </c>
      <c r="F48" s="540">
        <v>2956.9833333333336</v>
      </c>
      <c r="G48" s="540">
        <v>2803.7166666666672</v>
      </c>
      <c r="H48" s="540">
        <v>3639.2166666666672</v>
      </c>
      <c r="I48" s="540">
        <v>3792.4833333333336</v>
      </c>
      <c r="J48" s="540">
        <v>4056.9666666666672</v>
      </c>
      <c r="K48" s="539">
        <v>3528</v>
      </c>
      <c r="L48" s="539">
        <v>3110.25</v>
      </c>
      <c r="M48" s="539">
        <v>0.13008</v>
      </c>
    </row>
    <row r="49" spans="1:13">
      <c r="A49" s="254">
        <v>39</v>
      </c>
      <c r="B49" s="566" t="s">
        <v>301</v>
      </c>
      <c r="C49" s="539">
        <v>2099.65</v>
      </c>
      <c r="D49" s="540">
        <v>2097.5000000000005</v>
      </c>
      <c r="E49" s="540">
        <v>2070.2000000000007</v>
      </c>
      <c r="F49" s="540">
        <v>2040.7500000000005</v>
      </c>
      <c r="G49" s="540">
        <v>2013.4500000000007</v>
      </c>
      <c r="H49" s="540">
        <v>2126.9500000000007</v>
      </c>
      <c r="I49" s="540">
        <v>2154.2500000000009</v>
      </c>
      <c r="J49" s="540">
        <v>2183.7000000000007</v>
      </c>
      <c r="K49" s="539">
        <v>2124.8000000000002</v>
      </c>
      <c r="L49" s="539">
        <v>2068.0500000000002</v>
      </c>
      <c r="M49" s="539">
        <v>0.73590999999999995</v>
      </c>
    </row>
    <row r="50" spans="1:13">
      <c r="A50" s="254">
        <v>40</v>
      </c>
      <c r="B50" s="566" t="s">
        <v>302</v>
      </c>
      <c r="C50" s="539">
        <v>6602.4</v>
      </c>
      <c r="D50" s="540">
        <v>6536.5333333333328</v>
      </c>
      <c r="E50" s="540">
        <v>6420.8666666666659</v>
      </c>
      <c r="F50" s="540">
        <v>6239.333333333333</v>
      </c>
      <c r="G50" s="540">
        <v>6123.6666666666661</v>
      </c>
      <c r="H50" s="540">
        <v>6718.0666666666657</v>
      </c>
      <c r="I50" s="540">
        <v>6833.7333333333336</v>
      </c>
      <c r="J50" s="540">
        <v>7015.2666666666655</v>
      </c>
      <c r="K50" s="539">
        <v>6652.2</v>
      </c>
      <c r="L50" s="539">
        <v>6355</v>
      </c>
      <c r="M50" s="539">
        <v>5.3370000000000001E-2</v>
      </c>
    </row>
    <row r="51" spans="1:13">
      <c r="A51" s="254">
        <v>41</v>
      </c>
      <c r="B51" s="566" t="s">
        <v>52</v>
      </c>
      <c r="C51" s="539">
        <v>862</v>
      </c>
      <c r="D51" s="540">
        <v>860.51666666666677</v>
      </c>
      <c r="E51" s="540">
        <v>852.58333333333348</v>
      </c>
      <c r="F51" s="540">
        <v>843.16666666666674</v>
      </c>
      <c r="G51" s="540">
        <v>835.23333333333346</v>
      </c>
      <c r="H51" s="540">
        <v>869.93333333333351</v>
      </c>
      <c r="I51" s="540">
        <v>877.86666666666667</v>
      </c>
      <c r="J51" s="540">
        <v>887.28333333333353</v>
      </c>
      <c r="K51" s="539">
        <v>868.45</v>
      </c>
      <c r="L51" s="539">
        <v>851.1</v>
      </c>
      <c r="M51" s="539">
        <v>11.0031</v>
      </c>
    </row>
    <row r="52" spans="1:13">
      <c r="A52" s="254">
        <v>42</v>
      </c>
      <c r="B52" s="566" t="s">
        <v>303</v>
      </c>
      <c r="C52" s="539">
        <v>484</v>
      </c>
      <c r="D52" s="540">
        <v>480.59999999999997</v>
      </c>
      <c r="E52" s="540">
        <v>463.19999999999993</v>
      </c>
      <c r="F52" s="540">
        <v>442.4</v>
      </c>
      <c r="G52" s="540">
        <v>424.99999999999994</v>
      </c>
      <c r="H52" s="540">
        <v>501.39999999999992</v>
      </c>
      <c r="I52" s="540">
        <v>518.79999999999995</v>
      </c>
      <c r="J52" s="540">
        <v>539.59999999999991</v>
      </c>
      <c r="K52" s="539">
        <v>498</v>
      </c>
      <c r="L52" s="539">
        <v>459.8</v>
      </c>
      <c r="M52" s="539">
        <v>0.91762999999999995</v>
      </c>
    </row>
    <row r="53" spans="1:13">
      <c r="A53" s="254">
        <v>43</v>
      </c>
      <c r="B53" s="566" t="s">
        <v>228</v>
      </c>
      <c r="C53" s="539">
        <v>3139.7</v>
      </c>
      <c r="D53" s="540">
        <v>3067.9</v>
      </c>
      <c r="E53" s="540">
        <v>2971.8</v>
      </c>
      <c r="F53" s="540">
        <v>2803.9</v>
      </c>
      <c r="G53" s="540">
        <v>2707.8</v>
      </c>
      <c r="H53" s="540">
        <v>3235.8</v>
      </c>
      <c r="I53" s="540">
        <v>3331.8999999999996</v>
      </c>
      <c r="J53" s="540">
        <v>3499.8</v>
      </c>
      <c r="K53" s="539">
        <v>3164</v>
      </c>
      <c r="L53" s="539">
        <v>2900</v>
      </c>
      <c r="M53" s="539">
        <v>1.88724</v>
      </c>
    </row>
    <row r="54" spans="1:13">
      <c r="A54" s="254">
        <v>44</v>
      </c>
      <c r="B54" s="566" t="s">
        <v>54</v>
      </c>
      <c r="C54" s="539">
        <v>749.4</v>
      </c>
      <c r="D54" s="540">
        <v>740.44999999999993</v>
      </c>
      <c r="E54" s="540">
        <v>725.99999999999989</v>
      </c>
      <c r="F54" s="540">
        <v>702.59999999999991</v>
      </c>
      <c r="G54" s="540">
        <v>688.14999999999986</v>
      </c>
      <c r="H54" s="540">
        <v>763.84999999999991</v>
      </c>
      <c r="I54" s="540">
        <v>778.3</v>
      </c>
      <c r="J54" s="540">
        <v>801.69999999999993</v>
      </c>
      <c r="K54" s="539">
        <v>754.9</v>
      </c>
      <c r="L54" s="539">
        <v>717.05</v>
      </c>
      <c r="M54" s="539">
        <v>112.07286000000001</v>
      </c>
    </row>
    <row r="55" spans="1:13">
      <c r="A55" s="254">
        <v>45</v>
      </c>
      <c r="B55" s="566" t="s">
        <v>304</v>
      </c>
      <c r="C55" s="539">
        <v>1994.4</v>
      </c>
      <c r="D55" s="540">
        <v>1993.3</v>
      </c>
      <c r="E55" s="540">
        <v>1971.6</v>
      </c>
      <c r="F55" s="540">
        <v>1948.8</v>
      </c>
      <c r="G55" s="540">
        <v>1927.1</v>
      </c>
      <c r="H55" s="540">
        <v>2016.1</v>
      </c>
      <c r="I55" s="540">
        <v>2037.8000000000002</v>
      </c>
      <c r="J55" s="540">
        <v>2060.6</v>
      </c>
      <c r="K55" s="539">
        <v>2015</v>
      </c>
      <c r="L55" s="539">
        <v>1970.5</v>
      </c>
      <c r="M55" s="539">
        <v>0.19055</v>
      </c>
    </row>
    <row r="56" spans="1:13">
      <c r="A56" s="254">
        <v>46</v>
      </c>
      <c r="B56" s="566" t="s">
        <v>305</v>
      </c>
      <c r="C56" s="539">
        <v>992.35</v>
      </c>
      <c r="D56" s="540">
        <v>994.16666666666663</v>
      </c>
      <c r="E56" s="540">
        <v>978.43333333333328</v>
      </c>
      <c r="F56" s="540">
        <v>964.51666666666665</v>
      </c>
      <c r="G56" s="540">
        <v>948.7833333333333</v>
      </c>
      <c r="H56" s="540">
        <v>1008.0833333333333</v>
      </c>
      <c r="I56" s="540">
        <v>1023.8166666666666</v>
      </c>
      <c r="J56" s="540">
        <v>1037.7333333333331</v>
      </c>
      <c r="K56" s="539">
        <v>1009.9</v>
      </c>
      <c r="L56" s="539">
        <v>980.25</v>
      </c>
      <c r="M56" s="539">
        <v>5.3343800000000003</v>
      </c>
    </row>
    <row r="57" spans="1:13">
      <c r="A57" s="254">
        <v>47</v>
      </c>
      <c r="B57" s="566" t="s">
        <v>306</v>
      </c>
      <c r="C57" s="539">
        <v>580.04999999999995</v>
      </c>
      <c r="D57" s="540">
        <v>584.68333333333328</v>
      </c>
      <c r="E57" s="540">
        <v>570.36666666666656</v>
      </c>
      <c r="F57" s="540">
        <v>560.68333333333328</v>
      </c>
      <c r="G57" s="540">
        <v>546.36666666666656</v>
      </c>
      <c r="H57" s="540">
        <v>594.36666666666656</v>
      </c>
      <c r="I57" s="540">
        <v>608.68333333333339</v>
      </c>
      <c r="J57" s="540">
        <v>618.36666666666656</v>
      </c>
      <c r="K57" s="539">
        <v>599</v>
      </c>
      <c r="L57" s="539">
        <v>575</v>
      </c>
      <c r="M57" s="539">
        <v>2.90103</v>
      </c>
    </row>
    <row r="58" spans="1:13">
      <c r="A58" s="254">
        <v>48</v>
      </c>
      <c r="B58" s="566" t="s">
        <v>55</v>
      </c>
      <c r="C58" s="539">
        <v>3931.85</v>
      </c>
      <c r="D58" s="540">
        <v>3912.4</v>
      </c>
      <c r="E58" s="540">
        <v>3874.8</v>
      </c>
      <c r="F58" s="540">
        <v>3817.75</v>
      </c>
      <c r="G58" s="540">
        <v>3780.15</v>
      </c>
      <c r="H58" s="540">
        <v>3969.4500000000003</v>
      </c>
      <c r="I58" s="540">
        <v>4007.0499999999997</v>
      </c>
      <c r="J58" s="540">
        <v>4064.1000000000004</v>
      </c>
      <c r="K58" s="539">
        <v>3950</v>
      </c>
      <c r="L58" s="539">
        <v>3855.35</v>
      </c>
      <c r="M58" s="539">
        <v>3.9984299999999999</v>
      </c>
    </row>
    <row r="59" spans="1:13">
      <c r="A59" s="254">
        <v>49</v>
      </c>
      <c r="B59" s="566" t="s">
        <v>307</v>
      </c>
      <c r="C59" s="539">
        <v>249.25</v>
      </c>
      <c r="D59" s="540">
        <v>249.71666666666667</v>
      </c>
      <c r="E59" s="540">
        <v>245.03333333333333</v>
      </c>
      <c r="F59" s="540">
        <v>240.81666666666666</v>
      </c>
      <c r="G59" s="540">
        <v>236.13333333333333</v>
      </c>
      <c r="H59" s="540">
        <v>253.93333333333334</v>
      </c>
      <c r="I59" s="540">
        <v>258.61666666666667</v>
      </c>
      <c r="J59" s="540">
        <v>262.83333333333337</v>
      </c>
      <c r="K59" s="539">
        <v>254.4</v>
      </c>
      <c r="L59" s="539">
        <v>245.5</v>
      </c>
      <c r="M59" s="539">
        <v>5.1240600000000001</v>
      </c>
    </row>
    <row r="60" spans="1:13" ht="12" customHeight="1">
      <c r="A60" s="254">
        <v>50</v>
      </c>
      <c r="B60" s="566" t="s">
        <v>308</v>
      </c>
      <c r="C60" s="539">
        <v>963.8</v>
      </c>
      <c r="D60" s="540">
        <v>962.81666666666661</v>
      </c>
      <c r="E60" s="540">
        <v>938.13333333333321</v>
      </c>
      <c r="F60" s="540">
        <v>912.46666666666658</v>
      </c>
      <c r="G60" s="540">
        <v>887.78333333333319</v>
      </c>
      <c r="H60" s="540">
        <v>988.48333333333323</v>
      </c>
      <c r="I60" s="540">
        <v>1013.1666666666666</v>
      </c>
      <c r="J60" s="540">
        <v>1038.8333333333333</v>
      </c>
      <c r="K60" s="539">
        <v>987.5</v>
      </c>
      <c r="L60" s="539">
        <v>937.15</v>
      </c>
      <c r="M60" s="539">
        <v>1.21401</v>
      </c>
    </row>
    <row r="61" spans="1:13">
      <c r="A61" s="254">
        <v>51</v>
      </c>
      <c r="B61" s="566" t="s">
        <v>58</v>
      </c>
      <c r="C61" s="539">
        <v>5562.9</v>
      </c>
      <c r="D61" s="540">
        <v>5508.2666666666664</v>
      </c>
      <c r="E61" s="540">
        <v>5437.6333333333332</v>
      </c>
      <c r="F61" s="540">
        <v>5312.3666666666668</v>
      </c>
      <c r="G61" s="540">
        <v>5241.7333333333336</v>
      </c>
      <c r="H61" s="540">
        <v>5633.5333333333328</v>
      </c>
      <c r="I61" s="540">
        <v>5704.1666666666661</v>
      </c>
      <c r="J61" s="540">
        <v>5829.4333333333325</v>
      </c>
      <c r="K61" s="539">
        <v>5578.9</v>
      </c>
      <c r="L61" s="539">
        <v>5383</v>
      </c>
      <c r="M61" s="539">
        <v>19.087949999999999</v>
      </c>
    </row>
    <row r="62" spans="1:13">
      <c r="A62" s="254">
        <v>52</v>
      </c>
      <c r="B62" s="566" t="s">
        <v>57</v>
      </c>
      <c r="C62" s="539">
        <v>10199.6</v>
      </c>
      <c r="D62" s="540">
        <v>10154.883333333333</v>
      </c>
      <c r="E62" s="540">
        <v>10059.766666666666</v>
      </c>
      <c r="F62" s="540">
        <v>9919.9333333333325</v>
      </c>
      <c r="G62" s="540">
        <v>9824.8166666666657</v>
      </c>
      <c r="H62" s="540">
        <v>10294.716666666667</v>
      </c>
      <c r="I62" s="540">
        <v>10389.833333333332</v>
      </c>
      <c r="J62" s="540">
        <v>10529.666666666668</v>
      </c>
      <c r="K62" s="539">
        <v>10250</v>
      </c>
      <c r="L62" s="539">
        <v>10015.049999999999</v>
      </c>
      <c r="M62" s="539">
        <v>2.6997599999999999</v>
      </c>
    </row>
    <row r="63" spans="1:13">
      <c r="A63" s="254">
        <v>53</v>
      </c>
      <c r="B63" s="566" t="s">
        <v>229</v>
      </c>
      <c r="C63" s="539">
        <v>3631.9</v>
      </c>
      <c r="D63" s="540">
        <v>3623.6666666666665</v>
      </c>
      <c r="E63" s="540">
        <v>3575.333333333333</v>
      </c>
      <c r="F63" s="540">
        <v>3518.7666666666664</v>
      </c>
      <c r="G63" s="540">
        <v>3470.4333333333329</v>
      </c>
      <c r="H63" s="540">
        <v>3680.2333333333331</v>
      </c>
      <c r="I63" s="540">
        <v>3728.5666666666662</v>
      </c>
      <c r="J63" s="540">
        <v>3785.1333333333332</v>
      </c>
      <c r="K63" s="539">
        <v>3672</v>
      </c>
      <c r="L63" s="539">
        <v>3567.1</v>
      </c>
      <c r="M63" s="539">
        <v>7.281E-2</v>
      </c>
    </row>
    <row r="64" spans="1:13">
      <c r="A64" s="254">
        <v>54</v>
      </c>
      <c r="B64" s="566" t="s">
        <v>59</v>
      </c>
      <c r="C64" s="539">
        <v>1583.1</v>
      </c>
      <c r="D64" s="540">
        <v>1587.9666666666665</v>
      </c>
      <c r="E64" s="540">
        <v>1565.133333333333</v>
      </c>
      <c r="F64" s="540">
        <v>1547.1666666666665</v>
      </c>
      <c r="G64" s="540">
        <v>1524.333333333333</v>
      </c>
      <c r="H64" s="540">
        <v>1605.9333333333329</v>
      </c>
      <c r="I64" s="540">
        <v>1628.7666666666664</v>
      </c>
      <c r="J64" s="540">
        <v>1646.7333333333329</v>
      </c>
      <c r="K64" s="539">
        <v>1610.8</v>
      </c>
      <c r="L64" s="539">
        <v>1570</v>
      </c>
      <c r="M64" s="539">
        <v>5.5268600000000001</v>
      </c>
    </row>
    <row r="65" spans="1:13">
      <c r="A65" s="254">
        <v>55</v>
      </c>
      <c r="B65" s="566" t="s">
        <v>309</v>
      </c>
      <c r="C65" s="539">
        <v>117.05</v>
      </c>
      <c r="D65" s="540">
        <v>116.93333333333332</v>
      </c>
      <c r="E65" s="540">
        <v>115.01666666666665</v>
      </c>
      <c r="F65" s="540">
        <v>112.98333333333333</v>
      </c>
      <c r="G65" s="540">
        <v>111.06666666666666</v>
      </c>
      <c r="H65" s="540">
        <v>118.96666666666664</v>
      </c>
      <c r="I65" s="540">
        <v>120.8833333333333</v>
      </c>
      <c r="J65" s="540">
        <v>122.91666666666663</v>
      </c>
      <c r="K65" s="539">
        <v>118.85</v>
      </c>
      <c r="L65" s="539">
        <v>114.9</v>
      </c>
      <c r="M65" s="539">
        <v>2.8821300000000001</v>
      </c>
    </row>
    <row r="66" spans="1:13">
      <c r="A66" s="254">
        <v>56</v>
      </c>
      <c r="B66" s="566" t="s">
        <v>310</v>
      </c>
      <c r="C66" s="539">
        <v>178.25</v>
      </c>
      <c r="D66" s="540">
        <v>177.4</v>
      </c>
      <c r="E66" s="540">
        <v>173.55</v>
      </c>
      <c r="F66" s="540">
        <v>168.85</v>
      </c>
      <c r="G66" s="540">
        <v>165</v>
      </c>
      <c r="H66" s="540">
        <v>182.10000000000002</v>
      </c>
      <c r="I66" s="540">
        <v>185.95</v>
      </c>
      <c r="J66" s="540">
        <v>190.65000000000003</v>
      </c>
      <c r="K66" s="539">
        <v>181.25</v>
      </c>
      <c r="L66" s="539">
        <v>172.7</v>
      </c>
      <c r="M66" s="539">
        <v>11.173590000000001</v>
      </c>
    </row>
    <row r="67" spans="1:13">
      <c r="A67" s="254">
        <v>57</v>
      </c>
      <c r="B67" s="566" t="s">
        <v>230</v>
      </c>
      <c r="C67" s="539">
        <v>335.15</v>
      </c>
      <c r="D67" s="540">
        <v>332.5</v>
      </c>
      <c r="E67" s="540">
        <v>326.7</v>
      </c>
      <c r="F67" s="540">
        <v>318.25</v>
      </c>
      <c r="G67" s="540">
        <v>312.45</v>
      </c>
      <c r="H67" s="540">
        <v>340.95</v>
      </c>
      <c r="I67" s="540">
        <v>346.74999999999994</v>
      </c>
      <c r="J67" s="540">
        <v>355.2</v>
      </c>
      <c r="K67" s="539">
        <v>338.3</v>
      </c>
      <c r="L67" s="539">
        <v>324.05</v>
      </c>
      <c r="M67" s="539">
        <v>47.453249999999997</v>
      </c>
    </row>
    <row r="68" spans="1:13">
      <c r="A68" s="254">
        <v>58</v>
      </c>
      <c r="B68" s="566" t="s">
        <v>60</v>
      </c>
      <c r="C68" s="539">
        <v>88.35</v>
      </c>
      <c r="D68" s="540">
        <v>88.34999999999998</v>
      </c>
      <c r="E68" s="540">
        <v>86.399999999999963</v>
      </c>
      <c r="F68" s="540">
        <v>84.449999999999989</v>
      </c>
      <c r="G68" s="540">
        <v>82.499999999999972</v>
      </c>
      <c r="H68" s="540">
        <v>90.299999999999955</v>
      </c>
      <c r="I68" s="540">
        <v>92.249999999999972</v>
      </c>
      <c r="J68" s="540">
        <v>94.199999999999946</v>
      </c>
      <c r="K68" s="539">
        <v>90.3</v>
      </c>
      <c r="L68" s="539">
        <v>86.4</v>
      </c>
      <c r="M68" s="539">
        <v>408.74043</v>
      </c>
    </row>
    <row r="69" spans="1:13">
      <c r="A69" s="254">
        <v>59</v>
      </c>
      <c r="B69" s="566" t="s">
        <v>61</v>
      </c>
      <c r="C69" s="539">
        <v>87.15</v>
      </c>
      <c r="D69" s="540">
        <v>87.2</v>
      </c>
      <c r="E69" s="540">
        <v>84.15</v>
      </c>
      <c r="F69" s="540">
        <v>81.150000000000006</v>
      </c>
      <c r="G69" s="540">
        <v>78.100000000000009</v>
      </c>
      <c r="H69" s="540">
        <v>90.2</v>
      </c>
      <c r="I69" s="540">
        <v>93.249999999999986</v>
      </c>
      <c r="J69" s="540">
        <v>96.25</v>
      </c>
      <c r="K69" s="539">
        <v>90.25</v>
      </c>
      <c r="L69" s="539">
        <v>84.2</v>
      </c>
      <c r="M69" s="539">
        <v>154.07692</v>
      </c>
    </row>
    <row r="70" spans="1:13">
      <c r="A70" s="254">
        <v>60</v>
      </c>
      <c r="B70" s="566" t="s">
        <v>311</v>
      </c>
      <c r="C70" s="539">
        <v>23.45</v>
      </c>
      <c r="D70" s="540">
        <v>22.95</v>
      </c>
      <c r="E70" s="540">
        <v>22.45</v>
      </c>
      <c r="F70" s="540">
        <v>21.45</v>
      </c>
      <c r="G70" s="540">
        <v>20.95</v>
      </c>
      <c r="H70" s="540">
        <v>23.95</v>
      </c>
      <c r="I70" s="540">
        <v>24.45</v>
      </c>
      <c r="J70" s="540">
        <v>25.45</v>
      </c>
      <c r="K70" s="539">
        <v>23.45</v>
      </c>
      <c r="L70" s="539">
        <v>21.95</v>
      </c>
      <c r="M70" s="539">
        <v>205.31291999999999</v>
      </c>
    </row>
    <row r="71" spans="1:13">
      <c r="A71" s="254">
        <v>61</v>
      </c>
      <c r="B71" s="566" t="s">
        <v>62</v>
      </c>
      <c r="C71" s="539">
        <v>1476.15</v>
      </c>
      <c r="D71" s="540">
        <v>1471.3833333333332</v>
      </c>
      <c r="E71" s="540">
        <v>1456.7666666666664</v>
      </c>
      <c r="F71" s="540">
        <v>1437.3833333333332</v>
      </c>
      <c r="G71" s="540">
        <v>1422.7666666666664</v>
      </c>
      <c r="H71" s="540">
        <v>1490.7666666666664</v>
      </c>
      <c r="I71" s="540">
        <v>1505.3833333333332</v>
      </c>
      <c r="J71" s="540">
        <v>1524.7666666666664</v>
      </c>
      <c r="K71" s="539">
        <v>1486</v>
      </c>
      <c r="L71" s="539">
        <v>1452</v>
      </c>
      <c r="M71" s="539">
        <v>2.38131</v>
      </c>
    </row>
    <row r="72" spans="1:13">
      <c r="A72" s="254">
        <v>62</v>
      </c>
      <c r="B72" s="566" t="s">
        <v>312</v>
      </c>
      <c r="C72" s="539">
        <v>5096.6499999999996</v>
      </c>
      <c r="D72" s="540">
        <v>5081.8166666666666</v>
      </c>
      <c r="E72" s="540">
        <v>5029.833333333333</v>
      </c>
      <c r="F72" s="540">
        <v>4963.0166666666664</v>
      </c>
      <c r="G72" s="540">
        <v>4911.0333333333328</v>
      </c>
      <c r="H72" s="540">
        <v>5148.6333333333332</v>
      </c>
      <c r="I72" s="540">
        <v>5200.6166666666668</v>
      </c>
      <c r="J72" s="540">
        <v>5267.4333333333334</v>
      </c>
      <c r="K72" s="539">
        <v>5133.8</v>
      </c>
      <c r="L72" s="539">
        <v>5015</v>
      </c>
      <c r="M72" s="539">
        <v>7.4279999999999999E-2</v>
      </c>
    </row>
    <row r="73" spans="1:13">
      <c r="A73" s="254">
        <v>63</v>
      </c>
      <c r="B73" s="566" t="s">
        <v>65</v>
      </c>
      <c r="C73" s="539">
        <v>724.75</v>
      </c>
      <c r="D73" s="540">
        <v>723.58333333333337</v>
      </c>
      <c r="E73" s="540">
        <v>717.16666666666674</v>
      </c>
      <c r="F73" s="540">
        <v>709.58333333333337</v>
      </c>
      <c r="G73" s="540">
        <v>703.16666666666674</v>
      </c>
      <c r="H73" s="540">
        <v>731.16666666666674</v>
      </c>
      <c r="I73" s="540">
        <v>737.58333333333348</v>
      </c>
      <c r="J73" s="540">
        <v>745.16666666666674</v>
      </c>
      <c r="K73" s="539">
        <v>730</v>
      </c>
      <c r="L73" s="539">
        <v>716</v>
      </c>
      <c r="M73" s="539">
        <v>4.5987999999999998</v>
      </c>
    </row>
    <row r="74" spans="1:13">
      <c r="A74" s="254">
        <v>64</v>
      </c>
      <c r="B74" s="566" t="s">
        <v>313</v>
      </c>
      <c r="C74" s="539">
        <v>349.4</v>
      </c>
      <c r="D74" s="540">
        <v>348.4666666666667</v>
      </c>
      <c r="E74" s="540">
        <v>344.93333333333339</v>
      </c>
      <c r="F74" s="540">
        <v>340.4666666666667</v>
      </c>
      <c r="G74" s="540">
        <v>336.93333333333339</v>
      </c>
      <c r="H74" s="540">
        <v>352.93333333333339</v>
      </c>
      <c r="I74" s="540">
        <v>356.4666666666667</v>
      </c>
      <c r="J74" s="540">
        <v>360.93333333333339</v>
      </c>
      <c r="K74" s="539">
        <v>352</v>
      </c>
      <c r="L74" s="539">
        <v>344</v>
      </c>
      <c r="M74" s="539">
        <v>0.93772999999999995</v>
      </c>
    </row>
    <row r="75" spans="1:13">
      <c r="A75" s="254">
        <v>65</v>
      </c>
      <c r="B75" s="566" t="s">
        <v>64</v>
      </c>
      <c r="C75" s="539">
        <v>136.35</v>
      </c>
      <c r="D75" s="540">
        <v>136.83333333333331</v>
      </c>
      <c r="E75" s="540">
        <v>134.71666666666664</v>
      </c>
      <c r="F75" s="540">
        <v>133.08333333333331</v>
      </c>
      <c r="G75" s="540">
        <v>130.96666666666664</v>
      </c>
      <c r="H75" s="540">
        <v>138.46666666666664</v>
      </c>
      <c r="I75" s="540">
        <v>140.58333333333331</v>
      </c>
      <c r="J75" s="540">
        <v>142.21666666666664</v>
      </c>
      <c r="K75" s="539">
        <v>138.94999999999999</v>
      </c>
      <c r="L75" s="539">
        <v>135.19999999999999</v>
      </c>
      <c r="M75" s="539">
        <v>75.522400000000005</v>
      </c>
    </row>
    <row r="76" spans="1:13" s="13" customFormat="1">
      <c r="A76" s="254">
        <v>66</v>
      </c>
      <c r="B76" s="566" t="s">
        <v>66</v>
      </c>
      <c r="C76" s="539">
        <v>602.4</v>
      </c>
      <c r="D76" s="540">
        <v>606.69999999999993</v>
      </c>
      <c r="E76" s="540">
        <v>595.69999999999982</v>
      </c>
      <c r="F76" s="540">
        <v>588.99999999999989</v>
      </c>
      <c r="G76" s="540">
        <v>577.99999999999977</v>
      </c>
      <c r="H76" s="540">
        <v>613.39999999999986</v>
      </c>
      <c r="I76" s="540">
        <v>624.40000000000009</v>
      </c>
      <c r="J76" s="540">
        <v>631.09999999999991</v>
      </c>
      <c r="K76" s="539">
        <v>617.70000000000005</v>
      </c>
      <c r="L76" s="539">
        <v>600</v>
      </c>
      <c r="M76" s="539">
        <v>10.68009</v>
      </c>
    </row>
    <row r="77" spans="1:13" s="13" customFormat="1">
      <c r="A77" s="254">
        <v>67</v>
      </c>
      <c r="B77" s="566" t="s">
        <v>69</v>
      </c>
      <c r="C77" s="539">
        <v>42.95</v>
      </c>
      <c r="D77" s="540">
        <v>40.983333333333341</v>
      </c>
      <c r="E77" s="540">
        <v>38.616666666666681</v>
      </c>
      <c r="F77" s="540">
        <v>34.283333333333339</v>
      </c>
      <c r="G77" s="540">
        <v>31.916666666666679</v>
      </c>
      <c r="H77" s="540">
        <v>45.316666666666684</v>
      </c>
      <c r="I77" s="540">
        <v>47.683333333333344</v>
      </c>
      <c r="J77" s="540">
        <v>52.016666666666687</v>
      </c>
      <c r="K77" s="539">
        <v>43.35</v>
      </c>
      <c r="L77" s="539">
        <v>36.65</v>
      </c>
      <c r="M77" s="539">
        <v>612.30344000000002</v>
      </c>
    </row>
    <row r="78" spans="1:13" s="13" customFormat="1">
      <c r="A78" s="254">
        <v>68</v>
      </c>
      <c r="B78" s="566" t="s">
        <v>73</v>
      </c>
      <c r="C78" s="539">
        <v>438.7</v>
      </c>
      <c r="D78" s="540">
        <v>439.93333333333339</v>
      </c>
      <c r="E78" s="540">
        <v>434.86666666666679</v>
      </c>
      <c r="F78" s="540">
        <v>431.03333333333342</v>
      </c>
      <c r="G78" s="540">
        <v>425.96666666666681</v>
      </c>
      <c r="H78" s="540">
        <v>443.76666666666677</v>
      </c>
      <c r="I78" s="540">
        <v>448.83333333333337</v>
      </c>
      <c r="J78" s="540">
        <v>452.66666666666674</v>
      </c>
      <c r="K78" s="539">
        <v>445</v>
      </c>
      <c r="L78" s="539">
        <v>436.1</v>
      </c>
      <c r="M78" s="539">
        <v>59.906829999999999</v>
      </c>
    </row>
    <row r="79" spans="1:13" s="13" customFormat="1">
      <c r="A79" s="254">
        <v>69</v>
      </c>
      <c r="B79" s="566" t="s">
        <v>740</v>
      </c>
      <c r="C79" s="539">
        <v>9904.7999999999993</v>
      </c>
      <c r="D79" s="540">
        <v>9886.1999999999989</v>
      </c>
      <c r="E79" s="540">
        <v>9844.3999999999978</v>
      </c>
      <c r="F79" s="540">
        <v>9783.9999999999982</v>
      </c>
      <c r="G79" s="540">
        <v>9742.1999999999971</v>
      </c>
      <c r="H79" s="540">
        <v>9946.5999999999985</v>
      </c>
      <c r="I79" s="540">
        <v>9988.3999999999978</v>
      </c>
      <c r="J79" s="540">
        <v>10048.799999999999</v>
      </c>
      <c r="K79" s="539">
        <v>9928</v>
      </c>
      <c r="L79" s="539">
        <v>9825.7999999999993</v>
      </c>
      <c r="M79" s="539">
        <v>1.67E-2</v>
      </c>
    </row>
    <row r="80" spans="1:13" s="13" customFormat="1">
      <c r="A80" s="254">
        <v>70</v>
      </c>
      <c r="B80" s="566" t="s">
        <v>68</v>
      </c>
      <c r="C80" s="539">
        <v>572.95000000000005</v>
      </c>
      <c r="D80" s="540">
        <v>570.75000000000011</v>
      </c>
      <c r="E80" s="540">
        <v>567.4000000000002</v>
      </c>
      <c r="F80" s="540">
        <v>561.85000000000014</v>
      </c>
      <c r="G80" s="540">
        <v>558.50000000000023</v>
      </c>
      <c r="H80" s="540">
        <v>576.30000000000018</v>
      </c>
      <c r="I80" s="540">
        <v>579.65000000000009</v>
      </c>
      <c r="J80" s="540">
        <v>585.20000000000016</v>
      </c>
      <c r="K80" s="539">
        <v>574.1</v>
      </c>
      <c r="L80" s="539">
        <v>565.20000000000005</v>
      </c>
      <c r="M80" s="539">
        <v>87.251360000000005</v>
      </c>
    </row>
    <row r="81" spans="1:13" s="13" customFormat="1">
      <c r="A81" s="254">
        <v>71</v>
      </c>
      <c r="B81" s="566" t="s">
        <v>70</v>
      </c>
      <c r="C81" s="539">
        <v>389.5</v>
      </c>
      <c r="D81" s="540">
        <v>389.10000000000008</v>
      </c>
      <c r="E81" s="540">
        <v>385.75000000000017</v>
      </c>
      <c r="F81" s="540">
        <v>382.00000000000011</v>
      </c>
      <c r="G81" s="540">
        <v>378.6500000000002</v>
      </c>
      <c r="H81" s="540">
        <v>392.85000000000014</v>
      </c>
      <c r="I81" s="540">
        <v>396.20000000000005</v>
      </c>
      <c r="J81" s="540">
        <v>399.9500000000001</v>
      </c>
      <c r="K81" s="539">
        <v>392.45</v>
      </c>
      <c r="L81" s="539">
        <v>385.35</v>
      </c>
      <c r="M81" s="539">
        <v>14.709009999999999</v>
      </c>
    </row>
    <row r="82" spans="1:13" s="13" customFormat="1">
      <c r="A82" s="254">
        <v>72</v>
      </c>
      <c r="B82" s="566" t="s">
        <v>314</v>
      </c>
      <c r="C82" s="539">
        <v>858.85</v>
      </c>
      <c r="D82" s="540">
        <v>860.94999999999993</v>
      </c>
      <c r="E82" s="540">
        <v>849.89999999999986</v>
      </c>
      <c r="F82" s="540">
        <v>840.94999999999993</v>
      </c>
      <c r="G82" s="540">
        <v>829.89999999999986</v>
      </c>
      <c r="H82" s="540">
        <v>869.89999999999986</v>
      </c>
      <c r="I82" s="540">
        <v>880.94999999999982</v>
      </c>
      <c r="J82" s="540">
        <v>889.89999999999986</v>
      </c>
      <c r="K82" s="539">
        <v>872</v>
      </c>
      <c r="L82" s="539">
        <v>852</v>
      </c>
      <c r="M82" s="539">
        <v>0.32807999999999998</v>
      </c>
    </row>
    <row r="83" spans="1:13" s="13" customFormat="1">
      <c r="A83" s="254">
        <v>73</v>
      </c>
      <c r="B83" s="566" t="s">
        <v>315</v>
      </c>
      <c r="C83" s="539">
        <v>233.45</v>
      </c>
      <c r="D83" s="540">
        <v>232.13333333333333</v>
      </c>
      <c r="E83" s="540">
        <v>229.31666666666666</v>
      </c>
      <c r="F83" s="540">
        <v>225.18333333333334</v>
      </c>
      <c r="G83" s="540">
        <v>222.36666666666667</v>
      </c>
      <c r="H83" s="540">
        <v>236.26666666666665</v>
      </c>
      <c r="I83" s="540">
        <v>239.08333333333331</v>
      </c>
      <c r="J83" s="540">
        <v>243.21666666666664</v>
      </c>
      <c r="K83" s="539">
        <v>234.95</v>
      </c>
      <c r="L83" s="539">
        <v>228</v>
      </c>
      <c r="M83" s="539">
        <v>6.2993600000000001</v>
      </c>
    </row>
    <row r="84" spans="1:13" s="13" customFormat="1">
      <c r="A84" s="254">
        <v>74</v>
      </c>
      <c r="B84" s="566" t="s">
        <v>316</v>
      </c>
      <c r="C84" s="539">
        <v>176.25</v>
      </c>
      <c r="D84" s="540">
        <v>175.80000000000004</v>
      </c>
      <c r="E84" s="540">
        <v>173.50000000000009</v>
      </c>
      <c r="F84" s="540">
        <v>170.75000000000006</v>
      </c>
      <c r="G84" s="540">
        <v>168.4500000000001</v>
      </c>
      <c r="H84" s="540">
        <v>178.55000000000007</v>
      </c>
      <c r="I84" s="540">
        <v>180.85000000000002</v>
      </c>
      <c r="J84" s="540">
        <v>183.60000000000005</v>
      </c>
      <c r="K84" s="539">
        <v>178.1</v>
      </c>
      <c r="L84" s="539">
        <v>173.05</v>
      </c>
      <c r="M84" s="539">
        <v>2.9129200000000002</v>
      </c>
    </row>
    <row r="85" spans="1:13" s="13" customFormat="1">
      <c r="A85" s="254">
        <v>75</v>
      </c>
      <c r="B85" s="566" t="s">
        <v>317</v>
      </c>
      <c r="C85" s="539">
        <v>4657.5</v>
      </c>
      <c r="D85" s="540">
        <v>4674.166666666667</v>
      </c>
      <c r="E85" s="540">
        <v>4563.3333333333339</v>
      </c>
      <c r="F85" s="540">
        <v>4469.166666666667</v>
      </c>
      <c r="G85" s="540">
        <v>4358.3333333333339</v>
      </c>
      <c r="H85" s="540">
        <v>4768.3333333333339</v>
      </c>
      <c r="I85" s="540">
        <v>4879.1666666666679</v>
      </c>
      <c r="J85" s="540">
        <v>4973.3333333333339</v>
      </c>
      <c r="K85" s="539">
        <v>4785</v>
      </c>
      <c r="L85" s="539">
        <v>4580</v>
      </c>
      <c r="M85" s="539">
        <v>0.22375</v>
      </c>
    </row>
    <row r="86" spans="1:13" s="13" customFormat="1">
      <c r="A86" s="254">
        <v>76</v>
      </c>
      <c r="B86" s="566" t="s">
        <v>318</v>
      </c>
      <c r="C86" s="539">
        <v>818.1</v>
      </c>
      <c r="D86" s="540">
        <v>822.36666666666667</v>
      </c>
      <c r="E86" s="540">
        <v>791.73333333333335</v>
      </c>
      <c r="F86" s="540">
        <v>765.36666666666667</v>
      </c>
      <c r="G86" s="540">
        <v>734.73333333333335</v>
      </c>
      <c r="H86" s="540">
        <v>848.73333333333335</v>
      </c>
      <c r="I86" s="540">
        <v>879.36666666666679</v>
      </c>
      <c r="J86" s="540">
        <v>905.73333333333335</v>
      </c>
      <c r="K86" s="539">
        <v>853</v>
      </c>
      <c r="L86" s="539">
        <v>796</v>
      </c>
      <c r="M86" s="539">
        <v>1.1584399999999999</v>
      </c>
    </row>
    <row r="87" spans="1:13" s="13" customFormat="1">
      <c r="A87" s="254">
        <v>77</v>
      </c>
      <c r="B87" s="566" t="s">
        <v>231</v>
      </c>
      <c r="C87" s="539">
        <v>1179.8499999999999</v>
      </c>
      <c r="D87" s="540">
        <v>1193.0833333333333</v>
      </c>
      <c r="E87" s="540">
        <v>1151.7666666666664</v>
      </c>
      <c r="F87" s="540">
        <v>1123.6833333333332</v>
      </c>
      <c r="G87" s="540">
        <v>1082.3666666666663</v>
      </c>
      <c r="H87" s="540">
        <v>1221.1666666666665</v>
      </c>
      <c r="I87" s="540">
        <v>1262.4833333333336</v>
      </c>
      <c r="J87" s="540">
        <v>1290.5666666666666</v>
      </c>
      <c r="K87" s="539">
        <v>1234.4000000000001</v>
      </c>
      <c r="L87" s="539">
        <v>1165</v>
      </c>
      <c r="M87" s="539">
        <v>0.89700999999999997</v>
      </c>
    </row>
    <row r="88" spans="1:13" s="13" customFormat="1">
      <c r="A88" s="254">
        <v>78</v>
      </c>
      <c r="B88" s="566" t="s">
        <v>319</v>
      </c>
      <c r="C88" s="539">
        <v>75.2</v>
      </c>
      <c r="D88" s="540">
        <v>74.933333333333323</v>
      </c>
      <c r="E88" s="540">
        <v>73.366666666666646</v>
      </c>
      <c r="F88" s="540">
        <v>71.533333333333317</v>
      </c>
      <c r="G88" s="540">
        <v>69.96666666666664</v>
      </c>
      <c r="H88" s="540">
        <v>76.766666666666652</v>
      </c>
      <c r="I88" s="540">
        <v>78.333333333333343</v>
      </c>
      <c r="J88" s="540">
        <v>80.166666666666657</v>
      </c>
      <c r="K88" s="539">
        <v>76.5</v>
      </c>
      <c r="L88" s="539">
        <v>73.099999999999994</v>
      </c>
      <c r="M88" s="539">
        <v>15.03697</v>
      </c>
    </row>
    <row r="89" spans="1:13" s="13" customFormat="1">
      <c r="A89" s="254">
        <v>79</v>
      </c>
      <c r="B89" s="566" t="s">
        <v>71</v>
      </c>
      <c r="C89" s="539">
        <v>14966</v>
      </c>
      <c r="D89" s="540">
        <v>15096.283333333333</v>
      </c>
      <c r="E89" s="540">
        <v>14637.616666666665</v>
      </c>
      <c r="F89" s="540">
        <v>14309.233333333332</v>
      </c>
      <c r="G89" s="540">
        <v>13850.566666666664</v>
      </c>
      <c r="H89" s="540">
        <v>15424.666666666666</v>
      </c>
      <c r="I89" s="540">
        <v>15883.333333333334</v>
      </c>
      <c r="J89" s="540">
        <v>16211.716666666667</v>
      </c>
      <c r="K89" s="539">
        <v>15554.95</v>
      </c>
      <c r="L89" s="539">
        <v>14767.9</v>
      </c>
      <c r="M89" s="539">
        <v>0.77159</v>
      </c>
    </row>
    <row r="90" spans="1:13" s="13" customFormat="1">
      <c r="A90" s="254">
        <v>80</v>
      </c>
      <c r="B90" s="566" t="s">
        <v>320</v>
      </c>
      <c r="C90" s="539">
        <v>288.8</v>
      </c>
      <c r="D90" s="540">
        <v>284.05</v>
      </c>
      <c r="E90" s="540">
        <v>269.75</v>
      </c>
      <c r="F90" s="540">
        <v>250.7</v>
      </c>
      <c r="G90" s="540">
        <v>236.39999999999998</v>
      </c>
      <c r="H90" s="540">
        <v>303.10000000000002</v>
      </c>
      <c r="I90" s="540">
        <v>317.40000000000009</v>
      </c>
      <c r="J90" s="540">
        <v>336.45000000000005</v>
      </c>
      <c r="K90" s="539">
        <v>298.35000000000002</v>
      </c>
      <c r="L90" s="539">
        <v>265</v>
      </c>
      <c r="M90" s="539">
        <v>2.7384599999999999</v>
      </c>
    </row>
    <row r="91" spans="1:13" s="13" customFormat="1">
      <c r="A91" s="254">
        <v>81</v>
      </c>
      <c r="B91" s="566" t="s">
        <v>74</v>
      </c>
      <c r="C91" s="539">
        <v>3405.55</v>
      </c>
      <c r="D91" s="540">
        <v>3387.1833333333329</v>
      </c>
      <c r="E91" s="540">
        <v>3359.3666666666659</v>
      </c>
      <c r="F91" s="540">
        <v>3313.1833333333329</v>
      </c>
      <c r="G91" s="540">
        <v>3285.3666666666659</v>
      </c>
      <c r="H91" s="540">
        <v>3433.3666666666659</v>
      </c>
      <c r="I91" s="540">
        <v>3461.1833333333325</v>
      </c>
      <c r="J91" s="540">
        <v>3507.3666666666659</v>
      </c>
      <c r="K91" s="539">
        <v>3415</v>
      </c>
      <c r="L91" s="539">
        <v>3341</v>
      </c>
      <c r="M91" s="539">
        <v>5.12568</v>
      </c>
    </row>
    <row r="92" spans="1:13" s="13" customFormat="1">
      <c r="A92" s="254">
        <v>82</v>
      </c>
      <c r="B92" s="566" t="s">
        <v>321</v>
      </c>
      <c r="C92" s="539">
        <v>473.35</v>
      </c>
      <c r="D92" s="540">
        <v>476.06666666666666</v>
      </c>
      <c r="E92" s="540">
        <v>469.7833333333333</v>
      </c>
      <c r="F92" s="540">
        <v>466.21666666666664</v>
      </c>
      <c r="G92" s="540">
        <v>459.93333333333328</v>
      </c>
      <c r="H92" s="540">
        <v>479.63333333333333</v>
      </c>
      <c r="I92" s="540">
        <v>485.91666666666674</v>
      </c>
      <c r="J92" s="540">
        <v>489.48333333333335</v>
      </c>
      <c r="K92" s="539">
        <v>482.35</v>
      </c>
      <c r="L92" s="539">
        <v>472.5</v>
      </c>
      <c r="M92" s="539">
        <v>0.44273000000000001</v>
      </c>
    </row>
    <row r="93" spans="1:13" s="13" customFormat="1">
      <c r="A93" s="254">
        <v>83</v>
      </c>
      <c r="B93" s="566" t="s">
        <v>322</v>
      </c>
      <c r="C93" s="539">
        <v>237.6</v>
      </c>
      <c r="D93" s="540">
        <v>238.41666666666666</v>
      </c>
      <c r="E93" s="540">
        <v>234.83333333333331</v>
      </c>
      <c r="F93" s="540">
        <v>232.06666666666666</v>
      </c>
      <c r="G93" s="540">
        <v>228.48333333333332</v>
      </c>
      <c r="H93" s="540">
        <v>241.18333333333331</v>
      </c>
      <c r="I93" s="540">
        <v>244.76666666666662</v>
      </c>
      <c r="J93" s="540">
        <v>247.5333333333333</v>
      </c>
      <c r="K93" s="539">
        <v>242</v>
      </c>
      <c r="L93" s="539">
        <v>235.65</v>
      </c>
      <c r="M93" s="539">
        <v>1.2222200000000001</v>
      </c>
    </row>
    <row r="94" spans="1:13" s="13" customFormat="1">
      <c r="A94" s="254">
        <v>84</v>
      </c>
      <c r="B94" s="566" t="s">
        <v>80</v>
      </c>
      <c r="C94" s="539">
        <v>599.75</v>
      </c>
      <c r="D94" s="540">
        <v>601.73333333333335</v>
      </c>
      <c r="E94" s="540">
        <v>593.01666666666665</v>
      </c>
      <c r="F94" s="540">
        <v>586.2833333333333</v>
      </c>
      <c r="G94" s="540">
        <v>577.56666666666661</v>
      </c>
      <c r="H94" s="540">
        <v>608.4666666666667</v>
      </c>
      <c r="I94" s="540">
        <v>617.18333333333339</v>
      </c>
      <c r="J94" s="540">
        <v>623.91666666666674</v>
      </c>
      <c r="K94" s="539">
        <v>610.45000000000005</v>
      </c>
      <c r="L94" s="539">
        <v>595</v>
      </c>
      <c r="M94" s="539">
        <v>1.4649700000000001</v>
      </c>
    </row>
    <row r="95" spans="1:13" s="13" customFormat="1">
      <c r="A95" s="254">
        <v>85</v>
      </c>
      <c r="B95" s="566" t="s">
        <v>323</v>
      </c>
      <c r="C95" s="539">
        <v>1951.35</v>
      </c>
      <c r="D95" s="540">
        <v>1947.1333333333332</v>
      </c>
      <c r="E95" s="540">
        <v>1934.2666666666664</v>
      </c>
      <c r="F95" s="540">
        <v>1917.1833333333332</v>
      </c>
      <c r="G95" s="540">
        <v>1904.3166666666664</v>
      </c>
      <c r="H95" s="540">
        <v>1964.2166666666665</v>
      </c>
      <c r="I95" s="540">
        <v>1977.0833333333333</v>
      </c>
      <c r="J95" s="540">
        <v>1994.1666666666665</v>
      </c>
      <c r="K95" s="539">
        <v>1960</v>
      </c>
      <c r="L95" s="539">
        <v>1930.05</v>
      </c>
      <c r="M95" s="539">
        <v>8.7230000000000002E-2</v>
      </c>
    </row>
    <row r="96" spans="1:13" s="13" customFormat="1">
      <c r="A96" s="254">
        <v>86</v>
      </c>
      <c r="B96" s="566" t="s">
        <v>785</v>
      </c>
      <c r="C96" s="539">
        <v>225.35</v>
      </c>
      <c r="D96" s="540">
        <v>226.08333333333334</v>
      </c>
      <c r="E96" s="540">
        <v>223.36666666666667</v>
      </c>
      <c r="F96" s="540">
        <v>221.38333333333333</v>
      </c>
      <c r="G96" s="540">
        <v>218.66666666666666</v>
      </c>
      <c r="H96" s="540">
        <v>228.06666666666669</v>
      </c>
      <c r="I96" s="540">
        <v>230.78333333333333</v>
      </c>
      <c r="J96" s="540">
        <v>232.76666666666671</v>
      </c>
      <c r="K96" s="539">
        <v>228.8</v>
      </c>
      <c r="L96" s="539">
        <v>224.1</v>
      </c>
      <c r="M96" s="539">
        <v>1.02518</v>
      </c>
    </row>
    <row r="97" spans="1:13" s="13" customFormat="1">
      <c r="A97" s="254">
        <v>87</v>
      </c>
      <c r="B97" s="566" t="s">
        <v>75</v>
      </c>
      <c r="C97" s="539">
        <v>433.45</v>
      </c>
      <c r="D97" s="540">
        <v>432.81666666666661</v>
      </c>
      <c r="E97" s="540">
        <v>428.28333333333319</v>
      </c>
      <c r="F97" s="540">
        <v>423.11666666666656</v>
      </c>
      <c r="G97" s="540">
        <v>418.58333333333314</v>
      </c>
      <c r="H97" s="540">
        <v>437.98333333333323</v>
      </c>
      <c r="I97" s="540">
        <v>442.51666666666665</v>
      </c>
      <c r="J97" s="540">
        <v>447.68333333333328</v>
      </c>
      <c r="K97" s="539">
        <v>437.35</v>
      </c>
      <c r="L97" s="539">
        <v>427.65</v>
      </c>
      <c r="M97" s="539">
        <v>16.882560000000002</v>
      </c>
    </row>
    <row r="98" spans="1:13" s="13" customFormat="1">
      <c r="A98" s="254">
        <v>88</v>
      </c>
      <c r="B98" s="566" t="s">
        <v>324</v>
      </c>
      <c r="C98" s="539">
        <v>496.05</v>
      </c>
      <c r="D98" s="540">
        <v>494.01666666666665</v>
      </c>
      <c r="E98" s="540">
        <v>488.0333333333333</v>
      </c>
      <c r="F98" s="540">
        <v>480.01666666666665</v>
      </c>
      <c r="G98" s="540">
        <v>474.0333333333333</v>
      </c>
      <c r="H98" s="540">
        <v>502.0333333333333</v>
      </c>
      <c r="I98" s="540">
        <v>508.01666666666665</v>
      </c>
      <c r="J98" s="540">
        <v>516.0333333333333</v>
      </c>
      <c r="K98" s="539">
        <v>500</v>
      </c>
      <c r="L98" s="539">
        <v>486</v>
      </c>
      <c r="M98" s="539">
        <v>1.7234799999999999</v>
      </c>
    </row>
    <row r="99" spans="1:13" s="13" customFormat="1">
      <c r="A99" s="254">
        <v>89</v>
      </c>
      <c r="B99" s="566" t="s">
        <v>76</v>
      </c>
      <c r="C99" s="539">
        <v>160.85</v>
      </c>
      <c r="D99" s="540">
        <v>159.96666666666667</v>
      </c>
      <c r="E99" s="540">
        <v>156.23333333333335</v>
      </c>
      <c r="F99" s="540">
        <v>151.61666666666667</v>
      </c>
      <c r="G99" s="540">
        <v>147.88333333333335</v>
      </c>
      <c r="H99" s="540">
        <v>164.58333333333334</v>
      </c>
      <c r="I99" s="540">
        <v>168.31666666666663</v>
      </c>
      <c r="J99" s="540">
        <v>172.93333333333334</v>
      </c>
      <c r="K99" s="539">
        <v>163.69999999999999</v>
      </c>
      <c r="L99" s="539">
        <v>155.35</v>
      </c>
      <c r="M99" s="539">
        <v>172.411</v>
      </c>
    </row>
    <row r="100" spans="1:13" s="13" customFormat="1">
      <c r="A100" s="254">
        <v>90</v>
      </c>
      <c r="B100" s="566" t="s">
        <v>325</v>
      </c>
      <c r="C100" s="539">
        <v>466.25</v>
      </c>
      <c r="D100" s="540">
        <v>467.61666666666662</v>
      </c>
      <c r="E100" s="540">
        <v>460.28333333333325</v>
      </c>
      <c r="F100" s="540">
        <v>454.31666666666661</v>
      </c>
      <c r="G100" s="540">
        <v>446.98333333333323</v>
      </c>
      <c r="H100" s="540">
        <v>473.58333333333326</v>
      </c>
      <c r="I100" s="540">
        <v>480.91666666666663</v>
      </c>
      <c r="J100" s="540">
        <v>486.88333333333327</v>
      </c>
      <c r="K100" s="539">
        <v>474.95</v>
      </c>
      <c r="L100" s="539">
        <v>461.65</v>
      </c>
      <c r="M100" s="539">
        <v>0.61514000000000002</v>
      </c>
    </row>
    <row r="101" spans="1:13">
      <c r="A101" s="254">
        <v>91</v>
      </c>
      <c r="B101" s="566" t="s">
        <v>326</v>
      </c>
      <c r="C101" s="539">
        <v>345.9</v>
      </c>
      <c r="D101" s="540">
        <v>365.73333333333335</v>
      </c>
      <c r="E101" s="540">
        <v>320.16666666666669</v>
      </c>
      <c r="F101" s="540">
        <v>294.43333333333334</v>
      </c>
      <c r="G101" s="540">
        <v>248.86666666666667</v>
      </c>
      <c r="H101" s="540">
        <v>391.4666666666667</v>
      </c>
      <c r="I101" s="540">
        <v>437.0333333333333</v>
      </c>
      <c r="J101" s="540">
        <v>462.76666666666671</v>
      </c>
      <c r="K101" s="539">
        <v>411.3</v>
      </c>
      <c r="L101" s="539">
        <v>340</v>
      </c>
      <c r="M101" s="539">
        <v>0.62497000000000003</v>
      </c>
    </row>
    <row r="102" spans="1:13">
      <c r="A102" s="254">
        <v>92</v>
      </c>
      <c r="B102" s="566" t="s">
        <v>327</v>
      </c>
      <c r="C102" s="539">
        <v>503.85</v>
      </c>
      <c r="D102" s="540">
        <v>501.2166666666667</v>
      </c>
      <c r="E102" s="540">
        <v>488.03333333333342</v>
      </c>
      <c r="F102" s="540">
        <v>472.2166666666667</v>
      </c>
      <c r="G102" s="540">
        <v>459.03333333333342</v>
      </c>
      <c r="H102" s="540">
        <v>517.03333333333342</v>
      </c>
      <c r="I102" s="540">
        <v>530.2166666666667</v>
      </c>
      <c r="J102" s="540">
        <v>546.03333333333342</v>
      </c>
      <c r="K102" s="539">
        <v>514.4</v>
      </c>
      <c r="L102" s="539">
        <v>485.4</v>
      </c>
      <c r="M102" s="539">
        <v>2.2683399999999998</v>
      </c>
    </row>
    <row r="103" spans="1:13">
      <c r="A103" s="254">
        <v>93</v>
      </c>
      <c r="B103" s="566" t="s">
        <v>77</v>
      </c>
      <c r="C103" s="539">
        <v>125.05</v>
      </c>
      <c r="D103" s="540">
        <v>124.89999999999999</v>
      </c>
      <c r="E103" s="540">
        <v>123.99999999999999</v>
      </c>
      <c r="F103" s="540">
        <v>122.94999999999999</v>
      </c>
      <c r="G103" s="540">
        <v>122.04999999999998</v>
      </c>
      <c r="H103" s="540">
        <v>125.94999999999999</v>
      </c>
      <c r="I103" s="540">
        <v>126.85</v>
      </c>
      <c r="J103" s="540">
        <v>127.89999999999999</v>
      </c>
      <c r="K103" s="539">
        <v>125.8</v>
      </c>
      <c r="L103" s="539">
        <v>123.85</v>
      </c>
      <c r="M103" s="539">
        <v>6.7995799999999997</v>
      </c>
    </row>
    <row r="104" spans="1:13">
      <c r="A104" s="254">
        <v>94</v>
      </c>
      <c r="B104" s="566" t="s">
        <v>328</v>
      </c>
      <c r="C104" s="539">
        <v>1579.4</v>
      </c>
      <c r="D104" s="540">
        <v>1572.05</v>
      </c>
      <c r="E104" s="540">
        <v>1547.35</v>
      </c>
      <c r="F104" s="540">
        <v>1515.3</v>
      </c>
      <c r="G104" s="540">
        <v>1490.6</v>
      </c>
      <c r="H104" s="540">
        <v>1604.1</v>
      </c>
      <c r="I104" s="540">
        <v>1628.8000000000002</v>
      </c>
      <c r="J104" s="540">
        <v>1660.85</v>
      </c>
      <c r="K104" s="539">
        <v>1596.75</v>
      </c>
      <c r="L104" s="539">
        <v>1540</v>
      </c>
      <c r="M104" s="539">
        <v>1.3738699999999999</v>
      </c>
    </row>
    <row r="105" spans="1:13">
      <c r="A105" s="254">
        <v>95</v>
      </c>
      <c r="B105" s="566" t="s">
        <v>329</v>
      </c>
      <c r="C105" s="539">
        <v>18.75</v>
      </c>
      <c r="D105" s="540">
        <v>18.466666666666665</v>
      </c>
      <c r="E105" s="540">
        <v>18.18333333333333</v>
      </c>
      <c r="F105" s="540">
        <v>17.616666666666664</v>
      </c>
      <c r="G105" s="540">
        <v>17.333333333333329</v>
      </c>
      <c r="H105" s="540">
        <v>19.033333333333331</v>
      </c>
      <c r="I105" s="540">
        <v>19.31666666666667</v>
      </c>
      <c r="J105" s="540">
        <v>19.883333333333333</v>
      </c>
      <c r="K105" s="539">
        <v>18.75</v>
      </c>
      <c r="L105" s="539">
        <v>17.899999999999999</v>
      </c>
      <c r="M105" s="539">
        <v>250.93439000000001</v>
      </c>
    </row>
    <row r="106" spans="1:13">
      <c r="A106" s="254">
        <v>96</v>
      </c>
      <c r="B106" s="566" t="s">
        <v>330</v>
      </c>
      <c r="C106" s="539">
        <v>619.20000000000005</v>
      </c>
      <c r="D106" s="540">
        <v>616.1</v>
      </c>
      <c r="E106" s="540">
        <v>607.75</v>
      </c>
      <c r="F106" s="540">
        <v>596.29999999999995</v>
      </c>
      <c r="G106" s="540">
        <v>587.94999999999993</v>
      </c>
      <c r="H106" s="540">
        <v>627.55000000000007</v>
      </c>
      <c r="I106" s="540">
        <v>635.9000000000002</v>
      </c>
      <c r="J106" s="540">
        <v>647.35000000000014</v>
      </c>
      <c r="K106" s="539">
        <v>624.45000000000005</v>
      </c>
      <c r="L106" s="539">
        <v>604.65</v>
      </c>
      <c r="M106" s="539">
        <v>11.109590000000001</v>
      </c>
    </row>
    <row r="107" spans="1:13">
      <c r="A107" s="254">
        <v>97</v>
      </c>
      <c r="B107" s="566" t="s">
        <v>331</v>
      </c>
      <c r="C107" s="539">
        <v>304.64999999999998</v>
      </c>
      <c r="D107" s="540">
        <v>304.25</v>
      </c>
      <c r="E107" s="540">
        <v>298.5</v>
      </c>
      <c r="F107" s="540">
        <v>292.35000000000002</v>
      </c>
      <c r="G107" s="540">
        <v>286.60000000000002</v>
      </c>
      <c r="H107" s="540">
        <v>310.39999999999998</v>
      </c>
      <c r="I107" s="540">
        <v>316.14999999999998</v>
      </c>
      <c r="J107" s="540">
        <v>322.29999999999995</v>
      </c>
      <c r="K107" s="539">
        <v>310</v>
      </c>
      <c r="L107" s="539">
        <v>298.10000000000002</v>
      </c>
      <c r="M107" s="539">
        <v>0.76797000000000004</v>
      </c>
    </row>
    <row r="108" spans="1:13">
      <c r="A108" s="254">
        <v>98</v>
      </c>
      <c r="B108" s="566" t="s">
        <v>79</v>
      </c>
      <c r="C108" s="539">
        <v>482.55</v>
      </c>
      <c r="D108" s="540">
        <v>463.18333333333334</v>
      </c>
      <c r="E108" s="540">
        <v>433.56666666666666</v>
      </c>
      <c r="F108" s="540">
        <v>384.58333333333331</v>
      </c>
      <c r="G108" s="540">
        <v>354.96666666666664</v>
      </c>
      <c r="H108" s="540">
        <v>512.16666666666674</v>
      </c>
      <c r="I108" s="540">
        <v>541.7833333333333</v>
      </c>
      <c r="J108" s="540">
        <v>590.76666666666665</v>
      </c>
      <c r="K108" s="539">
        <v>492.8</v>
      </c>
      <c r="L108" s="539">
        <v>414.2</v>
      </c>
      <c r="M108" s="539">
        <v>2.2505299999999999</v>
      </c>
    </row>
    <row r="109" spans="1:13">
      <c r="A109" s="254">
        <v>99</v>
      </c>
      <c r="B109" s="566" t="s">
        <v>332</v>
      </c>
      <c r="C109" s="539">
        <v>3935.25</v>
      </c>
      <c r="D109" s="540">
        <v>3783.9666666666667</v>
      </c>
      <c r="E109" s="540">
        <v>3577.9333333333334</v>
      </c>
      <c r="F109" s="540">
        <v>3220.6166666666668</v>
      </c>
      <c r="G109" s="540">
        <v>3014.5833333333335</v>
      </c>
      <c r="H109" s="540">
        <v>4141.2833333333328</v>
      </c>
      <c r="I109" s="540">
        <v>4347.3166666666675</v>
      </c>
      <c r="J109" s="540">
        <v>4704.6333333333332</v>
      </c>
      <c r="K109" s="539">
        <v>3990</v>
      </c>
      <c r="L109" s="539">
        <v>3426.65</v>
      </c>
      <c r="M109" s="539">
        <v>3.0249999999999999E-2</v>
      </c>
    </row>
    <row r="110" spans="1:13">
      <c r="A110" s="254">
        <v>100</v>
      </c>
      <c r="B110" s="566" t="s">
        <v>333</v>
      </c>
      <c r="C110" s="539">
        <v>167.85</v>
      </c>
      <c r="D110" s="540">
        <v>171.98333333333335</v>
      </c>
      <c r="E110" s="540">
        <v>161.8666666666667</v>
      </c>
      <c r="F110" s="540">
        <v>155.88333333333335</v>
      </c>
      <c r="G110" s="540">
        <v>145.76666666666671</v>
      </c>
      <c r="H110" s="540">
        <v>177.9666666666667</v>
      </c>
      <c r="I110" s="540">
        <v>188.08333333333337</v>
      </c>
      <c r="J110" s="540">
        <v>194.06666666666669</v>
      </c>
      <c r="K110" s="539">
        <v>182.1</v>
      </c>
      <c r="L110" s="539">
        <v>166</v>
      </c>
      <c r="M110" s="539">
        <v>1.4903</v>
      </c>
    </row>
    <row r="111" spans="1:13">
      <c r="A111" s="254">
        <v>101</v>
      </c>
      <c r="B111" s="566" t="s">
        <v>334</v>
      </c>
      <c r="C111" s="539">
        <v>231.45</v>
      </c>
      <c r="D111" s="540">
        <v>223.58333333333334</v>
      </c>
      <c r="E111" s="540">
        <v>208.2166666666667</v>
      </c>
      <c r="F111" s="540">
        <v>184.98333333333335</v>
      </c>
      <c r="G111" s="540">
        <v>169.6166666666667</v>
      </c>
      <c r="H111" s="540">
        <v>246.81666666666669</v>
      </c>
      <c r="I111" s="540">
        <v>262.18333333333328</v>
      </c>
      <c r="J111" s="540">
        <v>285.41666666666669</v>
      </c>
      <c r="K111" s="539">
        <v>238.95</v>
      </c>
      <c r="L111" s="539">
        <v>200.35</v>
      </c>
      <c r="M111" s="539">
        <v>6.4364100000000004</v>
      </c>
    </row>
    <row r="112" spans="1:13">
      <c r="A112" s="254">
        <v>102</v>
      </c>
      <c r="B112" s="566" t="s">
        <v>335</v>
      </c>
      <c r="C112" s="539">
        <v>96.95</v>
      </c>
      <c r="D112" s="540">
        <v>95.733333333333334</v>
      </c>
      <c r="E112" s="540">
        <v>93.466666666666669</v>
      </c>
      <c r="F112" s="540">
        <v>89.983333333333334</v>
      </c>
      <c r="G112" s="540">
        <v>87.716666666666669</v>
      </c>
      <c r="H112" s="540">
        <v>99.216666666666669</v>
      </c>
      <c r="I112" s="540">
        <v>101.48333333333335</v>
      </c>
      <c r="J112" s="540">
        <v>104.96666666666667</v>
      </c>
      <c r="K112" s="539">
        <v>98</v>
      </c>
      <c r="L112" s="539">
        <v>92.25</v>
      </c>
      <c r="M112" s="539">
        <v>3.8211300000000001</v>
      </c>
    </row>
    <row r="113" spans="1:13">
      <c r="A113" s="254">
        <v>103</v>
      </c>
      <c r="B113" s="566" t="s">
        <v>336</v>
      </c>
      <c r="C113" s="539">
        <v>603.4</v>
      </c>
      <c r="D113" s="540">
        <v>602.41666666666663</v>
      </c>
      <c r="E113" s="540">
        <v>585.93333333333328</v>
      </c>
      <c r="F113" s="540">
        <v>568.4666666666667</v>
      </c>
      <c r="G113" s="540">
        <v>551.98333333333335</v>
      </c>
      <c r="H113" s="540">
        <v>619.88333333333321</v>
      </c>
      <c r="I113" s="540">
        <v>636.36666666666656</v>
      </c>
      <c r="J113" s="540">
        <v>653.83333333333314</v>
      </c>
      <c r="K113" s="539">
        <v>618.9</v>
      </c>
      <c r="L113" s="539">
        <v>584.95000000000005</v>
      </c>
      <c r="M113" s="539">
        <v>0.21332999999999999</v>
      </c>
    </row>
    <row r="114" spans="1:13">
      <c r="A114" s="254">
        <v>104</v>
      </c>
      <c r="B114" s="566" t="s">
        <v>81</v>
      </c>
      <c r="C114" s="539">
        <v>504.5</v>
      </c>
      <c r="D114" s="540">
        <v>504.66666666666669</v>
      </c>
      <c r="E114" s="540">
        <v>487.18333333333339</v>
      </c>
      <c r="F114" s="540">
        <v>469.86666666666673</v>
      </c>
      <c r="G114" s="540">
        <v>452.38333333333344</v>
      </c>
      <c r="H114" s="540">
        <v>521.98333333333335</v>
      </c>
      <c r="I114" s="540">
        <v>539.46666666666658</v>
      </c>
      <c r="J114" s="540">
        <v>556.7833333333333</v>
      </c>
      <c r="K114" s="539">
        <v>522.15</v>
      </c>
      <c r="L114" s="539">
        <v>487.35</v>
      </c>
      <c r="M114" s="539">
        <v>55.239460000000001</v>
      </c>
    </row>
    <row r="115" spans="1:13">
      <c r="A115" s="254">
        <v>105</v>
      </c>
      <c r="B115" s="566" t="s">
        <v>82</v>
      </c>
      <c r="C115" s="539">
        <v>789.05</v>
      </c>
      <c r="D115" s="540">
        <v>787.80000000000007</v>
      </c>
      <c r="E115" s="540">
        <v>777.50000000000011</v>
      </c>
      <c r="F115" s="540">
        <v>765.95</v>
      </c>
      <c r="G115" s="540">
        <v>755.65000000000009</v>
      </c>
      <c r="H115" s="540">
        <v>799.35000000000014</v>
      </c>
      <c r="I115" s="540">
        <v>809.65000000000009</v>
      </c>
      <c r="J115" s="540">
        <v>821.20000000000016</v>
      </c>
      <c r="K115" s="539">
        <v>798.1</v>
      </c>
      <c r="L115" s="539">
        <v>776.25</v>
      </c>
      <c r="M115" s="539">
        <v>15.87082</v>
      </c>
    </row>
    <row r="116" spans="1:13">
      <c r="A116" s="254">
        <v>106</v>
      </c>
      <c r="B116" s="566" t="s">
        <v>232</v>
      </c>
      <c r="C116" s="539">
        <v>164.95</v>
      </c>
      <c r="D116" s="540">
        <v>163.73333333333332</v>
      </c>
      <c r="E116" s="540">
        <v>161.26666666666665</v>
      </c>
      <c r="F116" s="540">
        <v>157.58333333333334</v>
      </c>
      <c r="G116" s="540">
        <v>155.11666666666667</v>
      </c>
      <c r="H116" s="540">
        <v>167.41666666666663</v>
      </c>
      <c r="I116" s="540">
        <v>169.88333333333327</v>
      </c>
      <c r="J116" s="540">
        <v>173.56666666666661</v>
      </c>
      <c r="K116" s="539">
        <v>166.2</v>
      </c>
      <c r="L116" s="539">
        <v>160.05000000000001</v>
      </c>
      <c r="M116" s="539">
        <v>12.608879999999999</v>
      </c>
    </row>
    <row r="117" spans="1:13">
      <c r="A117" s="254">
        <v>107</v>
      </c>
      <c r="B117" s="566" t="s">
        <v>83</v>
      </c>
      <c r="C117" s="539">
        <v>144.4</v>
      </c>
      <c r="D117" s="540">
        <v>142.96666666666667</v>
      </c>
      <c r="E117" s="540">
        <v>140.93333333333334</v>
      </c>
      <c r="F117" s="540">
        <v>137.46666666666667</v>
      </c>
      <c r="G117" s="540">
        <v>135.43333333333334</v>
      </c>
      <c r="H117" s="540">
        <v>146.43333333333334</v>
      </c>
      <c r="I117" s="540">
        <v>148.4666666666667</v>
      </c>
      <c r="J117" s="540">
        <v>151.93333333333334</v>
      </c>
      <c r="K117" s="539">
        <v>145</v>
      </c>
      <c r="L117" s="539">
        <v>139.5</v>
      </c>
      <c r="M117" s="539">
        <v>387.75957</v>
      </c>
    </row>
    <row r="118" spans="1:13">
      <c r="A118" s="254">
        <v>108</v>
      </c>
      <c r="B118" s="566" t="s">
        <v>337</v>
      </c>
      <c r="C118" s="539">
        <v>380</v>
      </c>
      <c r="D118" s="540">
        <v>376.05</v>
      </c>
      <c r="E118" s="540">
        <v>356.20000000000005</v>
      </c>
      <c r="F118" s="540">
        <v>332.40000000000003</v>
      </c>
      <c r="G118" s="540">
        <v>312.55000000000007</v>
      </c>
      <c r="H118" s="540">
        <v>399.85</v>
      </c>
      <c r="I118" s="540">
        <v>419.70000000000005</v>
      </c>
      <c r="J118" s="540">
        <v>443.5</v>
      </c>
      <c r="K118" s="539">
        <v>395.9</v>
      </c>
      <c r="L118" s="539">
        <v>352.25</v>
      </c>
      <c r="M118" s="539">
        <v>15.01857</v>
      </c>
    </row>
    <row r="119" spans="1:13">
      <c r="A119" s="254">
        <v>109</v>
      </c>
      <c r="B119" s="566" t="s">
        <v>825</v>
      </c>
      <c r="C119" s="539">
        <v>2498.4499999999998</v>
      </c>
      <c r="D119" s="540">
        <v>2437.4666666666667</v>
      </c>
      <c r="E119" s="540">
        <v>2360.9833333333336</v>
      </c>
      <c r="F119" s="540">
        <v>2223.5166666666669</v>
      </c>
      <c r="G119" s="540">
        <v>2147.0333333333338</v>
      </c>
      <c r="H119" s="540">
        <v>2574.9333333333334</v>
      </c>
      <c r="I119" s="540">
        <v>2651.4166666666661</v>
      </c>
      <c r="J119" s="540">
        <v>2788.8833333333332</v>
      </c>
      <c r="K119" s="539">
        <v>2513.9499999999998</v>
      </c>
      <c r="L119" s="539">
        <v>2300</v>
      </c>
      <c r="M119" s="539">
        <v>1.43008</v>
      </c>
    </row>
    <row r="120" spans="1:13">
      <c r="A120" s="254">
        <v>110</v>
      </c>
      <c r="B120" s="566" t="s">
        <v>84</v>
      </c>
      <c r="C120" s="539">
        <v>1554.55</v>
      </c>
      <c r="D120" s="540">
        <v>1556.8500000000001</v>
      </c>
      <c r="E120" s="540">
        <v>1530.7000000000003</v>
      </c>
      <c r="F120" s="540">
        <v>1506.8500000000001</v>
      </c>
      <c r="G120" s="540">
        <v>1480.7000000000003</v>
      </c>
      <c r="H120" s="540">
        <v>1580.7000000000003</v>
      </c>
      <c r="I120" s="540">
        <v>1606.8500000000004</v>
      </c>
      <c r="J120" s="540">
        <v>1630.7000000000003</v>
      </c>
      <c r="K120" s="539">
        <v>1583</v>
      </c>
      <c r="L120" s="539">
        <v>1533</v>
      </c>
      <c r="M120" s="539">
        <v>3.3831699999999998</v>
      </c>
    </row>
    <row r="121" spans="1:13">
      <c r="A121" s="254">
        <v>111</v>
      </c>
      <c r="B121" s="566" t="s">
        <v>85</v>
      </c>
      <c r="C121" s="539">
        <v>581.35</v>
      </c>
      <c r="D121" s="540">
        <v>580.68333333333328</v>
      </c>
      <c r="E121" s="540">
        <v>566.36666666666656</v>
      </c>
      <c r="F121" s="540">
        <v>551.38333333333333</v>
      </c>
      <c r="G121" s="540">
        <v>537.06666666666661</v>
      </c>
      <c r="H121" s="540">
        <v>595.66666666666652</v>
      </c>
      <c r="I121" s="540">
        <v>609.98333333333335</v>
      </c>
      <c r="J121" s="540">
        <v>624.96666666666647</v>
      </c>
      <c r="K121" s="539">
        <v>595</v>
      </c>
      <c r="L121" s="539">
        <v>565.70000000000005</v>
      </c>
      <c r="M121" s="539">
        <v>39.001080000000002</v>
      </c>
    </row>
    <row r="122" spans="1:13">
      <c r="A122" s="254">
        <v>112</v>
      </c>
      <c r="B122" s="566" t="s">
        <v>233</v>
      </c>
      <c r="C122" s="539">
        <v>762.35</v>
      </c>
      <c r="D122" s="540">
        <v>760.44999999999993</v>
      </c>
      <c r="E122" s="540">
        <v>750.89999999999986</v>
      </c>
      <c r="F122" s="540">
        <v>739.44999999999993</v>
      </c>
      <c r="G122" s="540">
        <v>729.89999999999986</v>
      </c>
      <c r="H122" s="540">
        <v>771.89999999999986</v>
      </c>
      <c r="I122" s="540">
        <v>781.44999999999982</v>
      </c>
      <c r="J122" s="540">
        <v>792.89999999999986</v>
      </c>
      <c r="K122" s="539">
        <v>770</v>
      </c>
      <c r="L122" s="539">
        <v>749</v>
      </c>
      <c r="M122" s="539">
        <v>1.2448300000000001</v>
      </c>
    </row>
    <row r="123" spans="1:13">
      <c r="A123" s="254">
        <v>113</v>
      </c>
      <c r="B123" s="566" t="s">
        <v>338</v>
      </c>
      <c r="C123" s="539">
        <v>690</v>
      </c>
      <c r="D123" s="540">
        <v>688.31666666666661</v>
      </c>
      <c r="E123" s="540">
        <v>672.18333333333317</v>
      </c>
      <c r="F123" s="540">
        <v>654.36666666666656</v>
      </c>
      <c r="G123" s="540">
        <v>638.23333333333312</v>
      </c>
      <c r="H123" s="540">
        <v>706.13333333333321</v>
      </c>
      <c r="I123" s="540">
        <v>722.26666666666665</v>
      </c>
      <c r="J123" s="540">
        <v>740.08333333333326</v>
      </c>
      <c r="K123" s="539">
        <v>704.45</v>
      </c>
      <c r="L123" s="539">
        <v>670.5</v>
      </c>
      <c r="M123" s="539">
        <v>0.58689000000000002</v>
      </c>
    </row>
    <row r="124" spans="1:13">
      <c r="A124" s="254">
        <v>114</v>
      </c>
      <c r="B124" s="566" t="s">
        <v>234</v>
      </c>
      <c r="C124" s="539">
        <v>381.15</v>
      </c>
      <c r="D124" s="540">
        <v>379.13333333333338</v>
      </c>
      <c r="E124" s="540">
        <v>373.26666666666677</v>
      </c>
      <c r="F124" s="540">
        <v>365.38333333333338</v>
      </c>
      <c r="G124" s="540">
        <v>359.51666666666677</v>
      </c>
      <c r="H124" s="540">
        <v>387.01666666666677</v>
      </c>
      <c r="I124" s="540">
        <v>392.88333333333344</v>
      </c>
      <c r="J124" s="540">
        <v>400.76666666666677</v>
      </c>
      <c r="K124" s="539">
        <v>385</v>
      </c>
      <c r="L124" s="539">
        <v>371.25</v>
      </c>
      <c r="M124" s="539">
        <v>24.86422</v>
      </c>
    </row>
    <row r="125" spans="1:13">
      <c r="A125" s="254">
        <v>115</v>
      </c>
      <c r="B125" s="566" t="s">
        <v>86</v>
      </c>
      <c r="C125" s="539">
        <v>792.8</v>
      </c>
      <c r="D125" s="540">
        <v>797.51666666666677</v>
      </c>
      <c r="E125" s="540">
        <v>775.33333333333348</v>
      </c>
      <c r="F125" s="540">
        <v>757.86666666666667</v>
      </c>
      <c r="G125" s="540">
        <v>735.68333333333339</v>
      </c>
      <c r="H125" s="540">
        <v>814.98333333333358</v>
      </c>
      <c r="I125" s="540">
        <v>837.16666666666674</v>
      </c>
      <c r="J125" s="540">
        <v>854.63333333333367</v>
      </c>
      <c r="K125" s="539">
        <v>819.7</v>
      </c>
      <c r="L125" s="539">
        <v>780.05</v>
      </c>
      <c r="M125" s="539">
        <v>21.772559999999999</v>
      </c>
    </row>
    <row r="126" spans="1:13">
      <c r="A126" s="254">
        <v>116</v>
      </c>
      <c r="B126" s="566" t="s">
        <v>339</v>
      </c>
      <c r="C126" s="539">
        <v>654.4</v>
      </c>
      <c r="D126" s="540">
        <v>650.65</v>
      </c>
      <c r="E126" s="540">
        <v>642.29999999999995</v>
      </c>
      <c r="F126" s="540">
        <v>630.19999999999993</v>
      </c>
      <c r="G126" s="540">
        <v>621.84999999999991</v>
      </c>
      <c r="H126" s="540">
        <v>662.75</v>
      </c>
      <c r="I126" s="540">
        <v>671.10000000000014</v>
      </c>
      <c r="J126" s="540">
        <v>683.2</v>
      </c>
      <c r="K126" s="539">
        <v>659</v>
      </c>
      <c r="L126" s="539">
        <v>638.54999999999995</v>
      </c>
      <c r="M126" s="539">
        <v>4.2687499999999998</v>
      </c>
    </row>
    <row r="127" spans="1:13">
      <c r="A127" s="254">
        <v>117</v>
      </c>
      <c r="B127" s="566" t="s">
        <v>340</v>
      </c>
      <c r="C127" s="539">
        <v>97</v>
      </c>
      <c r="D127" s="540">
        <v>96.233333333333334</v>
      </c>
      <c r="E127" s="540">
        <v>92.066666666666663</v>
      </c>
      <c r="F127" s="540">
        <v>87.133333333333326</v>
      </c>
      <c r="G127" s="540">
        <v>82.966666666666654</v>
      </c>
      <c r="H127" s="540">
        <v>101.16666666666667</v>
      </c>
      <c r="I127" s="540">
        <v>105.33333333333333</v>
      </c>
      <c r="J127" s="540">
        <v>110.26666666666668</v>
      </c>
      <c r="K127" s="539">
        <v>100.4</v>
      </c>
      <c r="L127" s="539">
        <v>91.3</v>
      </c>
      <c r="M127" s="539">
        <v>9.0424399999999991</v>
      </c>
    </row>
    <row r="128" spans="1:13">
      <c r="A128" s="254">
        <v>118</v>
      </c>
      <c r="B128" s="566" t="s">
        <v>341</v>
      </c>
      <c r="C128" s="539">
        <v>114.65</v>
      </c>
      <c r="D128" s="540">
        <v>113.66666666666667</v>
      </c>
      <c r="E128" s="540">
        <v>111.08333333333334</v>
      </c>
      <c r="F128" s="540">
        <v>107.51666666666667</v>
      </c>
      <c r="G128" s="540">
        <v>104.93333333333334</v>
      </c>
      <c r="H128" s="540">
        <v>117.23333333333335</v>
      </c>
      <c r="I128" s="540">
        <v>119.81666666666669</v>
      </c>
      <c r="J128" s="540">
        <v>123.38333333333335</v>
      </c>
      <c r="K128" s="539">
        <v>116.25</v>
      </c>
      <c r="L128" s="539">
        <v>110.1</v>
      </c>
      <c r="M128" s="539">
        <v>8.4830199999999998</v>
      </c>
    </row>
    <row r="129" spans="1:13">
      <c r="A129" s="254">
        <v>119</v>
      </c>
      <c r="B129" s="566" t="s">
        <v>342</v>
      </c>
      <c r="C129" s="539">
        <v>472.55</v>
      </c>
      <c r="D129" s="540">
        <v>473.66666666666669</v>
      </c>
      <c r="E129" s="540">
        <v>463.88333333333338</v>
      </c>
      <c r="F129" s="540">
        <v>455.2166666666667</v>
      </c>
      <c r="G129" s="540">
        <v>445.43333333333339</v>
      </c>
      <c r="H129" s="540">
        <v>482.33333333333337</v>
      </c>
      <c r="I129" s="540">
        <v>492.11666666666667</v>
      </c>
      <c r="J129" s="540">
        <v>500.78333333333336</v>
      </c>
      <c r="K129" s="539">
        <v>483.45</v>
      </c>
      <c r="L129" s="539">
        <v>465</v>
      </c>
      <c r="M129" s="539">
        <v>0.56228</v>
      </c>
    </row>
    <row r="130" spans="1:13">
      <c r="A130" s="254">
        <v>120</v>
      </c>
      <c r="B130" s="566" t="s">
        <v>92</v>
      </c>
      <c r="C130" s="539">
        <v>313.2</v>
      </c>
      <c r="D130" s="540">
        <v>312.08333333333331</v>
      </c>
      <c r="E130" s="540">
        <v>308.16666666666663</v>
      </c>
      <c r="F130" s="540">
        <v>303.13333333333333</v>
      </c>
      <c r="G130" s="540">
        <v>299.21666666666664</v>
      </c>
      <c r="H130" s="540">
        <v>317.11666666666662</v>
      </c>
      <c r="I130" s="540">
        <v>321.03333333333325</v>
      </c>
      <c r="J130" s="540">
        <v>326.06666666666661</v>
      </c>
      <c r="K130" s="539">
        <v>316</v>
      </c>
      <c r="L130" s="539">
        <v>307.05</v>
      </c>
      <c r="M130" s="539">
        <v>117.26034</v>
      </c>
    </row>
    <row r="131" spans="1:13">
      <c r="A131" s="254">
        <v>121</v>
      </c>
      <c r="B131" s="566" t="s">
        <v>87</v>
      </c>
      <c r="C131" s="539">
        <v>503.65</v>
      </c>
      <c r="D131" s="540">
        <v>502.65000000000003</v>
      </c>
      <c r="E131" s="540">
        <v>499.05000000000007</v>
      </c>
      <c r="F131" s="540">
        <v>494.45000000000005</v>
      </c>
      <c r="G131" s="540">
        <v>490.85000000000008</v>
      </c>
      <c r="H131" s="540">
        <v>507.25000000000006</v>
      </c>
      <c r="I131" s="540">
        <v>510.85000000000008</v>
      </c>
      <c r="J131" s="540">
        <v>515.45000000000005</v>
      </c>
      <c r="K131" s="539">
        <v>506.25</v>
      </c>
      <c r="L131" s="539">
        <v>498.05</v>
      </c>
      <c r="M131" s="539">
        <v>14.64678</v>
      </c>
    </row>
    <row r="132" spans="1:13">
      <c r="A132" s="254">
        <v>122</v>
      </c>
      <c r="B132" s="566" t="s">
        <v>235</v>
      </c>
      <c r="C132" s="539">
        <v>1449.6</v>
      </c>
      <c r="D132" s="540">
        <v>1429.3833333333332</v>
      </c>
      <c r="E132" s="540">
        <v>1385.8166666666664</v>
      </c>
      <c r="F132" s="540">
        <v>1322.0333333333331</v>
      </c>
      <c r="G132" s="540">
        <v>1278.4666666666662</v>
      </c>
      <c r="H132" s="540">
        <v>1493.1666666666665</v>
      </c>
      <c r="I132" s="540">
        <v>1536.7333333333331</v>
      </c>
      <c r="J132" s="540">
        <v>1600.5166666666667</v>
      </c>
      <c r="K132" s="539">
        <v>1472.95</v>
      </c>
      <c r="L132" s="539">
        <v>1365.6</v>
      </c>
      <c r="M132" s="539">
        <v>0.54061999999999999</v>
      </c>
    </row>
    <row r="133" spans="1:13">
      <c r="A133" s="254">
        <v>123</v>
      </c>
      <c r="B133" s="566" t="s">
        <v>343</v>
      </c>
      <c r="C133" s="539">
        <v>1318.65</v>
      </c>
      <c r="D133" s="540">
        <v>1310.8833333333334</v>
      </c>
      <c r="E133" s="540">
        <v>1277.7666666666669</v>
      </c>
      <c r="F133" s="540">
        <v>1236.8833333333334</v>
      </c>
      <c r="G133" s="540">
        <v>1203.7666666666669</v>
      </c>
      <c r="H133" s="540">
        <v>1351.7666666666669</v>
      </c>
      <c r="I133" s="540">
        <v>1384.8833333333332</v>
      </c>
      <c r="J133" s="540">
        <v>1425.7666666666669</v>
      </c>
      <c r="K133" s="539">
        <v>1344</v>
      </c>
      <c r="L133" s="539">
        <v>1270</v>
      </c>
      <c r="M133" s="539">
        <v>3.8860299999999999</v>
      </c>
    </row>
    <row r="134" spans="1:13">
      <c r="A134" s="254">
        <v>124</v>
      </c>
      <c r="B134" s="566" t="s">
        <v>344</v>
      </c>
      <c r="C134" s="539">
        <v>150.80000000000001</v>
      </c>
      <c r="D134" s="540">
        <v>152.28333333333333</v>
      </c>
      <c r="E134" s="540">
        <v>145.56666666666666</v>
      </c>
      <c r="F134" s="540">
        <v>140.33333333333334</v>
      </c>
      <c r="G134" s="540">
        <v>133.61666666666667</v>
      </c>
      <c r="H134" s="540">
        <v>157.51666666666665</v>
      </c>
      <c r="I134" s="540">
        <v>164.23333333333329</v>
      </c>
      <c r="J134" s="540">
        <v>169.46666666666664</v>
      </c>
      <c r="K134" s="539">
        <v>159</v>
      </c>
      <c r="L134" s="539">
        <v>147.05000000000001</v>
      </c>
      <c r="M134" s="539">
        <v>8.9428099999999997</v>
      </c>
    </row>
    <row r="135" spans="1:13">
      <c r="A135" s="254">
        <v>125</v>
      </c>
      <c r="B135" s="566" t="s">
        <v>839</v>
      </c>
      <c r="C135" s="539">
        <v>358.55</v>
      </c>
      <c r="D135" s="540">
        <v>353.84999999999997</v>
      </c>
      <c r="E135" s="540">
        <v>342.69999999999993</v>
      </c>
      <c r="F135" s="540">
        <v>326.84999999999997</v>
      </c>
      <c r="G135" s="540">
        <v>315.69999999999993</v>
      </c>
      <c r="H135" s="540">
        <v>369.69999999999993</v>
      </c>
      <c r="I135" s="540">
        <v>380.84999999999991</v>
      </c>
      <c r="J135" s="540">
        <v>396.69999999999993</v>
      </c>
      <c r="K135" s="539">
        <v>365</v>
      </c>
      <c r="L135" s="539">
        <v>338</v>
      </c>
      <c r="M135" s="539">
        <v>7.0902099999999999</v>
      </c>
    </row>
    <row r="136" spans="1:13">
      <c r="A136" s="254">
        <v>126</v>
      </c>
      <c r="B136" s="566" t="s">
        <v>741</v>
      </c>
      <c r="C136" s="539">
        <v>732.3</v>
      </c>
      <c r="D136" s="540">
        <v>731.43333333333339</v>
      </c>
      <c r="E136" s="540">
        <v>720.86666666666679</v>
      </c>
      <c r="F136" s="540">
        <v>709.43333333333339</v>
      </c>
      <c r="G136" s="540">
        <v>698.86666666666679</v>
      </c>
      <c r="H136" s="540">
        <v>742.86666666666679</v>
      </c>
      <c r="I136" s="540">
        <v>753.43333333333339</v>
      </c>
      <c r="J136" s="540">
        <v>764.86666666666679</v>
      </c>
      <c r="K136" s="539">
        <v>742</v>
      </c>
      <c r="L136" s="539">
        <v>720</v>
      </c>
      <c r="M136" s="539">
        <v>0.13077</v>
      </c>
    </row>
    <row r="137" spans="1:13">
      <c r="A137" s="254">
        <v>127</v>
      </c>
      <c r="B137" s="566" t="s">
        <v>346</v>
      </c>
      <c r="C137" s="539">
        <v>644</v>
      </c>
      <c r="D137" s="540">
        <v>642.9</v>
      </c>
      <c r="E137" s="540">
        <v>630.79999999999995</v>
      </c>
      <c r="F137" s="540">
        <v>617.6</v>
      </c>
      <c r="G137" s="540">
        <v>605.5</v>
      </c>
      <c r="H137" s="540">
        <v>656.09999999999991</v>
      </c>
      <c r="I137" s="540">
        <v>668.2</v>
      </c>
      <c r="J137" s="540">
        <v>681.39999999999986</v>
      </c>
      <c r="K137" s="539">
        <v>655</v>
      </c>
      <c r="L137" s="539">
        <v>629.70000000000005</v>
      </c>
      <c r="M137" s="539">
        <v>3.34863</v>
      </c>
    </row>
    <row r="138" spans="1:13">
      <c r="A138" s="254">
        <v>128</v>
      </c>
      <c r="B138" s="566" t="s">
        <v>89</v>
      </c>
      <c r="C138" s="539">
        <v>11.6</v>
      </c>
      <c r="D138" s="540">
        <v>11.5</v>
      </c>
      <c r="E138" s="540">
        <v>11.35</v>
      </c>
      <c r="F138" s="540">
        <v>11.1</v>
      </c>
      <c r="G138" s="540">
        <v>10.95</v>
      </c>
      <c r="H138" s="540">
        <v>11.75</v>
      </c>
      <c r="I138" s="540">
        <v>11.899999999999999</v>
      </c>
      <c r="J138" s="540">
        <v>12.15</v>
      </c>
      <c r="K138" s="539">
        <v>11.65</v>
      </c>
      <c r="L138" s="539">
        <v>11.25</v>
      </c>
      <c r="M138" s="539">
        <v>32.57385</v>
      </c>
    </row>
    <row r="139" spans="1:13">
      <c r="A139" s="254">
        <v>129</v>
      </c>
      <c r="B139" s="566" t="s">
        <v>347</v>
      </c>
      <c r="C139" s="539">
        <v>119.95</v>
      </c>
      <c r="D139" s="540">
        <v>120.14999999999999</v>
      </c>
      <c r="E139" s="540">
        <v>118.29999999999998</v>
      </c>
      <c r="F139" s="540">
        <v>116.64999999999999</v>
      </c>
      <c r="G139" s="540">
        <v>114.79999999999998</v>
      </c>
      <c r="H139" s="540">
        <v>121.79999999999998</v>
      </c>
      <c r="I139" s="540">
        <v>123.64999999999998</v>
      </c>
      <c r="J139" s="540">
        <v>125.29999999999998</v>
      </c>
      <c r="K139" s="539">
        <v>122</v>
      </c>
      <c r="L139" s="539">
        <v>118.5</v>
      </c>
      <c r="M139" s="539">
        <v>2.0644300000000002</v>
      </c>
    </row>
    <row r="140" spans="1:13">
      <c r="A140" s="254">
        <v>130</v>
      </c>
      <c r="B140" s="566" t="s">
        <v>90</v>
      </c>
      <c r="C140" s="539">
        <v>3480.05</v>
      </c>
      <c r="D140" s="540">
        <v>3467.4166666666665</v>
      </c>
      <c r="E140" s="540">
        <v>3425.0333333333328</v>
      </c>
      <c r="F140" s="540">
        <v>3370.0166666666664</v>
      </c>
      <c r="G140" s="540">
        <v>3327.6333333333328</v>
      </c>
      <c r="H140" s="540">
        <v>3522.4333333333329</v>
      </c>
      <c r="I140" s="540">
        <v>3564.8166666666671</v>
      </c>
      <c r="J140" s="540">
        <v>3619.833333333333</v>
      </c>
      <c r="K140" s="539">
        <v>3509.8</v>
      </c>
      <c r="L140" s="539">
        <v>3412.4</v>
      </c>
      <c r="M140" s="539">
        <v>4.0915299999999997</v>
      </c>
    </row>
    <row r="141" spans="1:13">
      <c r="A141" s="254">
        <v>131</v>
      </c>
      <c r="B141" s="566" t="s">
        <v>348</v>
      </c>
      <c r="C141" s="539">
        <v>19856.7</v>
      </c>
      <c r="D141" s="540">
        <v>19610.899999999998</v>
      </c>
      <c r="E141" s="540">
        <v>19246.799999999996</v>
      </c>
      <c r="F141" s="540">
        <v>18636.899999999998</v>
      </c>
      <c r="G141" s="540">
        <v>18272.799999999996</v>
      </c>
      <c r="H141" s="540">
        <v>20220.799999999996</v>
      </c>
      <c r="I141" s="540">
        <v>20584.899999999994</v>
      </c>
      <c r="J141" s="540">
        <v>21194.799999999996</v>
      </c>
      <c r="K141" s="539">
        <v>19975</v>
      </c>
      <c r="L141" s="539">
        <v>19001</v>
      </c>
      <c r="M141" s="539">
        <v>0.39993000000000001</v>
      </c>
    </row>
    <row r="142" spans="1:13">
      <c r="A142" s="254">
        <v>132</v>
      </c>
      <c r="B142" s="566" t="s">
        <v>349</v>
      </c>
      <c r="C142" s="539">
        <v>2286.6</v>
      </c>
      <c r="D142" s="540">
        <v>2287.5333333333333</v>
      </c>
      <c r="E142" s="540">
        <v>2245.0666666666666</v>
      </c>
      <c r="F142" s="540">
        <v>2203.5333333333333</v>
      </c>
      <c r="G142" s="540">
        <v>2161.0666666666666</v>
      </c>
      <c r="H142" s="540">
        <v>2329.0666666666666</v>
      </c>
      <c r="I142" s="540">
        <v>2371.5333333333328</v>
      </c>
      <c r="J142" s="540">
        <v>2413.0666666666666</v>
      </c>
      <c r="K142" s="539">
        <v>2330</v>
      </c>
      <c r="L142" s="539">
        <v>2246</v>
      </c>
      <c r="M142" s="539">
        <v>2.0516399999999999</v>
      </c>
    </row>
    <row r="143" spans="1:13">
      <c r="A143" s="254">
        <v>133</v>
      </c>
      <c r="B143" s="566" t="s">
        <v>93</v>
      </c>
      <c r="C143" s="539">
        <v>4435.55</v>
      </c>
      <c r="D143" s="540">
        <v>4445.4333333333334</v>
      </c>
      <c r="E143" s="540">
        <v>4367.1166666666668</v>
      </c>
      <c r="F143" s="540">
        <v>4298.6833333333334</v>
      </c>
      <c r="G143" s="540">
        <v>4220.3666666666668</v>
      </c>
      <c r="H143" s="540">
        <v>4513.8666666666668</v>
      </c>
      <c r="I143" s="540">
        <v>4592.1833333333343</v>
      </c>
      <c r="J143" s="540">
        <v>4660.6166666666668</v>
      </c>
      <c r="K143" s="539">
        <v>4523.75</v>
      </c>
      <c r="L143" s="539">
        <v>4377</v>
      </c>
      <c r="M143" s="539">
        <v>7.3558599999999998</v>
      </c>
    </row>
    <row r="144" spans="1:13">
      <c r="A144" s="254">
        <v>134</v>
      </c>
      <c r="B144" s="566" t="s">
        <v>350</v>
      </c>
      <c r="C144" s="539">
        <v>319.5</v>
      </c>
      <c r="D144" s="540">
        <v>321.2</v>
      </c>
      <c r="E144" s="540">
        <v>315.39999999999998</v>
      </c>
      <c r="F144" s="540">
        <v>311.3</v>
      </c>
      <c r="G144" s="540">
        <v>305.5</v>
      </c>
      <c r="H144" s="540">
        <v>325.29999999999995</v>
      </c>
      <c r="I144" s="540">
        <v>331.1</v>
      </c>
      <c r="J144" s="540">
        <v>335.19999999999993</v>
      </c>
      <c r="K144" s="539">
        <v>327</v>
      </c>
      <c r="L144" s="539">
        <v>317.10000000000002</v>
      </c>
      <c r="M144" s="539">
        <v>1.94299</v>
      </c>
    </row>
    <row r="145" spans="1:13">
      <c r="A145" s="254">
        <v>135</v>
      </c>
      <c r="B145" s="566" t="s">
        <v>351</v>
      </c>
      <c r="C145" s="539">
        <v>97.45</v>
      </c>
      <c r="D145" s="540">
        <v>97.483333333333334</v>
      </c>
      <c r="E145" s="540">
        <v>96.516666666666666</v>
      </c>
      <c r="F145" s="540">
        <v>95.583333333333329</v>
      </c>
      <c r="G145" s="540">
        <v>94.61666666666666</v>
      </c>
      <c r="H145" s="540">
        <v>98.416666666666671</v>
      </c>
      <c r="I145" s="540">
        <v>99.38333333333334</v>
      </c>
      <c r="J145" s="540">
        <v>100.31666666666668</v>
      </c>
      <c r="K145" s="539">
        <v>98.45</v>
      </c>
      <c r="L145" s="539">
        <v>96.55</v>
      </c>
      <c r="M145" s="539">
        <v>2.2353800000000001</v>
      </c>
    </row>
    <row r="146" spans="1:13">
      <c r="A146" s="254">
        <v>136</v>
      </c>
      <c r="B146" s="566" t="s">
        <v>840</v>
      </c>
      <c r="C146" s="539">
        <v>221.8</v>
      </c>
      <c r="D146" s="540">
        <v>220.25</v>
      </c>
      <c r="E146" s="540">
        <v>217.05</v>
      </c>
      <c r="F146" s="540">
        <v>212.3</v>
      </c>
      <c r="G146" s="540">
        <v>209.10000000000002</v>
      </c>
      <c r="H146" s="540">
        <v>225</v>
      </c>
      <c r="I146" s="540">
        <v>228.2</v>
      </c>
      <c r="J146" s="540">
        <v>232.95</v>
      </c>
      <c r="K146" s="539">
        <v>223.45</v>
      </c>
      <c r="L146" s="539">
        <v>215.5</v>
      </c>
      <c r="M146" s="539">
        <v>9.3148099999999996</v>
      </c>
    </row>
    <row r="147" spans="1:13">
      <c r="A147" s="254">
        <v>137</v>
      </c>
      <c r="B147" s="566" t="s">
        <v>743</v>
      </c>
      <c r="C147" s="539">
        <v>1865.15</v>
      </c>
      <c r="D147" s="540">
        <v>1894.7</v>
      </c>
      <c r="E147" s="540">
        <v>1828.45</v>
      </c>
      <c r="F147" s="540">
        <v>1791.75</v>
      </c>
      <c r="G147" s="540">
        <v>1725.5</v>
      </c>
      <c r="H147" s="540">
        <v>1931.4</v>
      </c>
      <c r="I147" s="540">
        <v>1997.65</v>
      </c>
      <c r="J147" s="540">
        <v>2034.3500000000001</v>
      </c>
      <c r="K147" s="539">
        <v>1960.95</v>
      </c>
      <c r="L147" s="539">
        <v>1858</v>
      </c>
      <c r="M147" s="539">
        <v>2.7514799999999999</v>
      </c>
    </row>
    <row r="148" spans="1:13">
      <c r="A148" s="254">
        <v>138</v>
      </c>
      <c r="B148" s="566" t="s">
        <v>236</v>
      </c>
      <c r="C148" s="539">
        <v>67.099999999999994</v>
      </c>
      <c r="D148" s="540">
        <v>65.899999999999991</v>
      </c>
      <c r="E148" s="540">
        <v>64.299999999999983</v>
      </c>
      <c r="F148" s="540">
        <v>61.499999999999993</v>
      </c>
      <c r="G148" s="540">
        <v>59.899999999999984</v>
      </c>
      <c r="H148" s="540">
        <v>68.699999999999989</v>
      </c>
      <c r="I148" s="540">
        <v>70.299999999999983</v>
      </c>
      <c r="J148" s="540">
        <v>73.09999999999998</v>
      </c>
      <c r="K148" s="539">
        <v>67.5</v>
      </c>
      <c r="L148" s="539">
        <v>63.1</v>
      </c>
      <c r="M148" s="539">
        <v>34.523650000000004</v>
      </c>
    </row>
    <row r="149" spans="1:13">
      <c r="A149" s="254">
        <v>139</v>
      </c>
      <c r="B149" s="566" t="s">
        <v>94</v>
      </c>
      <c r="C149" s="539">
        <v>2535.8000000000002</v>
      </c>
      <c r="D149" s="540">
        <v>2532.8833333333332</v>
      </c>
      <c r="E149" s="540">
        <v>2502.9166666666665</v>
      </c>
      <c r="F149" s="540">
        <v>2470.0333333333333</v>
      </c>
      <c r="G149" s="540">
        <v>2440.0666666666666</v>
      </c>
      <c r="H149" s="540">
        <v>2565.7666666666664</v>
      </c>
      <c r="I149" s="540">
        <v>2595.7333333333336</v>
      </c>
      <c r="J149" s="540">
        <v>2628.6166666666663</v>
      </c>
      <c r="K149" s="539">
        <v>2562.85</v>
      </c>
      <c r="L149" s="539">
        <v>2500</v>
      </c>
      <c r="M149" s="539">
        <v>8.0758500000000009</v>
      </c>
    </row>
    <row r="150" spans="1:13">
      <c r="A150" s="254">
        <v>140</v>
      </c>
      <c r="B150" s="566" t="s">
        <v>352</v>
      </c>
      <c r="C150" s="539">
        <v>167.7</v>
      </c>
      <c r="D150" s="540">
        <v>167.08333333333331</v>
      </c>
      <c r="E150" s="540">
        <v>162.06666666666663</v>
      </c>
      <c r="F150" s="540">
        <v>156.43333333333331</v>
      </c>
      <c r="G150" s="540">
        <v>151.41666666666663</v>
      </c>
      <c r="H150" s="540">
        <v>172.71666666666664</v>
      </c>
      <c r="I150" s="540">
        <v>177.73333333333329</v>
      </c>
      <c r="J150" s="540">
        <v>183.36666666666665</v>
      </c>
      <c r="K150" s="539">
        <v>172.1</v>
      </c>
      <c r="L150" s="539">
        <v>161.44999999999999</v>
      </c>
      <c r="M150" s="539">
        <v>2.48393</v>
      </c>
    </row>
    <row r="151" spans="1:13">
      <c r="A151" s="254">
        <v>141</v>
      </c>
      <c r="B151" s="566" t="s">
        <v>237</v>
      </c>
      <c r="C151" s="539">
        <v>469.4</v>
      </c>
      <c r="D151" s="540">
        <v>467.95</v>
      </c>
      <c r="E151" s="540">
        <v>463.09999999999997</v>
      </c>
      <c r="F151" s="540">
        <v>456.79999999999995</v>
      </c>
      <c r="G151" s="540">
        <v>451.94999999999993</v>
      </c>
      <c r="H151" s="540">
        <v>474.25</v>
      </c>
      <c r="I151" s="540">
        <v>479.1</v>
      </c>
      <c r="J151" s="540">
        <v>485.40000000000003</v>
      </c>
      <c r="K151" s="539">
        <v>472.8</v>
      </c>
      <c r="L151" s="539">
        <v>461.65</v>
      </c>
      <c r="M151" s="539">
        <v>2.90978</v>
      </c>
    </row>
    <row r="152" spans="1:13">
      <c r="A152" s="254">
        <v>142</v>
      </c>
      <c r="B152" s="566" t="s">
        <v>238</v>
      </c>
      <c r="C152" s="539">
        <v>1416.35</v>
      </c>
      <c r="D152" s="540">
        <v>1401.7333333333333</v>
      </c>
      <c r="E152" s="540">
        <v>1378.9666666666667</v>
      </c>
      <c r="F152" s="540">
        <v>1341.5833333333333</v>
      </c>
      <c r="G152" s="540">
        <v>1318.8166666666666</v>
      </c>
      <c r="H152" s="540">
        <v>1439.1166666666668</v>
      </c>
      <c r="I152" s="540">
        <v>1461.8833333333337</v>
      </c>
      <c r="J152" s="540">
        <v>1499.2666666666669</v>
      </c>
      <c r="K152" s="539">
        <v>1424.5</v>
      </c>
      <c r="L152" s="539">
        <v>1364.35</v>
      </c>
      <c r="M152" s="539">
        <v>0.63593999999999995</v>
      </c>
    </row>
    <row r="153" spans="1:13">
      <c r="A153" s="254">
        <v>143</v>
      </c>
      <c r="B153" s="566" t="s">
        <v>239</v>
      </c>
      <c r="C153" s="539">
        <v>72.95</v>
      </c>
      <c r="D153" s="540">
        <v>73.033333333333346</v>
      </c>
      <c r="E153" s="540">
        <v>72.216666666666697</v>
      </c>
      <c r="F153" s="540">
        <v>71.483333333333348</v>
      </c>
      <c r="G153" s="540">
        <v>70.6666666666667</v>
      </c>
      <c r="H153" s="540">
        <v>73.766666666666694</v>
      </c>
      <c r="I153" s="540">
        <v>74.583333333333329</v>
      </c>
      <c r="J153" s="540">
        <v>75.316666666666691</v>
      </c>
      <c r="K153" s="539">
        <v>73.849999999999994</v>
      </c>
      <c r="L153" s="539">
        <v>72.3</v>
      </c>
      <c r="M153" s="539">
        <v>20.72804</v>
      </c>
    </row>
    <row r="154" spans="1:13">
      <c r="A154" s="254">
        <v>144</v>
      </c>
      <c r="B154" s="566" t="s">
        <v>95</v>
      </c>
      <c r="C154" s="539">
        <v>86.85</v>
      </c>
      <c r="D154" s="540">
        <v>87</v>
      </c>
      <c r="E154" s="540">
        <v>84.5</v>
      </c>
      <c r="F154" s="540">
        <v>82.15</v>
      </c>
      <c r="G154" s="540">
        <v>79.650000000000006</v>
      </c>
      <c r="H154" s="540">
        <v>89.35</v>
      </c>
      <c r="I154" s="540">
        <v>91.85</v>
      </c>
      <c r="J154" s="540">
        <v>94.199999999999989</v>
      </c>
      <c r="K154" s="539">
        <v>89.5</v>
      </c>
      <c r="L154" s="539">
        <v>84.65</v>
      </c>
      <c r="M154" s="539">
        <v>10.95993</v>
      </c>
    </row>
    <row r="155" spans="1:13">
      <c r="A155" s="254">
        <v>145</v>
      </c>
      <c r="B155" s="566" t="s">
        <v>353</v>
      </c>
      <c r="C155" s="539">
        <v>598.9</v>
      </c>
      <c r="D155" s="540">
        <v>559.73333333333323</v>
      </c>
      <c r="E155" s="540">
        <v>512.66666666666652</v>
      </c>
      <c r="F155" s="540">
        <v>426.43333333333328</v>
      </c>
      <c r="G155" s="540">
        <v>379.36666666666656</v>
      </c>
      <c r="H155" s="540">
        <v>645.96666666666647</v>
      </c>
      <c r="I155" s="540">
        <v>693.0333333333333</v>
      </c>
      <c r="J155" s="540">
        <v>779.26666666666642</v>
      </c>
      <c r="K155" s="539">
        <v>606.79999999999995</v>
      </c>
      <c r="L155" s="539">
        <v>473.5</v>
      </c>
      <c r="M155" s="539">
        <v>3.62405</v>
      </c>
    </row>
    <row r="156" spans="1:13">
      <c r="A156" s="254">
        <v>146</v>
      </c>
      <c r="B156" s="566" t="s">
        <v>96</v>
      </c>
      <c r="C156" s="539">
        <v>1311.6</v>
      </c>
      <c r="D156" s="540">
        <v>1300.7166666666665</v>
      </c>
      <c r="E156" s="540">
        <v>1285.883333333333</v>
      </c>
      <c r="F156" s="540">
        <v>1260.1666666666665</v>
      </c>
      <c r="G156" s="540">
        <v>1245.333333333333</v>
      </c>
      <c r="H156" s="540">
        <v>1326.4333333333329</v>
      </c>
      <c r="I156" s="540">
        <v>1341.2666666666664</v>
      </c>
      <c r="J156" s="540">
        <v>1366.9833333333329</v>
      </c>
      <c r="K156" s="539">
        <v>1315.55</v>
      </c>
      <c r="L156" s="539">
        <v>1275</v>
      </c>
      <c r="M156" s="539">
        <v>7.52013</v>
      </c>
    </row>
    <row r="157" spans="1:13">
      <c r="A157" s="254">
        <v>147</v>
      </c>
      <c r="B157" s="566" t="s">
        <v>97</v>
      </c>
      <c r="C157" s="539">
        <v>203.6</v>
      </c>
      <c r="D157" s="540">
        <v>203.04999999999998</v>
      </c>
      <c r="E157" s="540">
        <v>201.14999999999998</v>
      </c>
      <c r="F157" s="540">
        <v>198.7</v>
      </c>
      <c r="G157" s="540">
        <v>196.79999999999998</v>
      </c>
      <c r="H157" s="540">
        <v>205.49999999999997</v>
      </c>
      <c r="I157" s="540">
        <v>207.4</v>
      </c>
      <c r="J157" s="540">
        <v>209.84999999999997</v>
      </c>
      <c r="K157" s="539">
        <v>204.95</v>
      </c>
      <c r="L157" s="539">
        <v>200.6</v>
      </c>
      <c r="M157" s="539">
        <v>28.289899999999999</v>
      </c>
    </row>
    <row r="158" spans="1:13">
      <c r="A158" s="254">
        <v>148</v>
      </c>
      <c r="B158" s="566" t="s">
        <v>355</v>
      </c>
      <c r="C158" s="539">
        <v>282.25</v>
      </c>
      <c r="D158" s="540">
        <v>286.2166666666667</v>
      </c>
      <c r="E158" s="540">
        <v>271.08333333333337</v>
      </c>
      <c r="F158" s="540">
        <v>259.91666666666669</v>
      </c>
      <c r="G158" s="540">
        <v>244.78333333333336</v>
      </c>
      <c r="H158" s="540">
        <v>297.38333333333338</v>
      </c>
      <c r="I158" s="540">
        <v>312.51666666666671</v>
      </c>
      <c r="J158" s="540">
        <v>323.68333333333339</v>
      </c>
      <c r="K158" s="539">
        <v>301.35000000000002</v>
      </c>
      <c r="L158" s="539">
        <v>275.05</v>
      </c>
      <c r="M158" s="539">
        <v>1.5335099999999999</v>
      </c>
    </row>
    <row r="159" spans="1:13">
      <c r="A159" s="254">
        <v>149</v>
      </c>
      <c r="B159" s="566" t="s">
        <v>98</v>
      </c>
      <c r="C159" s="539">
        <v>84.7</v>
      </c>
      <c r="D159" s="540">
        <v>83.65</v>
      </c>
      <c r="E159" s="540">
        <v>82.200000000000017</v>
      </c>
      <c r="F159" s="540">
        <v>79.700000000000017</v>
      </c>
      <c r="G159" s="540">
        <v>78.250000000000028</v>
      </c>
      <c r="H159" s="540">
        <v>86.15</v>
      </c>
      <c r="I159" s="540">
        <v>87.6</v>
      </c>
      <c r="J159" s="540">
        <v>90.1</v>
      </c>
      <c r="K159" s="539">
        <v>85.1</v>
      </c>
      <c r="L159" s="539">
        <v>81.150000000000006</v>
      </c>
      <c r="M159" s="539">
        <v>135.85032000000001</v>
      </c>
    </row>
    <row r="160" spans="1:13">
      <c r="A160" s="254">
        <v>150</v>
      </c>
      <c r="B160" s="566" t="s">
        <v>356</v>
      </c>
      <c r="C160" s="539">
        <v>2325.1</v>
      </c>
      <c r="D160" s="540">
        <v>2331.0333333333333</v>
      </c>
      <c r="E160" s="540">
        <v>2282.0666666666666</v>
      </c>
      <c r="F160" s="540">
        <v>2239.0333333333333</v>
      </c>
      <c r="G160" s="540">
        <v>2190.0666666666666</v>
      </c>
      <c r="H160" s="540">
        <v>2374.0666666666666</v>
      </c>
      <c r="I160" s="540">
        <v>2423.0333333333328</v>
      </c>
      <c r="J160" s="540">
        <v>2466.0666666666666</v>
      </c>
      <c r="K160" s="539">
        <v>2380</v>
      </c>
      <c r="L160" s="539">
        <v>2288</v>
      </c>
      <c r="M160" s="539">
        <v>0.12139</v>
      </c>
    </row>
    <row r="161" spans="1:13">
      <c r="A161" s="254">
        <v>151</v>
      </c>
      <c r="B161" s="566" t="s">
        <v>357</v>
      </c>
      <c r="C161" s="539">
        <v>388.8</v>
      </c>
      <c r="D161" s="540">
        <v>389.41666666666669</v>
      </c>
      <c r="E161" s="540">
        <v>381.83333333333337</v>
      </c>
      <c r="F161" s="540">
        <v>374.86666666666667</v>
      </c>
      <c r="G161" s="540">
        <v>367.28333333333336</v>
      </c>
      <c r="H161" s="540">
        <v>396.38333333333338</v>
      </c>
      <c r="I161" s="540">
        <v>403.96666666666675</v>
      </c>
      <c r="J161" s="540">
        <v>410.93333333333339</v>
      </c>
      <c r="K161" s="539">
        <v>397</v>
      </c>
      <c r="L161" s="539">
        <v>382.45</v>
      </c>
      <c r="M161" s="539">
        <v>2.60643</v>
      </c>
    </row>
    <row r="162" spans="1:13">
      <c r="A162" s="254">
        <v>152</v>
      </c>
      <c r="B162" s="566" t="s">
        <v>358</v>
      </c>
      <c r="C162" s="539">
        <v>604.65</v>
      </c>
      <c r="D162" s="540">
        <v>606.88333333333333</v>
      </c>
      <c r="E162" s="540">
        <v>599.76666666666665</v>
      </c>
      <c r="F162" s="540">
        <v>594.88333333333333</v>
      </c>
      <c r="G162" s="540">
        <v>587.76666666666665</v>
      </c>
      <c r="H162" s="540">
        <v>611.76666666666665</v>
      </c>
      <c r="I162" s="540">
        <v>618.88333333333321</v>
      </c>
      <c r="J162" s="540">
        <v>623.76666666666665</v>
      </c>
      <c r="K162" s="539">
        <v>614</v>
      </c>
      <c r="L162" s="539">
        <v>602</v>
      </c>
      <c r="M162" s="539">
        <v>1.5622799999999999</v>
      </c>
    </row>
    <row r="163" spans="1:13">
      <c r="A163" s="254">
        <v>153</v>
      </c>
      <c r="B163" s="566" t="s">
        <v>359</v>
      </c>
      <c r="C163" s="539">
        <v>101.9</v>
      </c>
      <c r="D163" s="540">
        <v>102.46666666666668</v>
      </c>
      <c r="E163" s="540">
        <v>98.733333333333363</v>
      </c>
      <c r="F163" s="540">
        <v>95.566666666666677</v>
      </c>
      <c r="G163" s="540">
        <v>91.833333333333357</v>
      </c>
      <c r="H163" s="540">
        <v>105.63333333333337</v>
      </c>
      <c r="I163" s="540">
        <v>109.36666666666669</v>
      </c>
      <c r="J163" s="540">
        <v>112.53333333333337</v>
      </c>
      <c r="K163" s="539">
        <v>106.2</v>
      </c>
      <c r="L163" s="539">
        <v>99.3</v>
      </c>
      <c r="M163" s="539">
        <v>40.873309999999996</v>
      </c>
    </row>
    <row r="164" spans="1:13">
      <c r="A164" s="254">
        <v>154</v>
      </c>
      <c r="B164" s="566" t="s">
        <v>360</v>
      </c>
      <c r="C164" s="539">
        <v>160.6</v>
      </c>
      <c r="D164" s="540">
        <v>161.35</v>
      </c>
      <c r="E164" s="540">
        <v>158.5</v>
      </c>
      <c r="F164" s="540">
        <v>156.4</v>
      </c>
      <c r="G164" s="540">
        <v>153.55000000000001</v>
      </c>
      <c r="H164" s="540">
        <v>163.44999999999999</v>
      </c>
      <c r="I164" s="540">
        <v>166.29999999999995</v>
      </c>
      <c r="J164" s="540">
        <v>168.39999999999998</v>
      </c>
      <c r="K164" s="539">
        <v>164.2</v>
      </c>
      <c r="L164" s="539">
        <v>159.25</v>
      </c>
      <c r="M164" s="539">
        <v>7.0966500000000003</v>
      </c>
    </row>
    <row r="165" spans="1:13">
      <c r="A165" s="254">
        <v>155</v>
      </c>
      <c r="B165" s="566" t="s">
        <v>240</v>
      </c>
      <c r="C165" s="539">
        <v>7.95</v>
      </c>
      <c r="D165" s="540">
        <v>7.95</v>
      </c>
      <c r="E165" s="540">
        <v>7.8000000000000007</v>
      </c>
      <c r="F165" s="540">
        <v>7.65</v>
      </c>
      <c r="G165" s="540">
        <v>7.5000000000000009</v>
      </c>
      <c r="H165" s="540">
        <v>8.1000000000000014</v>
      </c>
      <c r="I165" s="540">
        <v>8.25</v>
      </c>
      <c r="J165" s="540">
        <v>8.4</v>
      </c>
      <c r="K165" s="539">
        <v>8.1</v>
      </c>
      <c r="L165" s="539">
        <v>7.8</v>
      </c>
      <c r="M165" s="539">
        <v>32.7258</v>
      </c>
    </row>
    <row r="166" spans="1:13">
      <c r="A166" s="254">
        <v>156</v>
      </c>
      <c r="B166" s="566" t="s">
        <v>241</v>
      </c>
      <c r="C166" s="539">
        <v>70.150000000000006</v>
      </c>
      <c r="D166" s="540">
        <v>70.183333333333337</v>
      </c>
      <c r="E166" s="540">
        <v>69.466666666666669</v>
      </c>
      <c r="F166" s="540">
        <v>68.783333333333331</v>
      </c>
      <c r="G166" s="540">
        <v>68.066666666666663</v>
      </c>
      <c r="H166" s="540">
        <v>70.866666666666674</v>
      </c>
      <c r="I166" s="540">
        <v>71.583333333333343</v>
      </c>
      <c r="J166" s="540">
        <v>72.26666666666668</v>
      </c>
      <c r="K166" s="539">
        <v>70.900000000000006</v>
      </c>
      <c r="L166" s="539">
        <v>69.5</v>
      </c>
      <c r="M166" s="539">
        <v>13.618650000000001</v>
      </c>
    </row>
    <row r="167" spans="1:13">
      <c r="A167" s="254">
        <v>157</v>
      </c>
      <c r="B167" s="566" t="s">
        <v>99</v>
      </c>
      <c r="C167" s="539">
        <v>146.44999999999999</v>
      </c>
      <c r="D167" s="540">
        <v>145.81666666666663</v>
      </c>
      <c r="E167" s="540">
        <v>143.53333333333327</v>
      </c>
      <c r="F167" s="540">
        <v>140.61666666666665</v>
      </c>
      <c r="G167" s="540">
        <v>138.33333333333329</v>
      </c>
      <c r="H167" s="540">
        <v>148.73333333333326</v>
      </c>
      <c r="I167" s="540">
        <v>151.01666666666662</v>
      </c>
      <c r="J167" s="540">
        <v>153.93333333333325</v>
      </c>
      <c r="K167" s="539">
        <v>148.1</v>
      </c>
      <c r="L167" s="539">
        <v>142.9</v>
      </c>
      <c r="M167" s="539">
        <v>215.43441999999999</v>
      </c>
    </row>
    <row r="168" spans="1:13">
      <c r="A168" s="254">
        <v>158</v>
      </c>
      <c r="B168" s="566" t="s">
        <v>361</v>
      </c>
      <c r="C168" s="539">
        <v>276.75</v>
      </c>
      <c r="D168" s="540">
        <v>276.91666666666669</v>
      </c>
      <c r="E168" s="540">
        <v>274.83333333333337</v>
      </c>
      <c r="F168" s="540">
        <v>272.91666666666669</v>
      </c>
      <c r="G168" s="540">
        <v>270.83333333333337</v>
      </c>
      <c r="H168" s="540">
        <v>278.83333333333337</v>
      </c>
      <c r="I168" s="540">
        <v>280.91666666666674</v>
      </c>
      <c r="J168" s="540">
        <v>282.83333333333337</v>
      </c>
      <c r="K168" s="539">
        <v>279</v>
      </c>
      <c r="L168" s="539">
        <v>275</v>
      </c>
      <c r="M168" s="539">
        <v>0.21955</v>
      </c>
    </row>
    <row r="169" spans="1:13">
      <c r="A169" s="254">
        <v>159</v>
      </c>
      <c r="B169" s="566" t="s">
        <v>362</v>
      </c>
      <c r="C169" s="539">
        <v>217.8</v>
      </c>
      <c r="D169" s="540">
        <v>218.76666666666665</v>
      </c>
      <c r="E169" s="540">
        <v>216.0333333333333</v>
      </c>
      <c r="F169" s="540">
        <v>214.26666666666665</v>
      </c>
      <c r="G169" s="540">
        <v>211.5333333333333</v>
      </c>
      <c r="H169" s="540">
        <v>220.5333333333333</v>
      </c>
      <c r="I169" s="540">
        <v>223.26666666666665</v>
      </c>
      <c r="J169" s="540">
        <v>225.0333333333333</v>
      </c>
      <c r="K169" s="539">
        <v>221.5</v>
      </c>
      <c r="L169" s="539">
        <v>217</v>
      </c>
      <c r="M169" s="539">
        <v>1.13209</v>
      </c>
    </row>
    <row r="170" spans="1:13">
      <c r="A170" s="254">
        <v>160</v>
      </c>
      <c r="B170" s="566" t="s">
        <v>745</v>
      </c>
      <c r="C170" s="539">
        <v>4303.8500000000004</v>
      </c>
      <c r="D170" s="540">
        <v>4296.0333333333338</v>
      </c>
      <c r="E170" s="540">
        <v>4243.0666666666675</v>
      </c>
      <c r="F170" s="540">
        <v>4182.2833333333338</v>
      </c>
      <c r="G170" s="540">
        <v>4129.3166666666675</v>
      </c>
      <c r="H170" s="540">
        <v>4356.8166666666675</v>
      </c>
      <c r="I170" s="540">
        <v>4409.7833333333328</v>
      </c>
      <c r="J170" s="540">
        <v>4470.5666666666675</v>
      </c>
      <c r="K170" s="539">
        <v>4349</v>
      </c>
      <c r="L170" s="539">
        <v>4235.25</v>
      </c>
      <c r="M170" s="539">
        <v>0.53752</v>
      </c>
    </row>
    <row r="171" spans="1:13">
      <c r="A171" s="254">
        <v>161</v>
      </c>
      <c r="B171" s="566" t="s">
        <v>102</v>
      </c>
      <c r="C171" s="539">
        <v>25.65</v>
      </c>
      <c r="D171" s="540">
        <v>25.633333333333336</v>
      </c>
      <c r="E171" s="540">
        <v>25.266666666666673</v>
      </c>
      <c r="F171" s="540">
        <v>24.883333333333336</v>
      </c>
      <c r="G171" s="540">
        <v>24.516666666666673</v>
      </c>
      <c r="H171" s="540">
        <v>26.016666666666673</v>
      </c>
      <c r="I171" s="540">
        <v>26.38333333333334</v>
      </c>
      <c r="J171" s="540">
        <v>26.766666666666673</v>
      </c>
      <c r="K171" s="539">
        <v>26</v>
      </c>
      <c r="L171" s="539">
        <v>25.25</v>
      </c>
      <c r="M171" s="539">
        <v>45.620600000000003</v>
      </c>
    </row>
    <row r="172" spans="1:13">
      <c r="A172" s="254">
        <v>162</v>
      </c>
      <c r="B172" s="566" t="s">
        <v>363</v>
      </c>
      <c r="C172" s="539">
        <v>2185.15</v>
      </c>
      <c r="D172" s="540">
        <v>2153.5500000000002</v>
      </c>
      <c r="E172" s="540">
        <v>2107.1500000000005</v>
      </c>
      <c r="F172" s="540">
        <v>2029.1500000000005</v>
      </c>
      <c r="G172" s="540">
        <v>1982.7500000000009</v>
      </c>
      <c r="H172" s="540">
        <v>2231.5500000000002</v>
      </c>
      <c r="I172" s="540">
        <v>2277.9499999999998</v>
      </c>
      <c r="J172" s="540">
        <v>2355.9499999999998</v>
      </c>
      <c r="K172" s="539">
        <v>2199.9499999999998</v>
      </c>
      <c r="L172" s="539">
        <v>2075.5500000000002</v>
      </c>
      <c r="M172" s="539">
        <v>4.9340000000000002E-2</v>
      </c>
    </row>
    <row r="173" spans="1:13">
      <c r="A173" s="254">
        <v>163</v>
      </c>
      <c r="B173" s="566" t="s">
        <v>746</v>
      </c>
      <c r="C173" s="539">
        <v>199.7</v>
      </c>
      <c r="D173" s="540">
        <v>199.56666666666669</v>
      </c>
      <c r="E173" s="540">
        <v>195.13333333333338</v>
      </c>
      <c r="F173" s="540">
        <v>190.56666666666669</v>
      </c>
      <c r="G173" s="540">
        <v>186.13333333333338</v>
      </c>
      <c r="H173" s="540">
        <v>204.13333333333338</v>
      </c>
      <c r="I173" s="540">
        <v>208.56666666666672</v>
      </c>
      <c r="J173" s="540">
        <v>213.13333333333338</v>
      </c>
      <c r="K173" s="539">
        <v>204</v>
      </c>
      <c r="L173" s="539">
        <v>195</v>
      </c>
      <c r="M173" s="539">
        <v>1.03782</v>
      </c>
    </row>
    <row r="174" spans="1:13">
      <c r="A174" s="254">
        <v>164</v>
      </c>
      <c r="B174" s="566" t="s">
        <v>364</v>
      </c>
      <c r="C174" s="539">
        <v>2385</v>
      </c>
      <c r="D174" s="540">
        <v>2410.4166666666665</v>
      </c>
      <c r="E174" s="540">
        <v>2335.833333333333</v>
      </c>
      <c r="F174" s="540">
        <v>2286.6666666666665</v>
      </c>
      <c r="G174" s="540">
        <v>2212.083333333333</v>
      </c>
      <c r="H174" s="540">
        <v>2459.583333333333</v>
      </c>
      <c r="I174" s="540">
        <v>2534.1666666666661</v>
      </c>
      <c r="J174" s="540">
        <v>2583.333333333333</v>
      </c>
      <c r="K174" s="539">
        <v>2485</v>
      </c>
      <c r="L174" s="539">
        <v>2361.25</v>
      </c>
      <c r="M174" s="539">
        <v>0.19305</v>
      </c>
    </row>
    <row r="175" spans="1:13">
      <c r="A175" s="254">
        <v>165</v>
      </c>
      <c r="B175" s="566" t="s">
        <v>242</v>
      </c>
      <c r="C175" s="539">
        <v>196.1</v>
      </c>
      <c r="D175" s="540">
        <v>196.63333333333333</v>
      </c>
      <c r="E175" s="540">
        <v>190.46666666666664</v>
      </c>
      <c r="F175" s="540">
        <v>184.83333333333331</v>
      </c>
      <c r="G175" s="540">
        <v>178.66666666666663</v>
      </c>
      <c r="H175" s="540">
        <v>202.26666666666665</v>
      </c>
      <c r="I175" s="540">
        <v>208.43333333333334</v>
      </c>
      <c r="J175" s="540">
        <v>214.06666666666666</v>
      </c>
      <c r="K175" s="539">
        <v>202.8</v>
      </c>
      <c r="L175" s="539">
        <v>191</v>
      </c>
      <c r="M175" s="539">
        <v>16.803249999999998</v>
      </c>
    </row>
    <row r="176" spans="1:13">
      <c r="A176" s="254">
        <v>166</v>
      </c>
      <c r="B176" s="566" t="s">
        <v>365</v>
      </c>
      <c r="C176" s="539">
        <v>5522.45</v>
      </c>
      <c r="D176" s="540">
        <v>5610.833333333333</v>
      </c>
      <c r="E176" s="540">
        <v>5421.6666666666661</v>
      </c>
      <c r="F176" s="540">
        <v>5320.8833333333332</v>
      </c>
      <c r="G176" s="540">
        <v>5131.7166666666662</v>
      </c>
      <c r="H176" s="540">
        <v>5711.6166666666659</v>
      </c>
      <c r="I176" s="540">
        <v>5900.7833333333319</v>
      </c>
      <c r="J176" s="540">
        <v>6001.5666666666657</v>
      </c>
      <c r="K176" s="539">
        <v>5800</v>
      </c>
      <c r="L176" s="539">
        <v>5510.05</v>
      </c>
      <c r="M176" s="539">
        <v>1.167E-2</v>
      </c>
    </row>
    <row r="177" spans="1:13">
      <c r="A177" s="254">
        <v>167</v>
      </c>
      <c r="B177" s="566" t="s">
        <v>366</v>
      </c>
      <c r="C177" s="539">
        <v>1453</v>
      </c>
      <c r="D177" s="540">
        <v>1454.2666666666667</v>
      </c>
      <c r="E177" s="540">
        <v>1428.7333333333333</v>
      </c>
      <c r="F177" s="540">
        <v>1404.4666666666667</v>
      </c>
      <c r="G177" s="540">
        <v>1378.9333333333334</v>
      </c>
      <c r="H177" s="540">
        <v>1478.5333333333333</v>
      </c>
      <c r="I177" s="540">
        <v>1504.0666666666666</v>
      </c>
      <c r="J177" s="540">
        <v>1528.3333333333333</v>
      </c>
      <c r="K177" s="539">
        <v>1479.8</v>
      </c>
      <c r="L177" s="539">
        <v>1430</v>
      </c>
      <c r="M177" s="539">
        <v>0.15878</v>
      </c>
    </row>
    <row r="178" spans="1:13">
      <c r="A178" s="254">
        <v>168</v>
      </c>
      <c r="B178" s="566" t="s">
        <v>100</v>
      </c>
      <c r="C178" s="539">
        <v>465.65</v>
      </c>
      <c r="D178" s="540">
        <v>462.06666666666661</v>
      </c>
      <c r="E178" s="540">
        <v>453.18333333333322</v>
      </c>
      <c r="F178" s="540">
        <v>440.71666666666664</v>
      </c>
      <c r="G178" s="540">
        <v>431.83333333333326</v>
      </c>
      <c r="H178" s="540">
        <v>474.53333333333319</v>
      </c>
      <c r="I178" s="540">
        <v>483.41666666666663</v>
      </c>
      <c r="J178" s="540">
        <v>495.88333333333316</v>
      </c>
      <c r="K178" s="539">
        <v>470.95</v>
      </c>
      <c r="L178" s="539">
        <v>449.6</v>
      </c>
      <c r="M178" s="539">
        <v>8.2734699999999997</v>
      </c>
    </row>
    <row r="179" spans="1:13">
      <c r="A179" s="254">
        <v>169</v>
      </c>
      <c r="B179" s="566" t="s">
        <v>367</v>
      </c>
      <c r="C179" s="539">
        <v>906.5</v>
      </c>
      <c r="D179" s="540">
        <v>902.06666666666661</v>
      </c>
      <c r="E179" s="540">
        <v>884.48333333333323</v>
      </c>
      <c r="F179" s="540">
        <v>862.46666666666658</v>
      </c>
      <c r="G179" s="540">
        <v>844.88333333333321</v>
      </c>
      <c r="H179" s="540">
        <v>924.08333333333326</v>
      </c>
      <c r="I179" s="540">
        <v>941.66666666666674</v>
      </c>
      <c r="J179" s="540">
        <v>963.68333333333328</v>
      </c>
      <c r="K179" s="539">
        <v>919.65</v>
      </c>
      <c r="L179" s="539">
        <v>880.05</v>
      </c>
      <c r="M179" s="539">
        <v>0.35233999999999999</v>
      </c>
    </row>
    <row r="180" spans="1:13">
      <c r="A180" s="254">
        <v>170</v>
      </c>
      <c r="B180" s="566" t="s">
        <v>243</v>
      </c>
      <c r="C180" s="539">
        <v>484.2</v>
      </c>
      <c r="D180" s="540">
        <v>486.8</v>
      </c>
      <c r="E180" s="540">
        <v>478.6</v>
      </c>
      <c r="F180" s="540">
        <v>473</v>
      </c>
      <c r="G180" s="540">
        <v>464.8</v>
      </c>
      <c r="H180" s="540">
        <v>492.40000000000003</v>
      </c>
      <c r="I180" s="540">
        <v>500.59999999999997</v>
      </c>
      <c r="J180" s="540">
        <v>506.20000000000005</v>
      </c>
      <c r="K180" s="539">
        <v>495</v>
      </c>
      <c r="L180" s="539">
        <v>481.2</v>
      </c>
      <c r="M180" s="539">
        <v>0.80427000000000004</v>
      </c>
    </row>
    <row r="181" spans="1:13">
      <c r="A181" s="254">
        <v>171</v>
      </c>
      <c r="B181" s="566" t="s">
        <v>103</v>
      </c>
      <c r="C181" s="539">
        <v>692.9</v>
      </c>
      <c r="D181" s="540">
        <v>692.56666666666661</v>
      </c>
      <c r="E181" s="540">
        <v>676.33333333333326</v>
      </c>
      <c r="F181" s="540">
        <v>659.76666666666665</v>
      </c>
      <c r="G181" s="540">
        <v>643.5333333333333</v>
      </c>
      <c r="H181" s="540">
        <v>709.13333333333321</v>
      </c>
      <c r="I181" s="540">
        <v>725.36666666666656</v>
      </c>
      <c r="J181" s="540">
        <v>741.93333333333317</v>
      </c>
      <c r="K181" s="539">
        <v>708.8</v>
      </c>
      <c r="L181" s="539">
        <v>676</v>
      </c>
      <c r="M181" s="539">
        <v>11.013030000000001</v>
      </c>
    </row>
    <row r="182" spans="1:13">
      <c r="A182" s="254">
        <v>172</v>
      </c>
      <c r="B182" s="566" t="s">
        <v>244</v>
      </c>
      <c r="C182" s="539">
        <v>444.5</v>
      </c>
      <c r="D182" s="540">
        <v>444.83333333333331</v>
      </c>
      <c r="E182" s="540">
        <v>435.66666666666663</v>
      </c>
      <c r="F182" s="540">
        <v>426.83333333333331</v>
      </c>
      <c r="G182" s="540">
        <v>417.66666666666663</v>
      </c>
      <c r="H182" s="540">
        <v>453.66666666666663</v>
      </c>
      <c r="I182" s="540">
        <v>462.83333333333326</v>
      </c>
      <c r="J182" s="540">
        <v>471.66666666666663</v>
      </c>
      <c r="K182" s="539">
        <v>454</v>
      </c>
      <c r="L182" s="539">
        <v>436</v>
      </c>
      <c r="M182" s="539">
        <v>0.74036999999999997</v>
      </c>
    </row>
    <row r="183" spans="1:13">
      <c r="A183" s="254">
        <v>173</v>
      </c>
      <c r="B183" s="566" t="s">
        <v>245</v>
      </c>
      <c r="C183" s="539">
        <v>1494.1</v>
      </c>
      <c r="D183" s="540">
        <v>1483.6499999999999</v>
      </c>
      <c r="E183" s="540">
        <v>1451.4499999999998</v>
      </c>
      <c r="F183" s="540">
        <v>1408.8</v>
      </c>
      <c r="G183" s="540">
        <v>1376.6</v>
      </c>
      <c r="H183" s="540">
        <v>1526.2999999999997</v>
      </c>
      <c r="I183" s="540">
        <v>1558.5</v>
      </c>
      <c r="J183" s="540">
        <v>1601.1499999999996</v>
      </c>
      <c r="K183" s="539">
        <v>1515.85</v>
      </c>
      <c r="L183" s="539">
        <v>1441</v>
      </c>
      <c r="M183" s="539">
        <v>3.5038800000000001</v>
      </c>
    </row>
    <row r="184" spans="1:13">
      <c r="A184" s="254">
        <v>174</v>
      </c>
      <c r="B184" s="566" t="s">
        <v>368</v>
      </c>
      <c r="C184" s="539">
        <v>325</v>
      </c>
      <c r="D184" s="540">
        <v>331.01666666666665</v>
      </c>
      <c r="E184" s="540">
        <v>313.0333333333333</v>
      </c>
      <c r="F184" s="540">
        <v>301.06666666666666</v>
      </c>
      <c r="G184" s="540">
        <v>283.08333333333331</v>
      </c>
      <c r="H184" s="540">
        <v>342.98333333333329</v>
      </c>
      <c r="I184" s="540">
        <v>360.96666666666664</v>
      </c>
      <c r="J184" s="540">
        <v>372.93333333333328</v>
      </c>
      <c r="K184" s="539">
        <v>349</v>
      </c>
      <c r="L184" s="539">
        <v>319.05</v>
      </c>
      <c r="M184" s="539">
        <v>7.7679900000000002</v>
      </c>
    </row>
    <row r="185" spans="1:13">
      <c r="A185" s="254">
        <v>175</v>
      </c>
      <c r="B185" s="566" t="s">
        <v>246</v>
      </c>
      <c r="C185" s="539">
        <v>475.4</v>
      </c>
      <c r="D185" s="540">
        <v>469.5</v>
      </c>
      <c r="E185" s="540">
        <v>456</v>
      </c>
      <c r="F185" s="540">
        <v>436.6</v>
      </c>
      <c r="G185" s="540">
        <v>423.1</v>
      </c>
      <c r="H185" s="540">
        <v>488.9</v>
      </c>
      <c r="I185" s="540">
        <v>502.4</v>
      </c>
      <c r="J185" s="540">
        <v>521.79999999999995</v>
      </c>
      <c r="K185" s="539">
        <v>483</v>
      </c>
      <c r="L185" s="539">
        <v>450.1</v>
      </c>
      <c r="M185" s="539">
        <v>5.5691199999999998</v>
      </c>
    </row>
    <row r="186" spans="1:13">
      <c r="A186" s="254">
        <v>176</v>
      </c>
      <c r="B186" s="566" t="s">
        <v>104</v>
      </c>
      <c r="C186" s="539">
        <v>1250.2</v>
      </c>
      <c r="D186" s="540">
        <v>1246.1499999999999</v>
      </c>
      <c r="E186" s="540">
        <v>1235.2999999999997</v>
      </c>
      <c r="F186" s="540">
        <v>1220.3999999999999</v>
      </c>
      <c r="G186" s="540">
        <v>1209.5499999999997</v>
      </c>
      <c r="H186" s="540">
        <v>1261.0499999999997</v>
      </c>
      <c r="I186" s="540">
        <v>1271.8999999999996</v>
      </c>
      <c r="J186" s="540">
        <v>1286.7999999999997</v>
      </c>
      <c r="K186" s="539">
        <v>1257</v>
      </c>
      <c r="L186" s="539">
        <v>1231.25</v>
      </c>
      <c r="M186" s="539">
        <v>4.41927</v>
      </c>
    </row>
    <row r="187" spans="1:13">
      <c r="A187" s="254">
        <v>177</v>
      </c>
      <c r="B187" s="566" t="s">
        <v>369</v>
      </c>
      <c r="C187" s="539">
        <v>283.45</v>
      </c>
      <c r="D187" s="540">
        <v>282.86666666666667</v>
      </c>
      <c r="E187" s="540">
        <v>276.23333333333335</v>
      </c>
      <c r="F187" s="540">
        <v>269.01666666666665</v>
      </c>
      <c r="G187" s="540">
        <v>262.38333333333333</v>
      </c>
      <c r="H187" s="540">
        <v>290.08333333333337</v>
      </c>
      <c r="I187" s="540">
        <v>296.7166666666667</v>
      </c>
      <c r="J187" s="540">
        <v>303.93333333333339</v>
      </c>
      <c r="K187" s="539">
        <v>289.5</v>
      </c>
      <c r="L187" s="539">
        <v>275.64999999999998</v>
      </c>
      <c r="M187" s="539">
        <v>1.7488300000000001</v>
      </c>
    </row>
    <row r="188" spans="1:13">
      <c r="A188" s="254">
        <v>178</v>
      </c>
      <c r="B188" s="566" t="s">
        <v>370</v>
      </c>
      <c r="C188" s="539">
        <v>122.75</v>
      </c>
      <c r="D188" s="540">
        <v>122.11666666666667</v>
      </c>
      <c r="E188" s="540">
        <v>119.33333333333334</v>
      </c>
      <c r="F188" s="540">
        <v>115.91666666666667</v>
      </c>
      <c r="G188" s="540">
        <v>113.13333333333334</v>
      </c>
      <c r="H188" s="540">
        <v>125.53333333333335</v>
      </c>
      <c r="I188" s="540">
        <v>128.31666666666666</v>
      </c>
      <c r="J188" s="540">
        <v>131.73333333333335</v>
      </c>
      <c r="K188" s="539">
        <v>124.9</v>
      </c>
      <c r="L188" s="539">
        <v>118.7</v>
      </c>
      <c r="M188" s="539">
        <v>31.52524</v>
      </c>
    </row>
    <row r="189" spans="1:13">
      <c r="A189" s="254">
        <v>179</v>
      </c>
      <c r="B189" s="566" t="s">
        <v>371</v>
      </c>
      <c r="C189" s="539">
        <v>864.25</v>
      </c>
      <c r="D189" s="540">
        <v>832.08333333333337</v>
      </c>
      <c r="E189" s="540">
        <v>794.16666666666674</v>
      </c>
      <c r="F189" s="540">
        <v>724.08333333333337</v>
      </c>
      <c r="G189" s="540">
        <v>686.16666666666674</v>
      </c>
      <c r="H189" s="540">
        <v>902.16666666666674</v>
      </c>
      <c r="I189" s="540">
        <v>940.08333333333348</v>
      </c>
      <c r="J189" s="540">
        <v>1010.1666666666667</v>
      </c>
      <c r="K189" s="539">
        <v>870</v>
      </c>
      <c r="L189" s="539">
        <v>762</v>
      </c>
      <c r="M189" s="539">
        <v>0.33733000000000002</v>
      </c>
    </row>
    <row r="190" spans="1:13">
      <c r="A190" s="254">
        <v>180</v>
      </c>
      <c r="B190" s="566" t="s">
        <v>372</v>
      </c>
      <c r="C190" s="539">
        <v>315.45</v>
      </c>
      <c r="D190" s="540">
        <v>316.11666666666662</v>
      </c>
      <c r="E190" s="540">
        <v>312.58333333333326</v>
      </c>
      <c r="F190" s="540">
        <v>309.71666666666664</v>
      </c>
      <c r="G190" s="540">
        <v>306.18333333333328</v>
      </c>
      <c r="H190" s="540">
        <v>318.98333333333323</v>
      </c>
      <c r="I190" s="540">
        <v>322.51666666666665</v>
      </c>
      <c r="J190" s="540">
        <v>325.38333333333321</v>
      </c>
      <c r="K190" s="539">
        <v>319.64999999999998</v>
      </c>
      <c r="L190" s="539">
        <v>313.25</v>
      </c>
      <c r="M190" s="539">
        <v>0.54403000000000001</v>
      </c>
    </row>
    <row r="191" spans="1:13">
      <c r="A191" s="254">
        <v>181</v>
      </c>
      <c r="B191" s="566" t="s">
        <v>744</v>
      </c>
      <c r="C191" s="539">
        <v>126.05</v>
      </c>
      <c r="D191" s="540">
        <v>123.35000000000001</v>
      </c>
      <c r="E191" s="540">
        <v>117.70000000000002</v>
      </c>
      <c r="F191" s="540">
        <v>109.35000000000001</v>
      </c>
      <c r="G191" s="540">
        <v>103.70000000000002</v>
      </c>
      <c r="H191" s="540">
        <v>131.70000000000002</v>
      </c>
      <c r="I191" s="540">
        <v>137.35000000000002</v>
      </c>
      <c r="J191" s="540">
        <v>145.70000000000002</v>
      </c>
      <c r="K191" s="539">
        <v>129</v>
      </c>
      <c r="L191" s="539">
        <v>115</v>
      </c>
      <c r="M191" s="539">
        <v>1.4613400000000001</v>
      </c>
    </row>
    <row r="192" spans="1:13">
      <c r="A192" s="254">
        <v>182</v>
      </c>
      <c r="B192" s="566" t="s">
        <v>774</v>
      </c>
      <c r="C192" s="539">
        <v>544.4</v>
      </c>
      <c r="D192" s="540">
        <v>542.15</v>
      </c>
      <c r="E192" s="540">
        <v>535.29999999999995</v>
      </c>
      <c r="F192" s="540">
        <v>526.19999999999993</v>
      </c>
      <c r="G192" s="540">
        <v>519.34999999999991</v>
      </c>
      <c r="H192" s="540">
        <v>551.25</v>
      </c>
      <c r="I192" s="540">
        <v>558.10000000000014</v>
      </c>
      <c r="J192" s="540">
        <v>567.20000000000005</v>
      </c>
      <c r="K192" s="539">
        <v>549</v>
      </c>
      <c r="L192" s="539">
        <v>533.04999999999995</v>
      </c>
      <c r="M192" s="539">
        <v>0.23008000000000001</v>
      </c>
    </row>
    <row r="193" spans="1:13">
      <c r="A193" s="254">
        <v>183</v>
      </c>
      <c r="B193" s="566" t="s">
        <v>373</v>
      </c>
      <c r="C193" s="539">
        <v>495.75</v>
      </c>
      <c r="D193" s="540">
        <v>478.16666666666669</v>
      </c>
      <c r="E193" s="540">
        <v>447.33333333333337</v>
      </c>
      <c r="F193" s="540">
        <v>398.91666666666669</v>
      </c>
      <c r="G193" s="540">
        <v>368.08333333333337</v>
      </c>
      <c r="H193" s="540">
        <v>526.58333333333337</v>
      </c>
      <c r="I193" s="540">
        <v>557.41666666666674</v>
      </c>
      <c r="J193" s="540">
        <v>605.83333333333337</v>
      </c>
      <c r="K193" s="539">
        <v>509</v>
      </c>
      <c r="L193" s="539">
        <v>429.75</v>
      </c>
      <c r="M193" s="539">
        <v>6.3885699999999996</v>
      </c>
    </row>
    <row r="194" spans="1:13">
      <c r="A194" s="254">
        <v>184</v>
      </c>
      <c r="B194" s="566" t="s">
        <v>374</v>
      </c>
      <c r="C194" s="539">
        <v>59.2</v>
      </c>
      <c r="D194" s="540">
        <v>59.45000000000001</v>
      </c>
      <c r="E194" s="540">
        <v>58.550000000000018</v>
      </c>
      <c r="F194" s="540">
        <v>57.900000000000006</v>
      </c>
      <c r="G194" s="540">
        <v>57.000000000000014</v>
      </c>
      <c r="H194" s="540">
        <v>60.100000000000023</v>
      </c>
      <c r="I194" s="540">
        <v>61.000000000000014</v>
      </c>
      <c r="J194" s="540">
        <v>61.650000000000027</v>
      </c>
      <c r="K194" s="539">
        <v>60.35</v>
      </c>
      <c r="L194" s="539">
        <v>58.8</v>
      </c>
      <c r="M194" s="539">
        <v>12.013540000000001</v>
      </c>
    </row>
    <row r="195" spans="1:13">
      <c r="A195" s="254">
        <v>185</v>
      </c>
      <c r="B195" s="566" t="s">
        <v>375</v>
      </c>
      <c r="C195" s="539">
        <v>257.45</v>
      </c>
      <c r="D195" s="540">
        <v>259.24999999999994</v>
      </c>
      <c r="E195" s="540">
        <v>254.09999999999991</v>
      </c>
      <c r="F195" s="540">
        <v>250.74999999999997</v>
      </c>
      <c r="G195" s="540">
        <v>245.59999999999994</v>
      </c>
      <c r="H195" s="540">
        <v>262.59999999999991</v>
      </c>
      <c r="I195" s="540">
        <v>267.74999999999989</v>
      </c>
      <c r="J195" s="540">
        <v>271.09999999999985</v>
      </c>
      <c r="K195" s="539">
        <v>264.39999999999998</v>
      </c>
      <c r="L195" s="539">
        <v>255.9</v>
      </c>
      <c r="M195" s="539">
        <v>20.553249999999998</v>
      </c>
    </row>
    <row r="196" spans="1:13">
      <c r="A196" s="254">
        <v>186</v>
      </c>
      <c r="B196" s="566" t="s">
        <v>376</v>
      </c>
      <c r="C196" s="539">
        <v>97.65</v>
      </c>
      <c r="D196" s="540">
        <v>97.25</v>
      </c>
      <c r="E196" s="540">
        <v>95.4</v>
      </c>
      <c r="F196" s="540">
        <v>93.15</v>
      </c>
      <c r="G196" s="540">
        <v>91.300000000000011</v>
      </c>
      <c r="H196" s="540">
        <v>99.5</v>
      </c>
      <c r="I196" s="540">
        <v>101.35</v>
      </c>
      <c r="J196" s="540">
        <v>103.6</v>
      </c>
      <c r="K196" s="539">
        <v>99.1</v>
      </c>
      <c r="L196" s="539">
        <v>95</v>
      </c>
      <c r="M196" s="539">
        <v>2.0880299999999998</v>
      </c>
    </row>
    <row r="197" spans="1:13">
      <c r="A197" s="254">
        <v>187</v>
      </c>
      <c r="B197" s="566" t="s">
        <v>377</v>
      </c>
      <c r="C197" s="539">
        <v>81.3</v>
      </c>
      <c r="D197" s="540">
        <v>81.283333333333346</v>
      </c>
      <c r="E197" s="540">
        <v>78.566666666666691</v>
      </c>
      <c r="F197" s="540">
        <v>75.833333333333343</v>
      </c>
      <c r="G197" s="540">
        <v>73.116666666666688</v>
      </c>
      <c r="H197" s="540">
        <v>84.016666666666694</v>
      </c>
      <c r="I197" s="540">
        <v>86.733333333333363</v>
      </c>
      <c r="J197" s="540">
        <v>89.466666666666697</v>
      </c>
      <c r="K197" s="539">
        <v>84</v>
      </c>
      <c r="L197" s="539">
        <v>78.55</v>
      </c>
      <c r="M197" s="539">
        <v>17.717870000000001</v>
      </c>
    </row>
    <row r="198" spans="1:13">
      <c r="A198" s="254">
        <v>188</v>
      </c>
      <c r="B198" s="566" t="s">
        <v>247</v>
      </c>
      <c r="C198" s="539">
        <v>248.15</v>
      </c>
      <c r="D198" s="540">
        <v>248.4</v>
      </c>
      <c r="E198" s="540">
        <v>245.75</v>
      </c>
      <c r="F198" s="540">
        <v>243.35</v>
      </c>
      <c r="G198" s="540">
        <v>240.7</v>
      </c>
      <c r="H198" s="540">
        <v>250.8</v>
      </c>
      <c r="I198" s="540">
        <v>253.45000000000005</v>
      </c>
      <c r="J198" s="540">
        <v>255.85000000000002</v>
      </c>
      <c r="K198" s="539">
        <v>251.05</v>
      </c>
      <c r="L198" s="539">
        <v>246</v>
      </c>
      <c r="M198" s="539">
        <v>10.77061</v>
      </c>
    </row>
    <row r="199" spans="1:13">
      <c r="A199" s="254">
        <v>189</v>
      </c>
      <c r="B199" s="566" t="s">
        <v>378</v>
      </c>
      <c r="C199" s="539">
        <v>724</v>
      </c>
      <c r="D199" s="540">
        <v>698.6</v>
      </c>
      <c r="E199" s="540">
        <v>647.30000000000007</v>
      </c>
      <c r="F199" s="540">
        <v>570.6</v>
      </c>
      <c r="G199" s="540">
        <v>519.30000000000007</v>
      </c>
      <c r="H199" s="540">
        <v>775.30000000000007</v>
      </c>
      <c r="I199" s="540">
        <v>826.6</v>
      </c>
      <c r="J199" s="540">
        <v>903.30000000000007</v>
      </c>
      <c r="K199" s="539">
        <v>749.9</v>
      </c>
      <c r="L199" s="539">
        <v>621.9</v>
      </c>
      <c r="M199" s="539">
        <v>5.6750000000000002E-2</v>
      </c>
    </row>
    <row r="200" spans="1:13">
      <c r="A200" s="254">
        <v>190</v>
      </c>
      <c r="B200" s="566" t="s">
        <v>248</v>
      </c>
      <c r="C200" s="539">
        <v>1437.15</v>
      </c>
      <c r="D200" s="540">
        <v>1439.0666666666666</v>
      </c>
      <c r="E200" s="540">
        <v>1413.1333333333332</v>
      </c>
      <c r="F200" s="540">
        <v>1389.1166666666666</v>
      </c>
      <c r="G200" s="540">
        <v>1363.1833333333332</v>
      </c>
      <c r="H200" s="540">
        <v>1463.0833333333333</v>
      </c>
      <c r="I200" s="540">
        <v>1489.0166666666667</v>
      </c>
      <c r="J200" s="540">
        <v>1513.0333333333333</v>
      </c>
      <c r="K200" s="539">
        <v>1465</v>
      </c>
      <c r="L200" s="539">
        <v>1415.05</v>
      </c>
      <c r="M200" s="539">
        <v>1.5922799999999999</v>
      </c>
    </row>
    <row r="201" spans="1:13">
      <c r="A201" s="254">
        <v>191</v>
      </c>
      <c r="B201" s="566" t="s">
        <v>107</v>
      </c>
      <c r="C201" s="539">
        <v>916</v>
      </c>
      <c r="D201" s="540">
        <v>913.65</v>
      </c>
      <c r="E201" s="540">
        <v>907.84999999999991</v>
      </c>
      <c r="F201" s="540">
        <v>899.69999999999993</v>
      </c>
      <c r="G201" s="540">
        <v>893.89999999999986</v>
      </c>
      <c r="H201" s="540">
        <v>921.8</v>
      </c>
      <c r="I201" s="540">
        <v>927.59999999999991</v>
      </c>
      <c r="J201" s="540">
        <v>935.75</v>
      </c>
      <c r="K201" s="539">
        <v>919.45</v>
      </c>
      <c r="L201" s="539">
        <v>905.5</v>
      </c>
      <c r="M201" s="539">
        <v>34.358269999999997</v>
      </c>
    </row>
    <row r="202" spans="1:13">
      <c r="A202" s="254">
        <v>192</v>
      </c>
      <c r="B202" s="566" t="s">
        <v>249</v>
      </c>
      <c r="C202" s="539">
        <v>2925.85</v>
      </c>
      <c r="D202" s="540">
        <v>2933.7166666666667</v>
      </c>
      <c r="E202" s="540">
        <v>2907.4833333333336</v>
      </c>
      <c r="F202" s="540">
        <v>2889.1166666666668</v>
      </c>
      <c r="G202" s="540">
        <v>2862.8833333333337</v>
      </c>
      <c r="H202" s="540">
        <v>2952.0833333333335</v>
      </c>
      <c r="I202" s="540">
        <v>2978.3166666666662</v>
      </c>
      <c r="J202" s="540">
        <v>2996.6833333333334</v>
      </c>
      <c r="K202" s="539">
        <v>2959.95</v>
      </c>
      <c r="L202" s="539">
        <v>2915.35</v>
      </c>
      <c r="M202" s="539">
        <v>1.75465</v>
      </c>
    </row>
    <row r="203" spans="1:13">
      <c r="A203" s="254">
        <v>193</v>
      </c>
      <c r="B203" s="566" t="s">
        <v>109</v>
      </c>
      <c r="C203" s="539">
        <v>1606.45</v>
      </c>
      <c r="D203" s="540">
        <v>1578.8833333333332</v>
      </c>
      <c r="E203" s="540">
        <v>1543.8166666666664</v>
      </c>
      <c r="F203" s="540">
        <v>1481.1833333333332</v>
      </c>
      <c r="G203" s="540">
        <v>1446.1166666666663</v>
      </c>
      <c r="H203" s="540">
        <v>1641.5166666666664</v>
      </c>
      <c r="I203" s="540">
        <v>1676.583333333333</v>
      </c>
      <c r="J203" s="540">
        <v>1739.2166666666665</v>
      </c>
      <c r="K203" s="539">
        <v>1613.95</v>
      </c>
      <c r="L203" s="539">
        <v>1516.25</v>
      </c>
      <c r="M203" s="539">
        <v>71.571659999999994</v>
      </c>
    </row>
    <row r="204" spans="1:13">
      <c r="A204" s="254">
        <v>194</v>
      </c>
      <c r="B204" s="566" t="s">
        <v>250</v>
      </c>
      <c r="C204" s="539">
        <v>718.8</v>
      </c>
      <c r="D204" s="540">
        <v>712.43333333333339</v>
      </c>
      <c r="E204" s="540">
        <v>703.36666666666679</v>
      </c>
      <c r="F204" s="540">
        <v>687.93333333333339</v>
      </c>
      <c r="G204" s="540">
        <v>678.86666666666679</v>
      </c>
      <c r="H204" s="540">
        <v>727.86666666666679</v>
      </c>
      <c r="I204" s="540">
        <v>736.93333333333339</v>
      </c>
      <c r="J204" s="540">
        <v>752.36666666666679</v>
      </c>
      <c r="K204" s="539">
        <v>721.5</v>
      </c>
      <c r="L204" s="539">
        <v>697</v>
      </c>
      <c r="M204" s="539">
        <v>23.62499</v>
      </c>
    </row>
    <row r="205" spans="1:13">
      <c r="A205" s="254">
        <v>195</v>
      </c>
      <c r="B205" s="566" t="s">
        <v>383</v>
      </c>
      <c r="C205" s="539">
        <v>29.85</v>
      </c>
      <c r="D205" s="540">
        <v>29.766666666666666</v>
      </c>
      <c r="E205" s="540">
        <v>29.333333333333332</v>
      </c>
      <c r="F205" s="540">
        <v>28.816666666666666</v>
      </c>
      <c r="G205" s="540">
        <v>28.383333333333333</v>
      </c>
      <c r="H205" s="540">
        <v>30.283333333333331</v>
      </c>
      <c r="I205" s="540">
        <v>30.716666666666669</v>
      </c>
      <c r="J205" s="540">
        <v>31.233333333333331</v>
      </c>
      <c r="K205" s="539">
        <v>30.2</v>
      </c>
      <c r="L205" s="539">
        <v>29.25</v>
      </c>
      <c r="M205" s="539">
        <v>35.449420000000003</v>
      </c>
    </row>
    <row r="206" spans="1:13">
      <c r="A206" s="254">
        <v>196</v>
      </c>
      <c r="B206" s="566" t="s">
        <v>379</v>
      </c>
      <c r="C206" s="539">
        <v>29.7</v>
      </c>
      <c r="D206" s="540">
        <v>29.616666666666664</v>
      </c>
      <c r="E206" s="540">
        <v>29.233333333333327</v>
      </c>
      <c r="F206" s="540">
        <v>28.766666666666662</v>
      </c>
      <c r="G206" s="540">
        <v>28.383333333333326</v>
      </c>
      <c r="H206" s="540">
        <v>30.083333333333329</v>
      </c>
      <c r="I206" s="540">
        <v>30.466666666666661</v>
      </c>
      <c r="J206" s="540">
        <v>30.93333333333333</v>
      </c>
      <c r="K206" s="539">
        <v>30</v>
      </c>
      <c r="L206" s="539">
        <v>29.15</v>
      </c>
      <c r="M206" s="539">
        <v>1.60182</v>
      </c>
    </row>
    <row r="207" spans="1:13">
      <c r="A207" s="254">
        <v>197</v>
      </c>
      <c r="B207" s="566" t="s">
        <v>380</v>
      </c>
      <c r="C207" s="539">
        <v>717.55</v>
      </c>
      <c r="D207" s="540">
        <v>719.98333333333323</v>
      </c>
      <c r="E207" s="540">
        <v>697.56666666666649</v>
      </c>
      <c r="F207" s="540">
        <v>677.58333333333326</v>
      </c>
      <c r="G207" s="540">
        <v>655.16666666666652</v>
      </c>
      <c r="H207" s="540">
        <v>739.96666666666647</v>
      </c>
      <c r="I207" s="540">
        <v>762.38333333333321</v>
      </c>
      <c r="J207" s="540">
        <v>782.36666666666645</v>
      </c>
      <c r="K207" s="539">
        <v>742.4</v>
      </c>
      <c r="L207" s="539">
        <v>700</v>
      </c>
      <c r="M207" s="539">
        <v>0.69254000000000004</v>
      </c>
    </row>
    <row r="208" spans="1:13">
      <c r="A208" s="254">
        <v>198</v>
      </c>
      <c r="B208" s="566" t="s">
        <v>105</v>
      </c>
      <c r="C208" s="539">
        <v>1146.05</v>
      </c>
      <c r="D208" s="540">
        <v>1138.5333333333335</v>
      </c>
      <c r="E208" s="540">
        <v>1122.5666666666671</v>
      </c>
      <c r="F208" s="540">
        <v>1099.0833333333335</v>
      </c>
      <c r="G208" s="540">
        <v>1083.116666666667</v>
      </c>
      <c r="H208" s="540">
        <v>1162.0166666666671</v>
      </c>
      <c r="I208" s="540">
        <v>1177.9833333333338</v>
      </c>
      <c r="J208" s="540">
        <v>1201.4666666666672</v>
      </c>
      <c r="K208" s="539">
        <v>1154.5</v>
      </c>
      <c r="L208" s="539">
        <v>1115.05</v>
      </c>
      <c r="M208" s="539">
        <v>11.14199</v>
      </c>
    </row>
    <row r="209" spans="1:13">
      <c r="A209" s="254">
        <v>199</v>
      </c>
      <c r="B209" s="566" t="s">
        <v>381</v>
      </c>
      <c r="C209" s="539">
        <v>233.2</v>
      </c>
      <c r="D209" s="540">
        <v>231.88333333333335</v>
      </c>
      <c r="E209" s="540">
        <v>223.8666666666667</v>
      </c>
      <c r="F209" s="540">
        <v>214.53333333333336</v>
      </c>
      <c r="G209" s="540">
        <v>206.51666666666671</v>
      </c>
      <c r="H209" s="540">
        <v>241.2166666666667</v>
      </c>
      <c r="I209" s="540">
        <v>249.23333333333335</v>
      </c>
      <c r="J209" s="540">
        <v>258.56666666666672</v>
      </c>
      <c r="K209" s="539">
        <v>239.9</v>
      </c>
      <c r="L209" s="539">
        <v>222.55</v>
      </c>
      <c r="M209" s="539">
        <v>3.4748199999999998</v>
      </c>
    </row>
    <row r="210" spans="1:13">
      <c r="A210" s="254">
        <v>200</v>
      </c>
      <c r="B210" s="566" t="s">
        <v>382</v>
      </c>
      <c r="C210" s="539">
        <v>333.3</v>
      </c>
      <c r="D210" s="540">
        <v>335.5</v>
      </c>
      <c r="E210" s="540">
        <v>325.8</v>
      </c>
      <c r="F210" s="540">
        <v>318.3</v>
      </c>
      <c r="G210" s="540">
        <v>308.60000000000002</v>
      </c>
      <c r="H210" s="540">
        <v>343</v>
      </c>
      <c r="I210" s="540">
        <v>352.70000000000005</v>
      </c>
      <c r="J210" s="540">
        <v>360.2</v>
      </c>
      <c r="K210" s="539">
        <v>345.2</v>
      </c>
      <c r="L210" s="539">
        <v>328</v>
      </c>
      <c r="M210" s="539">
        <v>1.5342199999999999</v>
      </c>
    </row>
    <row r="211" spans="1:13">
      <c r="A211" s="254">
        <v>201</v>
      </c>
      <c r="B211" s="566" t="s">
        <v>110</v>
      </c>
      <c r="C211" s="539">
        <v>3441.6</v>
      </c>
      <c r="D211" s="540">
        <v>3430.9</v>
      </c>
      <c r="E211" s="540">
        <v>3361.8</v>
      </c>
      <c r="F211" s="540">
        <v>3282</v>
      </c>
      <c r="G211" s="540">
        <v>3212.9</v>
      </c>
      <c r="H211" s="540">
        <v>3510.7000000000003</v>
      </c>
      <c r="I211" s="540">
        <v>3579.7999999999997</v>
      </c>
      <c r="J211" s="540">
        <v>3659.6000000000004</v>
      </c>
      <c r="K211" s="539">
        <v>3500</v>
      </c>
      <c r="L211" s="539">
        <v>3351.1</v>
      </c>
      <c r="M211" s="539">
        <v>8.2332999999999998</v>
      </c>
    </row>
    <row r="212" spans="1:13">
      <c r="A212" s="254">
        <v>202</v>
      </c>
      <c r="B212" s="566" t="s">
        <v>384</v>
      </c>
      <c r="C212" s="539">
        <v>41.1</v>
      </c>
      <c r="D212" s="540">
        <v>41.550000000000004</v>
      </c>
      <c r="E212" s="540">
        <v>39.800000000000011</v>
      </c>
      <c r="F212" s="540">
        <v>38.500000000000007</v>
      </c>
      <c r="G212" s="540">
        <v>36.750000000000014</v>
      </c>
      <c r="H212" s="540">
        <v>42.850000000000009</v>
      </c>
      <c r="I212" s="540">
        <v>44.599999999999994</v>
      </c>
      <c r="J212" s="540">
        <v>45.900000000000006</v>
      </c>
      <c r="K212" s="539">
        <v>43.3</v>
      </c>
      <c r="L212" s="539">
        <v>40.25</v>
      </c>
      <c r="M212" s="539">
        <v>63.098419999999997</v>
      </c>
    </row>
    <row r="213" spans="1:13">
      <c r="A213" s="254">
        <v>203</v>
      </c>
      <c r="B213" s="566" t="s">
        <v>112</v>
      </c>
      <c r="C213" s="539">
        <v>332.8</v>
      </c>
      <c r="D213" s="540">
        <v>332.76666666666665</v>
      </c>
      <c r="E213" s="540">
        <v>328.0333333333333</v>
      </c>
      <c r="F213" s="540">
        <v>323.26666666666665</v>
      </c>
      <c r="G213" s="540">
        <v>318.5333333333333</v>
      </c>
      <c r="H213" s="540">
        <v>337.5333333333333</v>
      </c>
      <c r="I213" s="540">
        <v>342.26666666666665</v>
      </c>
      <c r="J213" s="540">
        <v>347.0333333333333</v>
      </c>
      <c r="K213" s="539">
        <v>337.5</v>
      </c>
      <c r="L213" s="539">
        <v>328</v>
      </c>
      <c r="M213" s="539">
        <v>147.77374</v>
      </c>
    </row>
    <row r="214" spans="1:13">
      <c r="A214" s="254">
        <v>204</v>
      </c>
      <c r="B214" s="566" t="s">
        <v>385</v>
      </c>
      <c r="C214" s="539">
        <v>1064.2</v>
      </c>
      <c r="D214" s="540">
        <v>1056.6666666666667</v>
      </c>
      <c r="E214" s="540">
        <v>1043.4333333333334</v>
      </c>
      <c r="F214" s="540">
        <v>1022.6666666666667</v>
      </c>
      <c r="G214" s="540">
        <v>1009.4333333333334</v>
      </c>
      <c r="H214" s="540">
        <v>1077.4333333333334</v>
      </c>
      <c r="I214" s="540">
        <v>1090.6666666666665</v>
      </c>
      <c r="J214" s="540">
        <v>1111.4333333333334</v>
      </c>
      <c r="K214" s="539">
        <v>1069.9000000000001</v>
      </c>
      <c r="L214" s="539">
        <v>1035.9000000000001</v>
      </c>
      <c r="M214" s="539">
        <v>2.7854800000000002</v>
      </c>
    </row>
    <row r="215" spans="1:13">
      <c r="A215" s="254">
        <v>205</v>
      </c>
      <c r="B215" s="566" t="s">
        <v>386</v>
      </c>
      <c r="C215" s="539">
        <v>127.75</v>
      </c>
      <c r="D215" s="540">
        <v>124.85000000000001</v>
      </c>
      <c r="E215" s="540">
        <v>121.95000000000002</v>
      </c>
      <c r="F215" s="540">
        <v>116.15</v>
      </c>
      <c r="G215" s="540">
        <v>113.25000000000001</v>
      </c>
      <c r="H215" s="540">
        <v>130.65000000000003</v>
      </c>
      <c r="I215" s="540">
        <v>133.55000000000001</v>
      </c>
      <c r="J215" s="540">
        <v>139.35000000000002</v>
      </c>
      <c r="K215" s="539">
        <v>127.75</v>
      </c>
      <c r="L215" s="539">
        <v>119.05</v>
      </c>
      <c r="M215" s="539">
        <v>199.89597000000001</v>
      </c>
    </row>
    <row r="216" spans="1:13">
      <c r="A216" s="254">
        <v>206</v>
      </c>
      <c r="B216" s="566" t="s">
        <v>113</v>
      </c>
      <c r="C216" s="539">
        <v>244.75</v>
      </c>
      <c r="D216" s="540">
        <v>245.29999999999998</v>
      </c>
      <c r="E216" s="540">
        <v>242.04999999999995</v>
      </c>
      <c r="F216" s="540">
        <v>239.34999999999997</v>
      </c>
      <c r="G216" s="540">
        <v>236.09999999999994</v>
      </c>
      <c r="H216" s="540">
        <v>247.99999999999997</v>
      </c>
      <c r="I216" s="540">
        <v>251.25000000000003</v>
      </c>
      <c r="J216" s="540">
        <v>253.95</v>
      </c>
      <c r="K216" s="539">
        <v>248.55</v>
      </c>
      <c r="L216" s="539">
        <v>242.6</v>
      </c>
      <c r="M216" s="539">
        <v>33.38158</v>
      </c>
    </row>
    <row r="217" spans="1:13">
      <c r="A217" s="254">
        <v>207</v>
      </c>
      <c r="B217" s="566" t="s">
        <v>114</v>
      </c>
      <c r="C217" s="539">
        <v>2178.85</v>
      </c>
      <c r="D217" s="540">
        <v>2174.3000000000002</v>
      </c>
      <c r="E217" s="540">
        <v>2160.1000000000004</v>
      </c>
      <c r="F217" s="540">
        <v>2141.3500000000004</v>
      </c>
      <c r="G217" s="540">
        <v>2127.1500000000005</v>
      </c>
      <c r="H217" s="540">
        <v>2193.0500000000002</v>
      </c>
      <c r="I217" s="540">
        <v>2207.25</v>
      </c>
      <c r="J217" s="540">
        <v>2226</v>
      </c>
      <c r="K217" s="539">
        <v>2188.5</v>
      </c>
      <c r="L217" s="539">
        <v>2155.5500000000002</v>
      </c>
      <c r="M217" s="539">
        <v>9.2414299999999994</v>
      </c>
    </row>
    <row r="218" spans="1:13">
      <c r="A218" s="254">
        <v>208</v>
      </c>
      <c r="B218" s="566" t="s">
        <v>251</v>
      </c>
      <c r="C218" s="539">
        <v>305.14999999999998</v>
      </c>
      <c r="D218" s="540">
        <v>306.38333333333333</v>
      </c>
      <c r="E218" s="540">
        <v>301.76666666666665</v>
      </c>
      <c r="F218" s="540">
        <v>298.38333333333333</v>
      </c>
      <c r="G218" s="540">
        <v>293.76666666666665</v>
      </c>
      <c r="H218" s="540">
        <v>309.76666666666665</v>
      </c>
      <c r="I218" s="540">
        <v>314.38333333333333</v>
      </c>
      <c r="J218" s="540">
        <v>317.76666666666665</v>
      </c>
      <c r="K218" s="539">
        <v>311</v>
      </c>
      <c r="L218" s="539">
        <v>303</v>
      </c>
      <c r="M218" s="539">
        <v>6.4768600000000003</v>
      </c>
    </row>
    <row r="219" spans="1:13">
      <c r="A219" s="254">
        <v>209</v>
      </c>
      <c r="B219" s="566" t="s">
        <v>387</v>
      </c>
      <c r="C219" s="539">
        <v>46726.85</v>
      </c>
      <c r="D219" s="540">
        <v>46281.283333333333</v>
      </c>
      <c r="E219" s="540">
        <v>44562.566666666666</v>
      </c>
      <c r="F219" s="540">
        <v>42398.283333333333</v>
      </c>
      <c r="G219" s="540">
        <v>40679.566666666666</v>
      </c>
      <c r="H219" s="540">
        <v>48445.566666666666</v>
      </c>
      <c r="I219" s="540">
        <v>50164.283333333326</v>
      </c>
      <c r="J219" s="540">
        <v>52328.566666666666</v>
      </c>
      <c r="K219" s="539">
        <v>48000</v>
      </c>
      <c r="L219" s="539">
        <v>44117</v>
      </c>
      <c r="M219" s="539">
        <v>7.2980000000000003E-2</v>
      </c>
    </row>
    <row r="220" spans="1:13">
      <c r="A220" s="254">
        <v>210</v>
      </c>
      <c r="B220" s="566" t="s">
        <v>252</v>
      </c>
      <c r="C220" s="539">
        <v>45.7</v>
      </c>
      <c r="D220" s="540">
        <v>45.433333333333337</v>
      </c>
      <c r="E220" s="540">
        <v>44.666666666666671</v>
      </c>
      <c r="F220" s="540">
        <v>43.633333333333333</v>
      </c>
      <c r="G220" s="540">
        <v>42.866666666666667</v>
      </c>
      <c r="H220" s="540">
        <v>46.466666666666676</v>
      </c>
      <c r="I220" s="540">
        <v>47.233333333333341</v>
      </c>
      <c r="J220" s="540">
        <v>48.26666666666668</v>
      </c>
      <c r="K220" s="539">
        <v>46.2</v>
      </c>
      <c r="L220" s="539">
        <v>44.4</v>
      </c>
      <c r="M220" s="539">
        <v>25.095980000000001</v>
      </c>
    </row>
    <row r="221" spans="1:13">
      <c r="A221" s="254">
        <v>211</v>
      </c>
      <c r="B221" s="566" t="s">
        <v>108</v>
      </c>
      <c r="C221" s="539">
        <v>2707.75</v>
      </c>
      <c r="D221" s="540">
        <v>2680.2833333333333</v>
      </c>
      <c r="E221" s="540">
        <v>2637.5666666666666</v>
      </c>
      <c r="F221" s="540">
        <v>2567.3833333333332</v>
      </c>
      <c r="G221" s="540">
        <v>2524.6666666666665</v>
      </c>
      <c r="H221" s="540">
        <v>2750.4666666666667</v>
      </c>
      <c r="I221" s="540">
        <v>2793.1833333333329</v>
      </c>
      <c r="J221" s="540">
        <v>2863.3666666666668</v>
      </c>
      <c r="K221" s="539">
        <v>2723</v>
      </c>
      <c r="L221" s="539">
        <v>2610.1</v>
      </c>
      <c r="M221" s="539">
        <v>29.506450000000001</v>
      </c>
    </row>
    <row r="222" spans="1:13">
      <c r="A222" s="254">
        <v>212</v>
      </c>
      <c r="B222" s="566" t="s">
        <v>841</v>
      </c>
      <c r="C222" s="539">
        <v>337.5</v>
      </c>
      <c r="D222" s="540">
        <v>336.66666666666669</v>
      </c>
      <c r="E222" s="540">
        <v>330.33333333333337</v>
      </c>
      <c r="F222" s="540">
        <v>323.16666666666669</v>
      </c>
      <c r="G222" s="540">
        <v>316.83333333333337</v>
      </c>
      <c r="H222" s="540">
        <v>343.83333333333337</v>
      </c>
      <c r="I222" s="540">
        <v>350.16666666666674</v>
      </c>
      <c r="J222" s="540">
        <v>357.33333333333337</v>
      </c>
      <c r="K222" s="539">
        <v>343</v>
      </c>
      <c r="L222" s="539">
        <v>329.5</v>
      </c>
      <c r="M222" s="539">
        <v>0.43403000000000003</v>
      </c>
    </row>
    <row r="223" spans="1:13">
      <c r="A223" s="254">
        <v>213</v>
      </c>
      <c r="B223" s="566" t="s">
        <v>116</v>
      </c>
      <c r="C223" s="539">
        <v>641.1</v>
      </c>
      <c r="D223" s="540">
        <v>633.73333333333323</v>
      </c>
      <c r="E223" s="540">
        <v>622.46666666666647</v>
      </c>
      <c r="F223" s="540">
        <v>603.83333333333326</v>
      </c>
      <c r="G223" s="540">
        <v>592.56666666666649</v>
      </c>
      <c r="H223" s="540">
        <v>652.36666666666645</v>
      </c>
      <c r="I223" s="540">
        <v>663.6333333333331</v>
      </c>
      <c r="J223" s="540">
        <v>682.26666666666642</v>
      </c>
      <c r="K223" s="539">
        <v>645</v>
      </c>
      <c r="L223" s="539">
        <v>615.1</v>
      </c>
      <c r="M223" s="539">
        <v>177.62047000000001</v>
      </c>
    </row>
    <row r="224" spans="1:13">
      <c r="A224" s="254">
        <v>214</v>
      </c>
      <c r="B224" s="566" t="s">
        <v>253</v>
      </c>
      <c r="C224" s="539">
        <v>1486.2</v>
      </c>
      <c r="D224" s="540">
        <v>1490.3999999999999</v>
      </c>
      <c r="E224" s="540">
        <v>1472.7999999999997</v>
      </c>
      <c r="F224" s="540">
        <v>1459.3999999999999</v>
      </c>
      <c r="G224" s="540">
        <v>1441.7999999999997</v>
      </c>
      <c r="H224" s="540">
        <v>1503.7999999999997</v>
      </c>
      <c r="I224" s="540">
        <v>1521.3999999999996</v>
      </c>
      <c r="J224" s="540">
        <v>1534.7999999999997</v>
      </c>
      <c r="K224" s="539">
        <v>1508</v>
      </c>
      <c r="L224" s="539">
        <v>1477</v>
      </c>
      <c r="M224" s="539">
        <v>1.99596</v>
      </c>
    </row>
    <row r="225" spans="1:13">
      <c r="A225" s="254">
        <v>215</v>
      </c>
      <c r="B225" s="566" t="s">
        <v>117</v>
      </c>
      <c r="C225" s="539">
        <v>477.6</v>
      </c>
      <c r="D225" s="540">
        <v>472.88333333333338</v>
      </c>
      <c r="E225" s="540">
        <v>466.71666666666675</v>
      </c>
      <c r="F225" s="540">
        <v>455.83333333333337</v>
      </c>
      <c r="G225" s="540">
        <v>449.66666666666674</v>
      </c>
      <c r="H225" s="540">
        <v>483.76666666666677</v>
      </c>
      <c r="I225" s="540">
        <v>489.93333333333339</v>
      </c>
      <c r="J225" s="540">
        <v>500.81666666666678</v>
      </c>
      <c r="K225" s="539">
        <v>479.05</v>
      </c>
      <c r="L225" s="539">
        <v>462</v>
      </c>
      <c r="M225" s="539">
        <v>12.490399999999999</v>
      </c>
    </row>
    <row r="226" spans="1:13">
      <c r="A226" s="254">
        <v>216</v>
      </c>
      <c r="B226" s="566" t="s">
        <v>388</v>
      </c>
      <c r="C226" s="539">
        <v>408.85</v>
      </c>
      <c r="D226" s="540">
        <v>406.86666666666662</v>
      </c>
      <c r="E226" s="540">
        <v>400.03333333333325</v>
      </c>
      <c r="F226" s="540">
        <v>391.21666666666664</v>
      </c>
      <c r="G226" s="540">
        <v>384.38333333333327</v>
      </c>
      <c r="H226" s="540">
        <v>415.68333333333322</v>
      </c>
      <c r="I226" s="540">
        <v>422.51666666666659</v>
      </c>
      <c r="J226" s="540">
        <v>431.3333333333332</v>
      </c>
      <c r="K226" s="539">
        <v>413.7</v>
      </c>
      <c r="L226" s="539">
        <v>398.05</v>
      </c>
      <c r="M226" s="539">
        <v>2.2637800000000001</v>
      </c>
    </row>
    <row r="227" spans="1:13">
      <c r="A227" s="254">
        <v>217</v>
      </c>
      <c r="B227" s="566" t="s">
        <v>389</v>
      </c>
      <c r="C227" s="539">
        <v>2772.1</v>
      </c>
      <c r="D227" s="540">
        <v>2735.0666666666662</v>
      </c>
      <c r="E227" s="540">
        <v>2641.1833333333325</v>
      </c>
      <c r="F227" s="540">
        <v>2510.2666666666664</v>
      </c>
      <c r="G227" s="540">
        <v>2416.3833333333328</v>
      </c>
      <c r="H227" s="540">
        <v>2865.9833333333322</v>
      </c>
      <c r="I227" s="540">
        <v>2959.8666666666663</v>
      </c>
      <c r="J227" s="540">
        <v>3090.7833333333319</v>
      </c>
      <c r="K227" s="539">
        <v>2828.95</v>
      </c>
      <c r="L227" s="539">
        <v>2604.15</v>
      </c>
      <c r="M227" s="539">
        <v>6.11E-3</v>
      </c>
    </row>
    <row r="228" spans="1:13">
      <c r="A228" s="254">
        <v>218</v>
      </c>
      <c r="B228" s="566" t="s">
        <v>254</v>
      </c>
      <c r="C228" s="539">
        <v>30.25</v>
      </c>
      <c r="D228" s="540">
        <v>30.383333333333336</v>
      </c>
      <c r="E228" s="540">
        <v>29.866666666666674</v>
      </c>
      <c r="F228" s="540">
        <v>29.483333333333338</v>
      </c>
      <c r="G228" s="540">
        <v>28.966666666666676</v>
      </c>
      <c r="H228" s="540">
        <v>30.766666666666673</v>
      </c>
      <c r="I228" s="540">
        <v>31.283333333333331</v>
      </c>
      <c r="J228" s="540">
        <v>31.666666666666671</v>
      </c>
      <c r="K228" s="539">
        <v>30.9</v>
      </c>
      <c r="L228" s="539">
        <v>30</v>
      </c>
      <c r="M228" s="539">
        <v>60.972619999999999</v>
      </c>
    </row>
    <row r="229" spans="1:13">
      <c r="A229" s="254">
        <v>219</v>
      </c>
      <c r="B229" s="566" t="s">
        <v>119</v>
      </c>
      <c r="C229" s="539">
        <v>63.8</v>
      </c>
      <c r="D229" s="540">
        <v>63.15</v>
      </c>
      <c r="E229" s="540">
        <v>61.95</v>
      </c>
      <c r="F229" s="540">
        <v>60.1</v>
      </c>
      <c r="G229" s="540">
        <v>58.900000000000006</v>
      </c>
      <c r="H229" s="540">
        <v>65</v>
      </c>
      <c r="I229" s="540">
        <v>66.2</v>
      </c>
      <c r="J229" s="540">
        <v>68.05</v>
      </c>
      <c r="K229" s="539">
        <v>64.349999999999994</v>
      </c>
      <c r="L229" s="539">
        <v>61.3</v>
      </c>
      <c r="M229" s="539">
        <v>394.13798000000003</v>
      </c>
    </row>
    <row r="230" spans="1:13">
      <c r="A230" s="254">
        <v>220</v>
      </c>
      <c r="B230" s="566" t="s">
        <v>390</v>
      </c>
      <c r="C230" s="539">
        <v>56.1</v>
      </c>
      <c r="D230" s="540">
        <v>55.316666666666663</v>
      </c>
      <c r="E230" s="540">
        <v>54.133333333333326</v>
      </c>
      <c r="F230" s="540">
        <v>52.166666666666664</v>
      </c>
      <c r="G230" s="540">
        <v>50.983333333333327</v>
      </c>
      <c r="H230" s="540">
        <v>57.283333333333324</v>
      </c>
      <c r="I230" s="540">
        <v>58.466666666666661</v>
      </c>
      <c r="J230" s="540">
        <v>60.433333333333323</v>
      </c>
      <c r="K230" s="539">
        <v>56.5</v>
      </c>
      <c r="L230" s="539">
        <v>53.35</v>
      </c>
      <c r="M230" s="539">
        <v>187.2379</v>
      </c>
    </row>
    <row r="231" spans="1:13">
      <c r="A231" s="254">
        <v>221</v>
      </c>
      <c r="B231" s="566" t="s">
        <v>391</v>
      </c>
      <c r="C231" s="539">
        <v>1255.5999999999999</v>
      </c>
      <c r="D231" s="540">
        <v>1215.3</v>
      </c>
      <c r="E231" s="540">
        <v>1130.5999999999999</v>
      </c>
      <c r="F231" s="540">
        <v>1005.5999999999999</v>
      </c>
      <c r="G231" s="540">
        <v>920.89999999999986</v>
      </c>
      <c r="H231" s="540">
        <v>1340.3</v>
      </c>
      <c r="I231" s="540">
        <v>1425.0000000000002</v>
      </c>
      <c r="J231" s="540">
        <v>1550</v>
      </c>
      <c r="K231" s="539">
        <v>1300</v>
      </c>
      <c r="L231" s="539">
        <v>1090.3</v>
      </c>
      <c r="M231" s="539">
        <v>0.25590000000000002</v>
      </c>
    </row>
    <row r="232" spans="1:13">
      <c r="A232" s="254">
        <v>222</v>
      </c>
      <c r="B232" s="566" t="s">
        <v>392</v>
      </c>
      <c r="C232" s="539">
        <v>271.39999999999998</v>
      </c>
      <c r="D232" s="540">
        <v>266.84999999999997</v>
      </c>
      <c r="E232" s="540">
        <v>256.84999999999991</v>
      </c>
      <c r="F232" s="540">
        <v>242.29999999999995</v>
      </c>
      <c r="G232" s="540">
        <v>232.2999999999999</v>
      </c>
      <c r="H232" s="540">
        <v>281.39999999999992</v>
      </c>
      <c r="I232" s="540">
        <v>291.40000000000003</v>
      </c>
      <c r="J232" s="540">
        <v>305.94999999999993</v>
      </c>
      <c r="K232" s="539">
        <v>276.85000000000002</v>
      </c>
      <c r="L232" s="539">
        <v>252.3</v>
      </c>
      <c r="M232" s="539">
        <v>19.9298</v>
      </c>
    </row>
    <row r="233" spans="1:13">
      <c r="A233" s="254">
        <v>223</v>
      </c>
      <c r="B233" s="566" t="s">
        <v>747</v>
      </c>
      <c r="C233" s="539">
        <v>1146.05</v>
      </c>
      <c r="D233" s="540">
        <v>1158.7166666666665</v>
      </c>
      <c r="E233" s="540">
        <v>1120.0333333333328</v>
      </c>
      <c r="F233" s="540">
        <v>1094.0166666666664</v>
      </c>
      <c r="G233" s="540">
        <v>1055.3333333333328</v>
      </c>
      <c r="H233" s="540">
        <v>1184.7333333333329</v>
      </c>
      <c r="I233" s="540">
        <v>1223.4166666666667</v>
      </c>
      <c r="J233" s="540">
        <v>1249.4333333333329</v>
      </c>
      <c r="K233" s="539">
        <v>1197.4000000000001</v>
      </c>
      <c r="L233" s="539">
        <v>1132.7</v>
      </c>
      <c r="M233" s="539">
        <v>0.16763</v>
      </c>
    </row>
    <row r="234" spans="1:13">
      <c r="A234" s="254">
        <v>224</v>
      </c>
      <c r="B234" s="566" t="s">
        <v>751</v>
      </c>
      <c r="C234" s="539">
        <v>562.04999999999995</v>
      </c>
      <c r="D234" s="540">
        <v>565.94999999999993</v>
      </c>
      <c r="E234" s="540">
        <v>552.99999999999989</v>
      </c>
      <c r="F234" s="540">
        <v>543.94999999999993</v>
      </c>
      <c r="G234" s="540">
        <v>530.99999999999989</v>
      </c>
      <c r="H234" s="540">
        <v>574.99999999999989</v>
      </c>
      <c r="I234" s="540">
        <v>587.94999999999993</v>
      </c>
      <c r="J234" s="540">
        <v>596.99999999999989</v>
      </c>
      <c r="K234" s="539">
        <v>578.9</v>
      </c>
      <c r="L234" s="539">
        <v>556.9</v>
      </c>
      <c r="M234" s="539">
        <v>5.2887000000000004</v>
      </c>
    </row>
    <row r="235" spans="1:13">
      <c r="A235" s="254">
        <v>225</v>
      </c>
      <c r="B235" s="566" t="s">
        <v>393</v>
      </c>
      <c r="C235" s="539">
        <v>105.9</v>
      </c>
      <c r="D235" s="540">
        <v>106.36666666666667</v>
      </c>
      <c r="E235" s="540">
        <v>104.53333333333335</v>
      </c>
      <c r="F235" s="540">
        <v>103.16666666666667</v>
      </c>
      <c r="G235" s="540">
        <v>101.33333333333334</v>
      </c>
      <c r="H235" s="540">
        <v>107.73333333333335</v>
      </c>
      <c r="I235" s="540">
        <v>109.56666666666666</v>
      </c>
      <c r="J235" s="540">
        <v>110.93333333333335</v>
      </c>
      <c r="K235" s="539">
        <v>108.2</v>
      </c>
      <c r="L235" s="539">
        <v>105</v>
      </c>
      <c r="M235" s="539">
        <v>4.2505199999999999</v>
      </c>
    </row>
    <row r="236" spans="1:13">
      <c r="A236" s="254">
        <v>226</v>
      </c>
      <c r="B236" s="566" t="s">
        <v>394</v>
      </c>
      <c r="C236" s="539">
        <v>94.55</v>
      </c>
      <c r="D236" s="540">
        <v>94.583333333333329</v>
      </c>
      <c r="E236" s="540">
        <v>93.516666666666652</v>
      </c>
      <c r="F236" s="540">
        <v>92.48333333333332</v>
      </c>
      <c r="G236" s="540">
        <v>91.416666666666643</v>
      </c>
      <c r="H236" s="540">
        <v>95.61666666666666</v>
      </c>
      <c r="I236" s="540">
        <v>96.683333333333351</v>
      </c>
      <c r="J236" s="540">
        <v>97.716666666666669</v>
      </c>
      <c r="K236" s="539">
        <v>95.65</v>
      </c>
      <c r="L236" s="539">
        <v>93.55</v>
      </c>
      <c r="M236" s="539">
        <v>4.7567300000000001</v>
      </c>
    </row>
    <row r="237" spans="1:13">
      <c r="A237" s="254">
        <v>227</v>
      </c>
      <c r="B237" s="566" t="s">
        <v>126</v>
      </c>
      <c r="C237" s="539">
        <v>208.85</v>
      </c>
      <c r="D237" s="540">
        <v>208.38333333333333</v>
      </c>
      <c r="E237" s="540">
        <v>206.96666666666664</v>
      </c>
      <c r="F237" s="540">
        <v>205.08333333333331</v>
      </c>
      <c r="G237" s="540">
        <v>203.66666666666663</v>
      </c>
      <c r="H237" s="540">
        <v>210.26666666666665</v>
      </c>
      <c r="I237" s="540">
        <v>211.68333333333334</v>
      </c>
      <c r="J237" s="540">
        <v>213.56666666666666</v>
      </c>
      <c r="K237" s="539">
        <v>209.8</v>
      </c>
      <c r="L237" s="539">
        <v>206.5</v>
      </c>
      <c r="M237" s="539">
        <v>131.60616999999999</v>
      </c>
    </row>
    <row r="238" spans="1:13">
      <c r="A238" s="254">
        <v>228</v>
      </c>
      <c r="B238" s="566" t="s">
        <v>396</v>
      </c>
      <c r="C238" s="539">
        <v>127.1</v>
      </c>
      <c r="D238" s="540">
        <v>127.53333333333335</v>
      </c>
      <c r="E238" s="540">
        <v>124.06666666666669</v>
      </c>
      <c r="F238" s="540">
        <v>121.03333333333335</v>
      </c>
      <c r="G238" s="540">
        <v>117.56666666666669</v>
      </c>
      <c r="H238" s="540">
        <v>130.56666666666669</v>
      </c>
      <c r="I238" s="540">
        <v>134.03333333333336</v>
      </c>
      <c r="J238" s="540">
        <v>137.06666666666669</v>
      </c>
      <c r="K238" s="539">
        <v>131</v>
      </c>
      <c r="L238" s="539">
        <v>124.5</v>
      </c>
      <c r="M238" s="539">
        <v>7.7142799999999996</v>
      </c>
    </row>
    <row r="239" spans="1:13">
      <c r="A239" s="254">
        <v>229</v>
      </c>
      <c r="B239" s="566" t="s">
        <v>397</v>
      </c>
      <c r="C239" s="539">
        <v>161</v>
      </c>
      <c r="D239" s="540">
        <v>160.91666666666666</v>
      </c>
      <c r="E239" s="540">
        <v>159.13333333333333</v>
      </c>
      <c r="F239" s="540">
        <v>157.26666666666668</v>
      </c>
      <c r="G239" s="540">
        <v>155.48333333333335</v>
      </c>
      <c r="H239" s="540">
        <v>162.7833333333333</v>
      </c>
      <c r="I239" s="540">
        <v>164.56666666666666</v>
      </c>
      <c r="J239" s="540">
        <v>166.43333333333328</v>
      </c>
      <c r="K239" s="539">
        <v>162.69999999999999</v>
      </c>
      <c r="L239" s="539">
        <v>159.05000000000001</v>
      </c>
      <c r="M239" s="539">
        <v>5.7825100000000003</v>
      </c>
    </row>
    <row r="240" spans="1:13">
      <c r="A240" s="254">
        <v>230</v>
      </c>
      <c r="B240" s="566" t="s">
        <v>115</v>
      </c>
      <c r="C240" s="539">
        <v>217.45</v>
      </c>
      <c r="D240" s="540">
        <v>217.28333333333333</v>
      </c>
      <c r="E240" s="540">
        <v>214.16666666666666</v>
      </c>
      <c r="F240" s="540">
        <v>210.88333333333333</v>
      </c>
      <c r="G240" s="540">
        <v>207.76666666666665</v>
      </c>
      <c r="H240" s="540">
        <v>220.56666666666666</v>
      </c>
      <c r="I240" s="540">
        <v>223.68333333333334</v>
      </c>
      <c r="J240" s="540">
        <v>226.96666666666667</v>
      </c>
      <c r="K240" s="539">
        <v>220.4</v>
      </c>
      <c r="L240" s="539">
        <v>214</v>
      </c>
      <c r="M240" s="539">
        <v>64.338269999999994</v>
      </c>
    </row>
    <row r="241" spans="1:13">
      <c r="A241" s="254">
        <v>231</v>
      </c>
      <c r="B241" s="566" t="s">
        <v>398</v>
      </c>
      <c r="C241" s="539">
        <v>83.15</v>
      </c>
      <c r="D241" s="540">
        <v>83.399999999999991</v>
      </c>
      <c r="E241" s="540">
        <v>82.199999999999989</v>
      </c>
      <c r="F241" s="540">
        <v>81.25</v>
      </c>
      <c r="G241" s="540">
        <v>80.05</v>
      </c>
      <c r="H241" s="540">
        <v>84.34999999999998</v>
      </c>
      <c r="I241" s="540">
        <v>85.55</v>
      </c>
      <c r="J241" s="540">
        <v>86.499999999999972</v>
      </c>
      <c r="K241" s="539">
        <v>84.6</v>
      </c>
      <c r="L241" s="539">
        <v>82.45</v>
      </c>
      <c r="M241" s="539">
        <v>27.52656</v>
      </c>
    </row>
    <row r="242" spans="1:13">
      <c r="A242" s="254">
        <v>232</v>
      </c>
      <c r="B242" s="566" t="s">
        <v>748</v>
      </c>
      <c r="C242" s="539">
        <v>8892.5499999999993</v>
      </c>
      <c r="D242" s="540">
        <v>9017.5166666666664</v>
      </c>
      <c r="E242" s="540">
        <v>8625.0333333333328</v>
      </c>
      <c r="F242" s="540">
        <v>8357.5166666666664</v>
      </c>
      <c r="G242" s="540">
        <v>7965.0333333333328</v>
      </c>
      <c r="H242" s="540">
        <v>9285.0333333333328</v>
      </c>
      <c r="I242" s="540">
        <v>9677.5166666666664</v>
      </c>
      <c r="J242" s="540">
        <v>9945.0333333333328</v>
      </c>
      <c r="K242" s="539">
        <v>9410</v>
      </c>
      <c r="L242" s="539">
        <v>8750</v>
      </c>
      <c r="M242" s="539">
        <v>1.4768300000000001</v>
      </c>
    </row>
    <row r="243" spans="1:13">
      <c r="A243" s="254">
        <v>233</v>
      </c>
      <c r="B243" s="566" t="s">
        <v>255</v>
      </c>
      <c r="C243" s="539">
        <v>142.69999999999999</v>
      </c>
      <c r="D243" s="540">
        <v>142.03333333333333</v>
      </c>
      <c r="E243" s="540">
        <v>138.26666666666665</v>
      </c>
      <c r="F243" s="540">
        <v>133.83333333333331</v>
      </c>
      <c r="G243" s="540">
        <v>130.06666666666663</v>
      </c>
      <c r="H243" s="540">
        <v>146.46666666666667</v>
      </c>
      <c r="I243" s="540">
        <v>150.23333333333338</v>
      </c>
      <c r="J243" s="540">
        <v>154.66666666666669</v>
      </c>
      <c r="K243" s="539">
        <v>145.80000000000001</v>
      </c>
      <c r="L243" s="539">
        <v>137.6</v>
      </c>
      <c r="M243" s="539">
        <v>31.43234</v>
      </c>
    </row>
    <row r="244" spans="1:13">
      <c r="A244" s="254">
        <v>234</v>
      </c>
      <c r="B244" s="566" t="s">
        <v>399</v>
      </c>
      <c r="C244" s="539">
        <v>308.35000000000002</v>
      </c>
      <c r="D244" s="540">
        <v>305.38333333333338</v>
      </c>
      <c r="E244" s="540">
        <v>298.96666666666675</v>
      </c>
      <c r="F244" s="540">
        <v>289.58333333333337</v>
      </c>
      <c r="G244" s="540">
        <v>283.16666666666674</v>
      </c>
      <c r="H244" s="540">
        <v>314.76666666666677</v>
      </c>
      <c r="I244" s="540">
        <v>321.18333333333339</v>
      </c>
      <c r="J244" s="540">
        <v>330.56666666666678</v>
      </c>
      <c r="K244" s="539">
        <v>311.8</v>
      </c>
      <c r="L244" s="539">
        <v>296</v>
      </c>
      <c r="M244" s="539">
        <v>13.16835</v>
      </c>
    </row>
    <row r="245" spans="1:13">
      <c r="A245" s="254">
        <v>235</v>
      </c>
      <c r="B245" s="566" t="s">
        <v>256</v>
      </c>
      <c r="C245" s="539">
        <v>119.65</v>
      </c>
      <c r="D245" s="540">
        <v>119.95</v>
      </c>
      <c r="E245" s="540">
        <v>118.45</v>
      </c>
      <c r="F245" s="540">
        <v>117.25</v>
      </c>
      <c r="G245" s="540">
        <v>115.75</v>
      </c>
      <c r="H245" s="540">
        <v>121.15</v>
      </c>
      <c r="I245" s="540">
        <v>122.65</v>
      </c>
      <c r="J245" s="540">
        <v>123.85000000000001</v>
      </c>
      <c r="K245" s="539">
        <v>121.45</v>
      </c>
      <c r="L245" s="539">
        <v>118.75</v>
      </c>
      <c r="M245" s="539">
        <v>13.43215</v>
      </c>
    </row>
    <row r="246" spans="1:13">
      <c r="A246" s="254">
        <v>236</v>
      </c>
      <c r="B246" s="566" t="s">
        <v>125</v>
      </c>
      <c r="C246" s="539">
        <v>97.95</v>
      </c>
      <c r="D246" s="540">
        <v>98.283333333333346</v>
      </c>
      <c r="E246" s="540">
        <v>96.666666666666686</v>
      </c>
      <c r="F246" s="540">
        <v>95.38333333333334</v>
      </c>
      <c r="G246" s="540">
        <v>93.76666666666668</v>
      </c>
      <c r="H246" s="540">
        <v>99.566666666666691</v>
      </c>
      <c r="I246" s="540">
        <v>101.18333333333334</v>
      </c>
      <c r="J246" s="540">
        <v>102.4666666666667</v>
      </c>
      <c r="K246" s="539">
        <v>99.9</v>
      </c>
      <c r="L246" s="539">
        <v>97</v>
      </c>
      <c r="M246" s="539">
        <v>197.84110999999999</v>
      </c>
    </row>
    <row r="247" spans="1:13">
      <c r="A247" s="254">
        <v>237</v>
      </c>
      <c r="B247" s="566" t="s">
        <v>400</v>
      </c>
      <c r="C247" s="539">
        <v>17.25</v>
      </c>
      <c r="D247" s="540">
        <v>16.783333333333335</v>
      </c>
      <c r="E247" s="540">
        <v>16.31666666666667</v>
      </c>
      <c r="F247" s="540">
        <v>15.383333333333335</v>
      </c>
      <c r="G247" s="540">
        <v>14.91666666666667</v>
      </c>
      <c r="H247" s="540">
        <v>17.716666666666669</v>
      </c>
      <c r="I247" s="540">
        <v>18.18333333333333</v>
      </c>
      <c r="J247" s="540">
        <v>19.116666666666671</v>
      </c>
      <c r="K247" s="539">
        <v>17.25</v>
      </c>
      <c r="L247" s="539">
        <v>15.85</v>
      </c>
      <c r="M247" s="539">
        <v>314.96204</v>
      </c>
    </row>
    <row r="248" spans="1:13">
      <c r="A248" s="254">
        <v>238</v>
      </c>
      <c r="B248" s="566" t="s">
        <v>773</v>
      </c>
      <c r="C248" s="539">
        <v>1675.45</v>
      </c>
      <c r="D248" s="540">
        <v>1667.5166666666664</v>
      </c>
      <c r="E248" s="540">
        <v>1638.0333333333328</v>
      </c>
      <c r="F248" s="540">
        <v>1600.6166666666663</v>
      </c>
      <c r="G248" s="540">
        <v>1571.1333333333328</v>
      </c>
      <c r="H248" s="540">
        <v>1704.9333333333329</v>
      </c>
      <c r="I248" s="540">
        <v>1734.4166666666665</v>
      </c>
      <c r="J248" s="540">
        <v>1771.833333333333</v>
      </c>
      <c r="K248" s="539">
        <v>1697</v>
      </c>
      <c r="L248" s="539">
        <v>1630.1</v>
      </c>
      <c r="M248" s="539">
        <v>6.4708500000000004</v>
      </c>
    </row>
    <row r="249" spans="1:13">
      <c r="A249" s="254">
        <v>239</v>
      </c>
      <c r="B249" s="566" t="s">
        <v>749</v>
      </c>
      <c r="C249" s="539">
        <v>294.60000000000002</v>
      </c>
      <c r="D249" s="540">
        <v>294.2</v>
      </c>
      <c r="E249" s="540">
        <v>288.39999999999998</v>
      </c>
      <c r="F249" s="540">
        <v>282.2</v>
      </c>
      <c r="G249" s="540">
        <v>276.39999999999998</v>
      </c>
      <c r="H249" s="540">
        <v>300.39999999999998</v>
      </c>
      <c r="I249" s="540">
        <v>306.20000000000005</v>
      </c>
      <c r="J249" s="540">
        <v>312.39999999999998</v>
      </c>
      <c r="K249" s="539">
        <v>300</v>
      </c>
      <c r="L249" s="539">
        <v>288</v>
      </c>
      <c r="M249" s="539">
        <v>0.17588000000000001</v>
      </c>
    </row>
    <row r="250" spans="1:13">
      <c r="A250" s="254">
        <v>240</v>
      </c>
      <c r="B250" s="566" t="s">
        <v>120</v>
      </c>
      <c r="C250" s="539">
        <v>508.25</v>
      </c>
      <c r="D250" s="540">
        <v>508.59999999999997</v>
      </c>
      <c r="E250" s="540">
        <v>498.19999999999993</v>
      </c>
      <c r="F250" s="540">
        <v>488.15</v>
      </c>
      <c r="G250" s="540">
        <v>477.74999999999994</v>
      </c>
      <c r="H250" s="540">
        <v>518.64999999999986</v>
      </c>
      <c r="I250" s="540">
        <v>529.04999999999995</v>
      </c>
      <c r="J250" s="540">
        <v>539.09999999999991</v>
      </c>
      <c r="K250" s="539">
        <v>519</v>
      </c>
      <c r="L250" s="539">
        <v>498.55</v>
      </c>
      <c r="M250" s="539">
        <v>39.4527</v>
      </c>
    </row>
    <row r="251" spans="1:13">
      <c r="A251" s="254">
        <v>241</v>
      </c>
      <c r="B251" s="566" t="s">
        <v>831</v>
      </c>
      <c r="C251" s="539">
        <v>277.45</v>
      </c>
      <c r="D251" s="540">
        <v>267.98333333333335</v>
      </c>
      <c r="E251" s="540">
        <v>253.9666666666667</v>
      </c>
      <c r="F251" s="540">
        <v>230.48333333333335</v>
      </c>
      <c r="G251" s="540">
        <v>216.4666666666667</v>
      </c>
      <c r="H251" s="540">
        <v>291.4666666666667</v>
      </c>
      <c r="I251" s="540">
        <v>305.48333333333335</v>
      </c>
      <c r="J251" s="540">
        <v>328.9666666666667</v>
      </c>
      <c r="K251" s="539">
        <v>282</v>
      </c>
      <c r="L251" s="539">
        <v>244.5</v>
      </c>
      <c r="M251" s="539">
        <v>30.052399999999999</v>
      </c>
    </row>
    <row r="252" spans="1:13">
      <c r="A252" s="254">
        <v>242</v>
      </c>
      <c r="B252" s="566" t="s">
        <v>122</v>
      </c>
      <c r="C252" s="539">
        <v>1070</v>
      </c>
      <c r="D252" s="540">
        <v>1062.4166666666667</v>
      </c>
      <c r="E252" s="540">
        <v>1048.8333333333335</v>
      </c>
      <c r="F252" s="540">
        <v>1027.6666666666667</v>
      </c>
      <c r="G252" s="540">
        <v>1014.0833333333335</v>
      </c>
      <c r="H252" s="540">
        <v>1083.5833333333335</v>
      </c>
      <c r="I252" s="540">
        <v>1097.166666666667</v>
      </c>
      <c r="J252" s="540">
        <v>1118.3333333333335</v>
      </c>
      <c r="K252" s="539">
        <v>1076</v>
      </c>
      <c r="L252" s="539">
        <v>1041.25</v>
      </c>
      <c r="M252" s="539">
        <v>68.338200000000001</v>
      </c>
    </row>
    <row r="253" spans="1:13">
      <c r="A253" s="254">
        <v>243</v>
      </c>
      <c r="B253" s="566" t="s">
        <v>257</v>
      </c>
      <c r="C253" s="539">
        <v>4936.55</v>
      </c>
      <c r="D253" s="540">
        <v>4991.6500000000005</v>
      </c>
      <c r="E253" s="540">
        <v>4853.9000000000015</v>
      </c>
      <c r="F253" s="540">
        <v>4771.2500000000009</v>
      </c>
      <c r="G253" s="540">
        <v>4633.5000000000018</v>
      </c>
      <c r="H253" s="540">
        <v>5074.3000000000011</v>
      </c>
      <c r="I253" s="540">
        <v>5212.0499999999993</v>
      </c>
      <c r="J253" s="540">
        <v>5294.7000000000007</v>
      </c>
      <c r="K253" s="539">
        <v>5129.3999999999996</v>
      </c>
      <c r="L253" s="539">
        <v>4909</v>
      </c>
      <c r="M253" s="539">
        <v>4.5843499999999997</v>
      </c>
    </row>
    <row r="254" spans="1:13">
      <c r="A254" s="254">
        <v>244</v>
      </c>
      <c r="B254" s="566" t="s">
        <v>124</v>
      </c>
      <c r="C254" s="539">
        <v>1274.3</v>
      </c>
      <c r="D254" s="540">
        <v>1267.6333333333332</v>
      </c>
      <c r="E254" s="540">
        <v>1258.6666666666665</v>
      </c>
      <c r="F254" s="540">
        <v>1243.0333333333333</v>
      </c>
      <c r="G254" s="540">
        <v>1234.0666666666666</v>
      </c>
      <c r="H254" s="540">
        <v>1283.2666666666664</v>
      </c>
      <c r="I254" s="540">
        <v>1292.2333333333331</v>
      </c>
      <c r="J254" s="540">
        <v>1307.8666666666663</v>
      </c>
      <c r="K254" s="539">
        <v>1276.5999999999999</v>
      </c>
      <c r="L254" s="539">
        <v>1252</v>
      </c>
      <c r="M254" s="539">
        <v>45.372579999999999</v>
      </c>
    </row>
    <row r="255" spans="1:13">
      <c r="A255" s="254">
        <v>245</v>
      </c>
      <c r="B255" s="566" t="s">
        <v>750</v>
      </c>
      <c r="C255" s="539">
        <v>730.2</v>
      </c>
      <c r="D255" s="540">
        <v>733.18333333333339</v>
      </c>
      <c r="E255" s="540">
        <v>717.36666666666679</v>
      </c>
      <c r="F255" s="540">
        <v>704.53333333333342</v>
      </c>
      <c r="G255" s="540">
        <v>688.71666666666681</v>
      </c>
      <c r="H255" s="540">
        <v>746.01666666666677</v>
      </c>
      <c r="I255" s="540">
        <v>761.83333333333337</v>
      </c>
      <c r="J255" s="540">
        <v>774.66666666666674</v>
      </c>
      <c r="K255" s="539">
        <v>749</v>
      </c>
      <c r="L255" s="539">
        <v>720.35</v>
      </c>
      <c r="M255" s="539">
        <v>0.20513999999999999</v>
      </c>
    </row>
    <row r="256" spans="1:13">
      <c r="A256" s="254">
        <v>246</v>
      </c>
      <c r="B256" s="566" t="s">
        <v>401</v>
      </c>
      <c r="C256" s="539">
        <v>313.85000000000002</v>
      </c>
      <c r="D256" s="540">
        <v>315.56666666666666</v>
      </c>
      <c r="E256" s="540">
        <v>301.2833333333333</v>
      </c>
      <c r="F256" s="540">
        <v>288.71666666666664</v>
      </c>
      <c r="G256" s="540">
        <v>274.43333333333328</v>
      </c>
      <c r="H256" s="540">
        <v>328.13333333333333</v>
      </c>
      <c r="I256" s="540">
        <v>342.41666666666674</v>
      </c>
      <c r="J256" s="540">
        <v>354.98333333333335</v>
      </c>
      <c r="K256" s="539">
        <v>329.85</v>
      </c>
      <c r="L256" s="539">
        <v>303</v>
      </c>
      <c r="M256" s="539">
        <v>2.4498099999999998</v>
      </c>
    </row>
    <row r="257" spans="1:13">
      <c r="A257" s="254">
        <v>247</v>
      </c>
      <c r="B257" s="566" t="s">
        <v>121</v>
      </c>
      <c r="C257" s="539">
        <v>1621</v>
      </c>
      <c r="D257" s="540">
        <v>1595.6666666666667</v>
      </c>
      <c r="E257" s="540">
        <v>1556.3333333333335</v>
      </c>
      <c r="F257" s="540">
        <v>1491.6666666666667</v>
      </c>
      <c r="G257" s="540">
        <v>1452.3333333333335</v>
      </c>
      <c r="H257" s="540">
        <v>1660.3333333333335</v>
      </c>
      <c r="I257" s="540">
        <v>1699.666666666667</v>
      </c>
      <c r="J257" s="540">
        <v>1764.3333333333335</v>
      </c>
      <c r="K257" s="539">
        <v>1635</v>
      </c>
      <c r="L257" s="539">
        <v>1531</v>
      </c>
      <c r="M257" s="539">
        <v>15.791119999999999</v>
      </c>
    </row>
    <row r="258" spans="1:13">
      <c r="A258" s="254">
        <v>248</v>
      </c>
      <c r="B258" s="566" t="s">
        <v>258</v>
      </c>
      <c r="C258" s="539">
        <v>1865.9</v>
      </c>
      <c r="D258" s="540">
        <v>1851.1666666666667</v>
      </c>
      <c r="E258" s="540">
        <v>1818.3833333333334</v>
      </c>
      <c r="F258" s="540">
        <v>1770.8666666666668</v>
      </c>
      <c r="G258" s="540">
        <v>1738.0833333333335</v>
      </c>
      <c r="H258" s="540">
        <v>1898.6833333333334</v>
      </c>
      <c r="I258" s="540">
        <v>1931.4666666666667</v>
      </c>
      <c r="J258" s="540">
        <v>1978.9833333333333</v>
      </c>
      <c r="K258" s="539">
        <v>1883.95</v>
      </c>
      <c r="L258" s="539">
        <v>1803.65</v>
      </c>
      <c r="M258" s="539">
        <v>1.62852</v>
      </c>
    </row>
    <row r="259" spans="1:13">
      <c r="A259" s="254">
        <v>249</v>
      </c>
      <c r="B259" s="566" t="s">
        <v>402</v>
      </c>
      <c r="C259" s="539">
        <v>1127.6500000000001</v>
      </c>
      <c r="D259" s="540">
        <v>1122.2166666666667</v>
      </c>
      <c r="E259" s="540">
        <v>1099.4333333333334</v>
      </c>
      <c r="F259" s="540">
        <v>1071.2166666666667</v>
      </c>
      <c r="G259" s="540">
        <v>1048.4333333333334</v>
      </c>
      <c r="H259" s="540">
        <v>1150.4333333333334</v>
      </c>
      <c r="I259" s="540">
        <v>1173.2166666666667</v>
      </c>
      <c r="J259" s="540">
        <v>1201.4333333333334</v>
      </c>
      <c r="K259" s="539">
        <v>1145</v>
      </c>
      <c r="L259" s="539">
        <v>1094</v>
      </c>
      <c r="M259" s="539">
        <v>0.52610999999999997</v>
      </c>
    </row>
    <row r="260" spans="1:13">
      <c r="A260" s="254">
        <v>250</v>
      </c>
      <c r="B260" s="566" t="s">
        <v>403</v>
      </c>
      <c r="C260" s="539">
        <v>2629</v>
      </c>
      <c r="D260" s="540">
        <v>2637.9166666666665</v>
      </c>
      <c r="E260" s="540">
        <v>2595.4833333333331</v>
      </c>
      <c r="F260" s="540">
        <v>2561.9666666666667</v>
      </c>
      <c r="G260" s="540">
        <v>2519.5333333333333</v>
      </c>
      <c r="H260" s="540">
        <v>2671.4333333333329</v>
      </c>
      <c r="I260" s="540">
        <v>2713.8666666666663</v>
      </c>
      <c r="J260" s="540">
        <v>2747.3833333333328</v>
      </c>
      <c r="K260" s="539">
        <v>2680.35</v>
      </c>
      <c r="L260" s="539">
        <v>2604.4</v>
      </c>
      <c r="M260" s="539">
        <v>0.21548</v>
      </c>
    </row>
    <row r="261" spans="1:13">
      <c r="A261" s="254">
        <v>251</v>
      </c>
      <c r="B261" s="566" t="s">
        <v>404</v>
      </c>
      <c r="C261" s="539">
        <v>369.4</v>
      </c>
      <c r="D261" s="540">
        <v>369.63333333333338</v>
      </c>
      <c r="E261" s="540">
        <v>360.26666666666677</v>
      </c>
      <c r="F261" s="540">
        <v>351.13333333333338</v>
      </c>
      <c r="G261" s="540">
        <v>341.76666666666677</v>
      </c>
      <c r="H261" s="540">
        <v>378.76666666666677</v>
      </c>
      <c r="I261" s="540">
        <v>388.13333333333344</v>
      </c>
      <c r="J261" s="540">
        <v>397.26666666666677</v>
      </c>
      <c r="K261" s="539">
        <v>379</v>
      </c>
      <c r="L261" s="539">
        <v>360.5</v>
      </c>
      <c r="M261" s="539">
        <v>0.89215999999999995</v>
      </c>
    </row>
    <row r="262" spans="1:13">
      <c r="A262" s="254">
        <v>252</v>
      </c>
      <c r="B262" s="566" t="s">
        <v>405</v>
      </c>
      <c r="C262" s="539">
        <v>145.85</v>
      </c>
      <c r="D262" s="540">
        <v>145.31666666666666</v>
      </c>
      <c r="E262" s="540">
        <v>141.83333333333331</v>
      </c>
      <c r="F262" s="540">
        <v>137.81666666666666</v>
      </c>
      <c r="G262" s="540">
        <v>134.33333333333331</v>
      </c>
      <c r="H262" s="540">
        <v>149.33333333333331</v>
      </c>
      <c r="I262" s="540">
        <v>152.81666666666666</v>
      </c>
      <c r="J262" s="540">
        <v>156.83333333333331</v>
      </c>
      <c r="K262" s="539">
        <v>148.80000000000001</v>
      </c>
      <c r="L262" s="539">
        <v>141.30000000000001</v>
      </c>
      <c r="M262" s="539">
        <v>15.51707</v>
      </c>
    </row>
    <row r="263" spans="1:13">
      <c r="A263" s="254">
        <v>253</v>
      </c>
      <c r="B263" s="566" t="s">
        <v>406</v>
      </c>
      <c r="C263" s="539">
        <v>127.4</v>
      </c>
      <c r="D263" s="540">
        <v>126.76666666666665</v>
      </c>
      <c r="E263" s="540">
        <v>123.0333333333333</v>
      </c>
      <c r="F263" s="540">
        <v>118.66666666666666</v>
      </c>
      <c r="G263" s="540">
        <v>114.93333333333331</v>
      </c>
      <c r="H263" s="540">
        <v>131.1333333333333</v>
      </c>
      <c r="I263" s="540">
        <v>134.86666666666665</v>
      </c>
      <c r="J263" s="540">
        <v>139.23333333333329</v>
      </c>
      <c r="K263" s="539">
        <v>130.5</v>
      </c>
      <c r="L263" s="539">
        <v>122.4</v>
      </c>
      <c r="M263" s="539">
        <v>28.02327</v>
      </c>
    </row>
    <row r="264" spans="1:13">
      <c r="A264" s="254">
        <v>254</v>
      </c>
      <c r="B264" s="566" t="s">
        <v>407</v>
      </c>
      <c r="C264" s="539">
        <v>92.65</v>
      </c>
      <c r="D264" s="540">
        <v>89.366666666666674</v>
      </c>
      <c r="E264" s="540">
        <v>84.533333333333346</v>
      </c>
      <c r="F264" s="540">
        <v>76.416666666666671</v>
      </c>
      <c r="G264" s="540">
        <v>71.583333333333343</v>
      </c>
      <c r="H264" s="540">
        <v>97.483333333333348</v>
      </c>
      <c r="I264" s="540">
        <v>102.31666666666666</v>
      </c>
      <c r="J264" s="540">
        <v>110.43333333333335</v>
      </c>
      <c r="K264" s="539">
        <v>94.2</v>
      </c>
      <c r="L264" s="539">
        <v>81.25</v>
      </c>
      <c r="M264" s="539">
        <v>3.6686399999999999</v>
      </c>
    </row>
    <row r="265" spans="1:13">
      <c r="A265" s="254">
        <v>255</v>
      </c>
      <c r="B265" s="566" t="s">
        <v>259</v>
      </c>
      <c r="C265" s="539">
        <v>72.849999999999994</v>
      </c>
      <c r="D265" s="540">
        <v>73.5</v>
      </c>
      <c r="E265" s="540">
        <v>71.599999999999994</v>
      </c>
      <c r="F265" s="540">
        <v>70.349999999999994</v>
      </c>
      <c r="G265" s="540">
        <v>68.449999999999989</v>
      </c>
      <c r="H265" s="540">
        <v>74.75</v>
      </c>
      <c r="I265" s="540">
        <v>76.650000000000006</v>
      </c>
      <c r="J265" s="540">
        <v>77.900000000000006</v>
      </c>
      <c r="K265" s="539">
        <v>75.400000000000006</v>
      </c>
      <c r="L265" s="539">
        <v>72.25</v>
      </c>
      <c r="M265" s="539">
        <v>12.99058</v>
      </c>
    </row>
    <row r="266" spans="1:13">
      <c r="A266" s="254">
        <v>256</v>
      </c>
      <c r="B266" s="566" t="s">
        <v>128</v>
      </c>
      <c r="C266" s="539">
        <v>408.1</v>
      </c>
      <c r="D266" s="540">
        <v>411.56666666666666</v>
      </c>
      <c r="E266" s="540">
        <v>396.5333333333333</v>
      </c>
      <c r="F266" s="540">
        <v>384.96666666666664</v>
      </c>
      <c r="G266" s="540">
        <v>369.93333333333328</v>
      </c>
      <c r="H266" s="540">
        <v>423.13333333333333</v>
      </c>
      <c r="I266" s="540">
        <v>438.16666666666674</v>
      </c>
      <c r="J266" s="540">
        <v>449.73333333333335</v>
      </c>
      <c r="K266" s="539">
        <v>426.6</v>
      </c>
      <c r="L266" s="539">
        <v>400</v>
      </c>
      <c r="M266" s="539">
        <v>105.70509</v>
      </c>
    </row>
    <row r="267" spans="1:13">
      <c r="A267" s="254">
        <v>257</v>
      </c>
      <c r="B267" s="566" t="s">
        <v>752</v>
      </c>
      <c r="C267" s="539">
        <v>89.05</v>
      </c>
      <c r="D267" s="540">
        <v>89.083333333333329</v>
      </c>
      <c r="E267" s="540">
        <v>87.61666666666666</v>
      </c>
      <c r="F267" s="540">
        <v>86.183333333333337</v>
      </c>
      <c r="G267" s="540">
        <v>84.716666666666669</v>
      </c>
      <c r="H267" s="540">
        <v>90.516666666666652</v>
      </c>
      <c r="I267" s="540">
        <v>91.98333333333332</v>
      </c>
      <c r="J267" s="540">
        <v>93.416666666666643</v>
      </c>
      <c r="K267" s="539">
        <v>90.55</v>
      </c>
      <c r="L267" s="539">
        <v>87.65</v>
      </c>
      <c r="M267" s="539">
        <v>0.97072999999999998</v>
      </c>
    </row>
    <row r="268" spans="1:13">
      <c r="A268" s="254">
        <v>258</v>
      </c>
      <c r="B268" s="566" t="s">
        <v>408</v>
      </c>
      <c r="C268" s="539">
        <v>54.1</v>
      </c>
      <c r="D268" s="540">
        <v>54.233333333333327</v>
      </c>
      <c r="E268" s="540">
        <v>53.166666666666657</v>
      </c>
      <c r="F268" s="540">
        <v>52.233333333333327</v>
      </c>
      <c r="G268" s="540">
        <v>51.166666666666657</v>
      </c>
      <c r="H268" s="540">
        <v>55.166666666666657</v>
      </c>
      <c r="I268" s="540">
        <v>56.233333333333334</v>
      </c>
      <c r="J268" s="540">
        <v>57.166666666666657</v>
      </c>
      <c r="K268" s="539">
        <v>55.3</v>
      </c>
      <c r="L268" s="539">
        <v>53.3</v>
      </c>
      <c r="M268" s="539">
        <v>6.7737800000000004</v>
      </c>
    </row>
    <row r="269" spans="1:13">
      <c r="A269" s="254">
        <v>259</v>
      </c>
      <c r="B269" s="566" t="s">
        <v>409</v>
      </c>
      <c r="C269" s="539">
        <v>89.8</v>
      </c>
      <c r="D269" s="540">
        <v>89.600000000000009</v>
      </c>
      <c r="E269" s="540">
        <v>87.200000000000017</v>
      </c>
      <c r="F269" s="540">
        <v>84.600000000000009</v>
      </c>
      <c r="G269" s="540">
        <v>82.200000000000017</v>
      </c>
      <c r="H269" s="540">
        <v>92.200000000000017</v>
      </c>
      <c r="I269" s="540">
        <v>94.600000000000023</v>
      </c>
      <c r="J269" s="540">
        <v>97.200000000000017</v>
      </c>
      <c r="K269" s="539">
        <v>92</v>
      </c>
      <c r="L269" s="539">
        <v>87</v>
      </c>
      <c r="M269" s="539">
        <v>4.68208</v>
      </c>
    </row>
    <row r="270" spans="1:13">
      <c r="A270" s="254">
        <v>260</v>
      </c>
      <c r="B270" s="566" t="s">
        <v>410</v>
      </c>
      <c r="C270" s="539">
        <v>29.8</v>
      </c>
      <c r="D270" s="540">
        <v>29.599999999999998</v>
      </c>
      <c r="E270" s="540">
        <v>29.249999999999996</v>
      </c>
      <c r="F270" s="540">
        <v>28.7</v>
      </c>
      <c r="G270" s="540">
        <v>28.349999999999998</v>
      </c>
      <c r="H270" s="540">
        <v>30.149999999999995</v>
      </c>
      <c r="I270" s="540">
        <v>30.499999999999996</v>
      </c>
      <c r="J270" s="540">
        <v>31.049999999999994</v>
      </c>
      <c r="K270" s="539">
        <v>29.95</v>
      </c>
      <c r="L270" s="539">
        <v>29.05</v>
      </c>
      <c r="M270" s="539">
        <v>19.82957</v>
      </c>
    </row>
    <row r="271" spans="1:13">
      <c r="A271" s="254">
        <v>261</v>
      </c>
      <c r="B271" s="566" t="s">
        <v>411</v>
      </c>
      <c r="C271" s="539">
        <v>68</v>
      </c>
      <c r="D271" s="540">
        <v>67.933333333333337</v>
      </c>
      <c r="E271" s="540">
        <v>66.566666666666677</v>
      </c>
      <c r="F271" s="540">
        <v>65.13333333333334</v>
      </c>
      <c r="G271" s="540">
        <v>63.76666666666668</v>
      </c>
      <c r="H271" s="540">
        <v>69.366666666666674</v>
      </c>
      <c r="I271" s="540">
        <v>70.733333333333348</v>
      </c>
      <c r="J271" s="540">
        <v>72.166666666666671</v>
      </c>
      <c r="K271" s="539">
        <v>69.3</v>
      </c>
      <c r="L271" s="539">
        <v>66.5</v>
      </c>
      <c r="M271" s="539">
        <v>3.82497</v>
      </c>
    </row>
    <row r="272" spans="1:13">
      <c r="A272" s="254">
        <v>262</v>
      </c>
      <c r="B272" s="566" t="s">
        <v>412</v>
      </c>
      <c r="C272" s="539">
        <v>73.849999999999994</v>
      </c>
      <c r="D272" s="540">
        <v>73.616666666666674</v>
      </c>
      <c r="E272" s="540">
        <v>72.283333333333346</v>
      </c>
      <c r="F272" s="540">
        <v>70.716666666666669</v>
      </c>
      <c r="G272" s="540">
        <v>69.38333333333334</v>
      </c>
      <c r="H272" s="540">
        <v>75.183333333333351</v>
      </c>
      <c r="I272" s="540">
        <v>76.516666666666666</v>
      </c>
      <c r="J272" s="540">
        <v>78.083333333333357</v>
      </c>
      <c r="K272" s="539">
        <v>74.95</v>
      </c>
      <c r="L272" s="539">
        <v>72.05</v>
      </c>
      <c r="M272" s="539">
        <v>10.038019999999999</v>
      </c>
    </row>
    <row r="273" spans="1:13">
      <c r="A273" s="254">
        <v>263</v>
      </c>
      <c r="B273" s="566" t="s">
        <v>413</v>
      </c>
      <c r="C273" s="539">
        <v>123.7</v>
      </c>
      <c r="D273" s="540">
        <v>123.7</v>
      </c>
      <c r="E273" s="540">
        <v>121</v>
      </c>
      <c r="F273" s="540">
        <v>118.3</v>
      </c>
      <c r="G273" s="540">
        <v>115.6</v>
      </c>
      <c r="H273" s="540">
        <v>126.4</v>
      </c>
      <c r="I273" s="540">
        <v>129.10000000000002</v>
      </c>
      <c r="J273" s="540">
        <v>131.80000000000001</v>
      </c>
      <c r="K273" s="539">
        <v>126.4</v>
      </c>
      <c r="L273" s="539">
        <v>121</v>
      </c>
      <c r="M273" s="539">
        <v>1.9171</v>
      </c>
    </row>
    <row r="274" spans="1:13">
      <c r="A274" s="254">
        <v>264</v>
      </c>
      <c r="B274" s="566" t="s">
        <v>414</v>
      </c>
      <c r="C274" s="539">
        <v>70.349999999999994</v>
      </c>
      <c r="D274" s="540">
        <v>71.016666666666666</v>
      </c>
      <c r="E274" s="540">
        <v>69.233333333333334</v>
      </c>
      <c r="F274" s="540">
        <v>68.116666666666674</v>
      </c>
      <c r="G274" s="540">
        <v>66.333333333333343</v>
      </c>
      <c r="H274" s="540">
        <v>72.133333333333326</v>
      </c>
      <c r="I274" s="540">
        <v>73.916666666666657</v>
      </c>
      <c r="J274" s="540">
        <v>75.033333333333317</v>
      </c>
      <c r="K274" s="539">
        <v>72.8</v>
      </c>
      <c r="L274" s="539">
        <v>69.900000000000006</v>
      </c>
      <c r="M274" s="539">
        <v>3.0125099999999998</v>
      </c>
    </row>
    <row r="275" spans="1:13">
      <c r="A275" s="254">
        <v>265</v>
      </c>
      <c r="B275" s="566" t="s">
        <v>127</v>
      </c>
      <c r="C275" s="539">
        <v>338.15</v>
      </c>
      <c r="D275" s="540">
        <v>338.26666666666665</v>
      </c>
      <c r="E275" s="540">
        <v>331.88333333333333</v>
      </c>
      <c r="F275" s="540">
        <v>325.61666666666667</v>
      </c>
      <c r="G275" s="540">
        <v>319.23333333333335</v>
      </c>
      <c r="H275" s="540">
        <v>344.5333333333333</v>
      </c>
      <c r="I275" s="540">
        <v>350.91666666666663</v>
      </c>
      <c r="J275" s="540">
        <v>357.18333333333328</v>
      </c>
      <c r="K275" s="539">
        <v>344.65</v>
      </c>
      <c r="L275" s="539">
        <v>332</v>
      </c>
      <c r="M275" s="539">
        <v>71.325779999999995</v>
      </c>
    </row>
    <row r="276" spans="1:13">
      <c r="A276" s="254">
        <v>266</v>
      </c>
      <c r="B276" s="566" t="s">
        <v>415</v>
      </c>
      <c r="C276" s="539">
        <v>2609.4</v>
      </c>
      <c r="D276" s="540">
        <v>2580.1833333333329</v>
      </c>
      <c r="E276" s="540">
        <v>2530.3666666666659</v>
      </c>
      <c r="F276" s="540">
        <v>2451.333333333333</v>
      </c>
      <c r="G276" s="540">
        <v>2401.516666666666</v>
      </c>
      <c r="H276" s="540">
        <v>2659.2166666666658</v>
      </c>
      <c r="I276" s="540">
        <v>2709.0333333333324</v>
      </c>
      <c r="J276" s="540">
        <v>2788.0666666666657</v>
      </c>
      <c r="K276" s="539">
        <v>2630</v>
      </c>
      <c r="L276" s="539">
        <v>2501.15</v>
      </c>
      <c r="M276" s="539">
        <v>0.23180999999999999</v>
      </c>
    </row>
    <row r="277" spans="1:13">
      <c r="A277" s="254">
        <v>267</v>
      </c>
      <c r="B277" s="566" t="s">
        <v>129</v>
      </c>
      <c r="C277" s="539">
        <v>3071.25</v>
      </c>
      <c r="D277" s="540">
        <v>3103.7833333333333</v>
      </c>
      <c r="E277" s="540">
        <v>3017.5666666666666</v>
      </c>
      <c r="F277" s="540">
        <v>2963.8833333333332</v>
      </c>
      <c r="G277" s="540">
        <v>2877.6666666666665</v>
      </c>
      <c r="H277" s="540">
        <v>3157.4666666666667</v>
      </c>
      <c r="I277" s="540">
        <v>3243.6833333333329</v>
      </c>
      <c r="J277" s="540">
        <v>3297.3666666666668</v>
      </c>
      <c r="K277" s="539">
        <v>3190</v>
      </c>
      <c r="L277" s="539">
        <v>3050.1</v>
      </c>
      <c r="M277" s="539">
        <v>7.2984999999999998</v>
      </c>
    </row>
    <row r="278" spans="1:13">
      <c r="A278" s="254">
        <v>268</v>
      </c>
      <c r="B278" s="566" t="s">
        <v>130</v>
      </c>
      <c r="C278" s="539">
        <v>639.95000000000005</v>
      </c>
      <c r="D278" s="540">
        <v>635.85</v>
      </c>
      <c r="E278" s="540">
        <v>624.70000000000005</v>
      </c>
      <c r="F278" s="540">
        <v>609.45000000000005</v>
      </c>
      <c r="G278" s="540">
        <v>598.30000000000007</v>
      </c>
      <c r="H278" s="540">
        <v>651.1</v>
      </c>
      <c r="I278" s="540">
        <v>662.24999999999989</v>
      </c>
      <c r="J278" s="540">
        <v>677.5</v>
      </c>
      <c r="K278" s="539">
        <v>647</v>
      </c>
      <c r="L278" s="539">
        <v>620.6</v>
      </c>
      <c r="M278" s="539">
        <v>11.10215</v>
      </c>
    </row>
    <row r="279" spans="1:13">
      <c r="A279" s="254">
        <v>269</v>
      </c>
      <c r="B279" s="566" t="s">
        <v>416</v>
      </c>
      <c r="C279" s="539">
        <v>148.6</v>
      </c>
      <c r="D279" s="540">
        <v>149.08333333333334</v>
      </c>
      <c r="E279" s="540">
        <v>145.06666666666669</v>
      </c>
      <c r="F279" s="540">
        <v>141.53333333333336</v>
      </c>
      <c r="G279" s="540">
        <v>137.51666666666671</v>
      </c>
      <c r="H279" s="540">
        <v>152.61666666666667</v>
      </c>
      <c r="I279" s="540">
        <v>156.63333333333333</v>
      </c>
      <c r="J279" s="540">
        <v>160.16666666666666</v>
      </c>
      <c r="K279" s="539">
        <v>153.1</v>
      </c>
      <c r="L279" s="539">
        <v>145.55000000000001</v>
      </c>
      <c r="M279" s="539">
        <v>2.8115199999999998</v>
      </c>
    </row>
    <row r="280" spans="1:13">
      <c r="A280" s="254">
        <v>270</v>
      </c>
      <c r="B280" s="566" t="s">
        <v>418</v>
      </c>
      <c r="C280" s="539">
        <v>498.1</v>
      </c>
      <c r="D280" s="540">
        <v>493.60000000000008</v>
      </c>
      <c r="E280" s="540">
        <v>468.50000000000011</v>
      </c>
      <c r="F280" s="540">
        <v>438.90000000000003</v>
      </c>
      <c r="G280" s="540">
        <v>413.80000000000007</v>
      </c>
      <c r="H280" s="540">
        <v>523.20000000000016</v>
      </c>
      <c r="I280" s="540">
        <v>548.30000000000018</v>
      </c>
      <c r="J280" s="540">
        <v>577.9000000000002</v>
      </c>
      <c r="K280" s="539">
        <v>518.70000000000005</v>
      </c>
      <c r="L280" s="539">
        <v>464</v>
      </c>
      <c r="M280" s="539">
        <v>0.65856000000000003</v>
      </c>
    </row>
    <row r="281" spans="1:13">
      <c r="A281" s="254">
        <v>271</v>
      </c>
      <c r="B281" s="566" t="s">
        <v>419</v>
      </c>
      <c r="C281" s="539">
        <v>207.6</v>
      </c>
      <c r="D281" s="540">
        <v>207.71666666666667</v>
      </c>
      <c r="E281" s="540">
        <v>202.73333333333335</v>
      </c>
      <c r="F281" s="540">
        <v>197.86666666666667</v>
      </c>
      <c r="G281" s="540">
        <v>192.88333333333335</v>
      </c>
      <c r="H281" s="540">
        <v>212.58333333333334</v>
      </c>
      <c r="I281" s="540">
        <v>217.56666666666663</v>
      </c>
      <c r="J281" s="540">
        <v>222.43333333333334</v>
      </c>
      <c r="K281" s="539">
        <v>212.7</v>
      </c>
      <c r="L281" s="539">
        <v>202.85</v>
      </c>
      <c r="M281" s="539">
        <v>3.0927500000000001</v>
      </c>
    </row>
    <row r="282" spans="1:13">
      <c r="A282" s="254">
        <v>272</v>
      </c>
      <c r="B282" s="566" t="s">
        <v>420</v>
      </c>
      <c r="C282" s="539">
        <v>206.05</v>
      </c>
      <c r="D282" s="540">
        <v>207.04999999999998</v>
      </c>
      <c r="E282" s="540">
        <v>204.09999999999997</v>
      </c>
      <c r="F282" s="540">
        <v>202.14999999999998</v>
      </c>
      <c r="G282" s="540">
        <v>199.19999999999996</v>
      </c>
      <c r="H282" s="540">
        <v>208.99999999999997</v>
      </c>
      <c r="I282" s="540">
        <v>211.94999999999996</v>
      </c>
      <c r="J282" s="540">
        <v>213.89999999999998</v>
      </c>
      <c r="K282" s="539">
        <v>210</v>
      </c>
      <c r="L282" s="539">
        <v>205.1</v>
      </c>
      <c r="M282" s="539">
        <v>1.1355999999999999</v>
      </c>
    </row>
    <row r="283" spans="1:13">
      <c r="A283" s="254">
        <v>273</v>
      </c>
      <c r="B283" s="566" t="s">
        <v>753</v>
      </c>
      <c r="C283" s="539">
        <v>696.7</v>
      </c>
      <c r="D283" s="540">
        <v>687.35</v>
      </c>
      <c r="E283" s="540">
        <v>672.2</v>
      </c>
      <c r="F283" s="540">
        <v>647.70000000000005</v>
      </c>
      <c r="G283" s="540">
        <v>632.55000000000007</v>
      </c>
      <c r="H283" s="540">
        <v>711.85</v>
      </c>
      <c r="I283" s="540">
        <v>726.99999999999989</v>
      </c>
      <c r="J283" s="540">
        <v>751.5</v>
      </c>
      <c r="K283" s="539">
        <v>702.5</v>
      </c>
      <c r="L283" s="539">
        <v>662.85</v>
      </c>
      <c r="M283" s="539">
        <v>0.79364999999999997</v>
      </c>
    </row>
    <row r="284" spans="1:13">
      <c r="A284" s="254">
        <v>274</v>
      </c>
      <c r="B284" s="566" t="s">
        <v>421</v>
      </c>
      <c r="C284" s="539">
        <v>949.2</v>
      </c>
      <c r="D284" s="540">
        <v>950.05000000000007</v>
      </c>
      <c r="E284" s="540">
        <v>936.15000000000009</v>
      </c>
      <c r="F284" s="540">
        <v>923.1</v>
      </c>
      <c r="G284" s="540">
        <v>909.2</v>
      </c>
      <c r="H284" s="540">
        <v>963.10000000000014</v>
      </c>
      <c r="I284" s="540">
        <v>977</v>
      </c>
      <c r="J284" s="540">
        <v>990.05000000000018</v>
      </c>
      <c r="K284" s="539">
        <v>963.95</v>
      </c>
      <c r="L284" s="539">
        <v>937</v>
      </c>
      <c r="M284" s="539">
        <v>0.70533999999999997</v>
      </c>
    </row>
    <row r="285" spans="1:13">
      <c r="A285" s="254">
        <v>275</v>
      </c>
      <c r="B285" s="566" t="s">
        <v>422</v>
      </c>
      <c r="C285" s="539">
        <v>384.95</v>
      </c>
      <c r="D285" s="540">
        <v>382.31666666666666</v>
      </c>
      <c r="E285" s="540">
        <v>377.63333333333333</v>
      </c>
      <c r="F285" s="540">
        <v>370.31666666666666</v>
      </c>
      <c r="G285" s="540">
        <v>365.63333333333333</v>
      </c>
      <c r="H285" s="540">
        <v>389.63333333333333</v>
      </c>
      <c r="I285" s="540">
        <v>394.31666666666661</v>
      </c>
      <c r="J285" s="540">
        <v>401.63333333333333</v>
      </c>
      <c r="K285" s="539">
        <v>387</v>
      </c>
      <c r="L285" s="539">
        <v>375</v>
      </c>
      <c r="M285" s="539">
        <v>0.96365999999999996</v>
      </c>
    </row>
    <row r="286" spans="1:13">
      <c r="A286" s="254">
        <v>276</v>
      </c>
      <c r="B286" s="566" t="s">
        <v>423</v>
      </c>
      <c r="C286" s="539">
        <v>566.75</v>
      </c>
      <c r="D286" s="540">
        <v>562.58333333333337</v>
      </c>
      <c r="E286" s="540">
        <v>551.16666666666674</v>
      </c>
      <c r="F286" s="540">
        <v>535.58333333333337</v>
      </c>
      <c r="G286" s="540">
        <v>524.16666666666674</v>
      </c>
      <c r="H286" s="540">
        <v>578.16666666666674</v>
      </c>
      <c r="I286" s="540">
        <v>589.58333333333348</v>
      </c>
      <c r="J286" s="540">
        <v>605.16666666666674</v>
      </c>
      <c r="K286" s="539">
        <v>574</v>
      </c>
      <c r="L286" s="539">
        <v>547</v>
      </c>
      <c r="M286" s="539">
        <v>0.40571000000000002</v>
      </c>
    </row>
    <row r="287" spans="1:13">
      <c r="A287" s="254">
        <v>277</v>
      </c>
      <c r="B287" s="566" t="s">
        <v>424</v>
      </c>
      <c r="C287" s="539">
        <v>70.75</v>
      </c>
      <c r="D287" s="540">
        <v>69.86666666666666</v>
      </c>
      <c r="E287" s="540">
        <v>67.48333333333332</v>
      </c>
      <c r="F287" s="540">
        <v>64.216666666666654</v>
      </c>
      <c r="G287" s="540">
        <v>61.833333333333314</v>
      </c>
      <c r="H287" s="540">
        <v>73.133333333333326</v>
      </c>
      <c r="I287" s="540">
        <v>75.51666666666668</v>
      </c>
      <c r="J287" s="540">
        <v>78.783333333333331</v>
      </c>
      <c r="K287" s="539">
        <v>72.25</v>
      </c>
      <c r="L287" s="539">
        <v>66.599999999999994</v>
      </c>
      <c r="M287" s="539">
        <v>51.845779999999998</v>
      </c>
    </row>
    <row r="288" spans="1:13">
      <c r="A288" s="254">
        <v>278</v>
      </c>
      <c r="B288" s="566" t="s">
        <v>425</v>
      </c>
      <c r="C288" s="539">
        <v>61.9</v>
      </c>
      <c r="D288" s="540">
        <v>62.133333333333333</v>
      </c>
      <c r="E288" s="540">
        <v>60.366666666666667</v>
      </c>
      <c r="F288" s="540">
        <v>58.833333333333336</v>
      </c>
      <c r="G288" s="540">
        <v>57.06666666666667</v>
      </c>
      <c r="H288" s="540">
        <v>63.666666666666664</v>
      </c>
      <c r="I288" s="540">
        <v>65.433333333333337</v>
      </c>
      <c r="J288" s="540">
        <v>66.966666666666669</v>
      </c>
      <c r="K288" s="539">
        <v>63.9</v>
      </c>
      <c r="L288" s="539">
        <v>60.6</v>
      </c>
      <c r="M288" s="539">
        <v>14.863860000000001</v>
      </c>
    </row>
    <row r="289" spans="1:13">
      <c r="A289" s="254">
        <v>279</v>
      </c>
      <c r="B289" s="566" t="s">
        <v>426</v>
      </c>
      <c r="C289" s="539">
        <v>508.3</v>
      </c>
      <c r="D289" s="540">
        <v>510.2</v>
      </c>
      <c r="E289" s="540">
        <v>500.4</v>
      </c>
      <c r="F289" s="540">
        <v>492.5</v>
      </c>
      <c r="G289" s="540">
        <v>482.7</v>
      </c>
      <c r="H289" s="540">
        <v>518.09999999999991</v>
      </c>
      <c r="I289" s="540">
        <v>527.90000000000009</v>
      </c>
      <c r="J289" s="540">
        <v>535.79999999999995</v>
      </c>
      <c r="K289" s="539">
        <v>520</v>
      </c>
      <c r="L289" s="539">
        <v>502.3</v>
      </c>
      <c r="M289" s="539">
        <v>0.55210000000000004</v>
      </c>
    </row>
    <row r="290" spans="1:13">
      <c r="A290" s="254">
        <v>280</v>
      </c>
      <c r="B290" s="566" t="s">
        <v>427</v>
      </c>
      <c r="C290" s="539">
        <v>417.9</v>
      </c>
      <c r="D290" s="540">
        <v>419.16666666666669</v>
      </c>
      <c r="E290" s="540">
        <v>413.73333333333335</v>
      </c>
      <c r="F290" s="540">
        <v>409.56666666666666</v>
      </c>
      <c r="G290" s="540">
        <v>404.13333333333333</v>
      </c>
      <c r="H290" s="540">
        <v>423.33333333333337</v>
      </c>
      <c r="I290" s="540">
        <v>428.76666666666665</v>
      </c>
      <c r="J290" s="540">
        <v>432.93333333333339</v>
      </c>
      <c r="K290" s="539">
        <v>424.6</v>
      </c>
      <c r="L290" s="539">
        <v>415</v>
      </c>
      <c r="M290" s="539">
        <v>0.60236999999999996</v>
      </c>
    </row>
    <row r="291" spans="1:13">
      <c r="A291" s="254">
        <v>281</v>
      </c>
      <c r="B291" s="566" t="s">
        <v>428</v>
      </c>
      <c r="C291" s="539">
        <v>246</v>
      </c>
      <c r="D291" s="540">
        <v>243.23333333333335</v>
      </c>
      <c r="E291" s="540">
        <v>237.76666666666671</v>
      </c>
      <c r="F291" s="540">
        <v>229.53333333333336</v>
      </c>
      <c r="G291" s="540">
        <v>224.06666666666672</v>
      </c>
      <c r="H291" s="540">
        <v>251.4666666666667</v>
      </c>
      <c r="I291" s="540">
        <v>256.93333333333334</v>
      </c>
      <c r="J291" s="540">
        <v>265.16666666666669</v>
      </c>
      <c r="K291" s="539">
        <v>248.7</v>
      </c>
      <c r="L291" s="539">
        <v>235</v>
      </c>
      <c r="M291" s="539">
        <v>0.49580999999999997</v>
      </c>
    </row>
    <row r="292" spans="1:13">
      <c r="A292" s="254">
        <v>282</v>
      </c>
      <c r="B292" s="566" t="s">
        <v>131</v>
      </c>
      <c r="C292" s="539">
        <v>1911.2</v>
      </c>
      <c r="D292" s="540">
        <v>1895.75</v>
      </c>
      <c r="E292" s="540">
        <v>1867.5</v>
      </c>
      <c r="F292" s="540">
        <v>1823.8</v>
      </c>
      <c r="G292" s="540">
        <v>1795.55</v>
      </c>
      <c r="H292" s="540">
        <v>1939.45</v>
      </c>
      <c r="I292" s="540">
        <v>1967.7</v>
      </c>
      <c r="J292" s="540">
        <v>2011.4</v>
      </c>
      <c r="K292" s="539">
        <v>1924</v>
      </c>
      <c r="L292" s="539">
        <v>1852.05</v>
      </c>
      <c r="M292" s="539">
        <v>38.21416</v>
      </c>
    </row>
    <row r="293" spans="1:13">
      <c r="A293" s="254">
        <v>283</v>
      </c>
      <c r="B293" s="566" t="s">
        <v>132</v>
      </c>
      <c r="C293" s="539">
        <v>103.05</v>
      </c>
      <c r="D293" s="540">
        <v>101.35000000000001</v>
      </c>
      <c r="E293" s="540">
        <v>99.200000000000017</v>
      </c>
      <c r="F293" s="540">
        <v>95.350000000000009</v>
      </c>
      <c r="G293" s="540">
        <v>93.200000000000017</v>
      </c>
      <c r="H293" s="540">
        <v>105.20000000000002</v>
      </c>
      <c r="I293" s="540">
        <v>107.35000000000002</v>
      </c>
      <c r="J293" s="540">
        <v>111.20000000000002</v>
      </c>
      <c r="K293" s="539">
        <v>103.5</v>
      </c>
      <c r="L293" s="539">
        <v>97.5</v>
      </c>
      <c r="M293" s="539">
        <v>185.73428999999999</v>
      </c>
    </row>
    <row r="294" spans="1:13">
      <c r="A294" s="254">
        <v>284</v>
      </c>
      <c r="B294" s="566" t="s">
        <v>260</v>
      </c>
      <c r="C294" s="539">
        <v>2495.0500000000002</v>
      </c>
      <c r="D294" s="540">
        <v>2486.5833333333335</v>
      </c>
      <c r="E294" s="540">
        <v>2468.2666666666669</v>
      </c>
      <c r="F294" s="540">
        <v>2441.4833333333336</v>
      </c>
      <c r="G294" s="540">
        <v>2423.166666666667</v>
      </c>
      <c r="H294" s="540">
        <v>2513.3666666666668</v>
      </c>
      <c r="I294" s="540">
        <v>2531.6833333333334</v>
      </c>
      <c r="J294" s="540">
        <v>2558.4666666666667</v>
      </c>
      <c r="K294" s="539">
        <v>2504.9</v>
      </c>
      <c r="L294" s="539">
        <v>2459.8000000000002</v>
      </c>
      <c r="M294" s="539">
        <v>0.50034000000000001</v>
      </c>
    </row>
    <row r="295" spans="1:13">
      <c r="A295" s="254">
        <v>285</v>
      </c>
      <c r="B295" s="566" t="s">
        <v>133</v>
      </c>
      <c r="C295" s="539">
        <v>443.5</v>
      </c>
      <c r="D295" s="540">
        <v>440.58333333333331</v>
      </c>
      <c r="E295" s="540">
        <v>434.46666666666664</v>
      </c>
      <c r="F295" s="540">
        <v>425.43333333333334</v>
      </c>
      <c r="G295" s="540">
        <v>419.31666666666666</v>
      </c>
      <c r="H295" s="540">
        <v>449.61666666666662</v>
      </c>
      <c r="I295" s="540">
        <v>455.73333333333329</v>
      </c>
      <c r="J295" s="540">
        <v>464.76666666666659</v>
      </c>
      <c r="K295" s="539">
        <v>446.7</v>
      </c>
      <c r="L295" s="539">
        <v>431.55</v>
      </c>
      <c r="M295" s="539">
        <v>35.979909999999997</v>
      </c>
    </row>
    <row r="296" spans="1:13">
      <c r="A296" s="254">
        <v>286</v>
      </c>
      <c r="B296" s="566" t="s">
        <v>754</v>
      </c>
      <c r="C296" s="539">
        <v>221.3</v>
      </c>
      <c r="D296" s="540">
        <v>220.91666666666666</v>
      </c>
      <c r="E296" s="540">
        <v>219.38333333333333</v>
      </c>
      <c r="F296" s="540">
        <v>217.46666666666667</v>
      </c>
      <c r="G296" s="540">
        <v>215.93333333333334</v>
      </c>
      <c r="H296" s="540">
        <v>222.83333333333331</v>
      </c>
      <c r="I296" s="540">
        <v>224.36666666666667</v>
      </c>
      <c r="J296" s="540">
        <v>226.2833333333333</v>
      </c>
      <c r="K296" s="539">
        <v>222.45</v>
      </c>
      <c r="L296" s="539">
        <v>219</v>
      </c>
      <c r="M296" s="539">
        <v>0.52293999999999996</v>
      </c>
    </row>
    <row r="297" spans="1:13">
      <c r="A297" s="254">
        <v>287</v>
      </c>
      <c r="B297" s="566" t="s">
        <v>429</v>
      </c>
      <c r="C297" s="539">
        <v>6751.9</v>
      </c>
      <c r="D297" s="540">
        <v>6787.3</v>
      </c>
      <c r="E297" s="540">
        <v>6574.6</v>
      </c>
      <c r="F297" s="540">
        <v>6397.3</v>
      </c>
      <c r="G297" s="540">
        <v>6184.6</v>
      </c>
      <c r="H297" s="540">
        <v>6964.6</v>
      </c>
      <c r="I297" s="540">
        <v>7177.2999999999993</v>
      </c>
      <c r="J297" s="540">
        <v>7354.6</v>
      </c>
      <c r="K297" s="539">
        <v>7000</v>
      </c>
      <c r="L297" s="539">
        <v>6610</v>
      </c>
      <c r="M297" s="539">
        <v>0.21679000000000001</v>
      </c>
    </row>
    <row r="298" spans="1:13">
      <c r="A298" s="254">
        <v>288</v>
      </c>
      <c r="B298" s="566" t="s">
        <v>261</v>
      </c>
      <c r="C298" s="539">
        <v>3718.75</v>
      </c>
      <c r="D298" s="540">
        <v>3748.25</v>
      </c>
      <c r="E298" s="540">
        <v>3671.5</v>
      </c>
      <c r="F298" s="540">
        <v>3624.25</v>
      </c>
      <c r="G298" s="540">
        <v>3547.5</v>
      </c>
      <c r="H298" s="540">
        <v>3795.5</v>
      </c>
      <c r="I298" s="540">
        <v>3872.25</v>
      </c>
      <c r="J298" s="540">
        <v>3919.5</v>
      </c>
      <c r="K298" s="539">
        <v>3825</v>
      </c>
      <c r="L298" s="539">
        <v>3701</v>
      </c>
      <c r="M298" s="539">
        <v>0.50985000000000003</v>
      </c>
    </row>
    <row r="299" spans="1:13">
      <c r="A299" s="254">
        <v>289</v>
      </c>
      <c r="B299" s="566" t="s">
        <v>134</v>
      </c>
      <c r="C299" s="539">
        <v>1526.6</v>
      </c>
      <c r="D299" s="540">
        <v>1515.1000000000001</v>
      </c>
      <c r="E299" s="540">
        <v>1498.2000000000003</v>
      </c>
      <c r="F299" s="540">
        <v>1469.8000000000002</v>
      </c>
      <c r="G299" s="540">
        <v>1452.9000000000003</v>
      </c>
      <c r="H299" s="540">
        <v>1543.5000000000002</v>
      </c>
      <c r="I299" s="540">
        <v>1560.4000000000003</v>
      </c>
      <c r="J299" s="540">
        <v>1588.8000000000002</v>
      </c>
      <c r="K299" s="539">
        <v>1532</v>
      </c>
      <c r="L299" s="539">
        <v>1486.7</v>
      </c>
      <c r="M299" s="539">
        <v>23.80414</v>
      </c>
    </row>
    <row r="300" spans="1:13">
      <c r="A300" s="254">
        <v>290</v>
      </c>
      <c r="B300" s="566" t="s">
        <v>430</v>
      </c>
      <c r="C300" s="539">
        <v>360.25</v>
      </c>
      <c r="D300" s="540">
        <v>361.08333333333331</v>
      </c>
      <c r="E300" s="540">
        <v>357.26666666666665</v>
      </c>
      <c r="F300" s="540">
        <v>354.28333333333336</v>
      </c>
      <c r="G300" s="540">
        <v>350.4666666666667</v>
      </c>
      <c r="H300" s="540">
        <v>364.06666666666661</v>
      </c>
      <c r="I300" s="540">
        <v>367.88333333333333</v>
      </c>
      <c r="J300" s="540">
        <v>370.86666666666656</v>
      </c>
      <c r="K300" s="539">
        <v>364.9</v>
      </c>
      <c r="L300" s="539">
        <v>358.1</v>
      </c>
      <c r="M300" s="539">
        <v>8.3375800000000009</v>
      </c>
    </row>
    <row r="301" spans="1:13">
      <c r="A301" s="254">
        <v>291</v>
      </c>
      <c r="B301" s="566" t="s">
        <v>431</v>
      </c>
      <c r="C301" s="539">
        <v>40.549999999999997</v>
      </c>
      <c r="D301" s="540">
        <v>40.633333333333333</v>
      </c>
      <c r="E301" s="540">
        <v>39.966666666666669</v>
      </c>
      <c r="F301" s="540">
        <v>39.383333333333333</v>
      </c>
      <c r="G301" s="540">
        <v>38.716666666666669</v>
      </c>
      <c r="H301" s="540">
        <v>41.216666666666669</v>
      </c>
      <c r="I301" s="540">
        <v>41.88333333333334</v>
      </c>
      <c r="J301" s="540">
        <v>42.466666666666669</v>
      </c>
      <c r="K301" s="539">
        <v>41.3</v>
      </c>
      <c r="L301" s="539">
        <v>40.049999999999997</v>
      </c>
      <c r="M301" s="539">
        <v>5.4390400000000003</v>
      </c>
    </row>
    <row r="302" spans="1:13">
      <c r="A302" s="254">
        <v>292</v>
      </c>
      <c r="B302" s="566" t="s">
        <v>432</v>
      </c>
      <c r="C302" s="539">
        <v>1419.85</v>
      </c>
      <c r="D302" s="540">
        <v>1399.1833333333334</v>
      </c>
      <c r="E302" s="540">
        <v>1361.6666666666667</v>
      </c>
      <c r="F302" s="540">
        <v>1303.4833333333333</v>
      </c>
      <c r="G302" s="540">
        <v>1265.9666666666667</v>
      </c>
      <c r="H302" s="540">
        <v>1457.3666666666668</v>
      </c>
      <c r="I302" s="540">
        <v>1494.8833333333332</v>
      </c>
      <c r="J302" s="540">
        <v>1553.0666666666668</v>
      </c>
      <c r="K302" s="539">
        <v>1436.7</v>
      </c>
      <c r="L302" s="539">
        <v>1341</v>
      </c>
      <c r="M302" s="539">
        <v>0.67634000000000005</v>
      </c>
    </row>
    <row r="303" spans="1:13">
      <c r="A303" s="254">
        <v>293</v>
      </c>
      <c r="B303" s="566" t="s">
        <v>135</v>
      </c>
      <c r="C303" s="539">
        <v>1008.3</v>
      </c>
      <c r="D303" s="540">
        <v>1005.9833333333332</v>
      </c>
      <c r="E303" s="540">
        <v>992.41666666666652</v>
      </c>
      <c r="F303" s="540">
        <v>976.5333333333333</v>
      </c>
      <c r="G303" s="540">
        <v>962.96666666666658</v>
      </c>
      <c r="H303" s="540">
        <v>1021.8666666666664</v>
      </c>
      <c r="I303" s="540">
        <v>1035.4333333333334</v>
      </c>
      <c r="J303" s="540">
        <v>1051.3166666666664</v>
      </c>
      <c r="K303" s="539">
        <v>1019.55</v>
      </c>
      <c r="L303" s="539">
        <v>990.1</v>
      </c>
      <c r="M303" s="539">
        <v>9.4788599999999992</v>
      </c>
    </row>
    <row r="304" spans="1:13">
      <c r="A304" s="254">
        <v>294</v>
      </c>
      <c r="B304" s="566" t="s">
        <v>433</v>
      </c>
      <c r="C304" s="539">
        <v>1790.15</v>
      </c>
      <c r="D304" s="540">
        <v>1789.3666666666668</v>
      </c>
      <c r="E304" s="540">
        <v>1713.1333333333337</v>
      </c>
      <c r="F304" s="540">
        <v>1636.1166666666668</v>
      </c>
      <c r="G304" s="540">
        <v>1559.8833333333337</v>
      </c>
      <c r="H304" s="540">
        <v>1866.3833333333337</v>
      </c>
      <c r="I304" s="540">
        <v>1942.6166666666668</v>
      </c>
      <c r="J304" s="540">
        <v>2019.6333333333337</v>
      </c>
      <c r="K304" s="539">
        <v>1865.6</v>
      </c>
      <c r="L304" s="539">
        <v>1712.35</v>
      </c>
      <c r="M304" s="539">
        <v>0.31224000000000002</v>
      </c>
    </row>
    <row r="305" spans="1:13">
      <c r="A305" s="254">
        <v>295</v>
      </c>
      <c r="B305" s="566" t="s">
        <v>434</v>
      </c>
      <c r="C305" s="539">
        <v>845.8</v>
      </c>
      <c r="D305" s="540">
        <v>845.94999999999993</v>
      </c>
      <c r="E305" s="540">
        <v>831.89999999999986</v>
      </c>
      <c r="F305" s="540">
        <v>817.99999999999989</v>
      </c>
      <c r="G305" s="540">
        <v>803.94999999999982</v>
      </c>
      <c r="H305" s="540">
        <v>859.84999999999991</v>
      </c>
      <c r="I305" s="540">
        <v>873.89999999999986</v>
      </c>
      <c r="J305" s="540">
        <v>887.8</v>
      </c>
      <c r="K305" s="539">
        <v>860</v>
      </c>
      <c r="L305" s="539">
        <v>832.05</v>
      </c>
      <c r="M305" s="539">
        <v>7.2429999999999994E-2</v>
      </c>
    </row>
    <row r="306" spans="1:13">
      <c r="A306" s="254">
        <v>296</v>
      </c>
      <c r="B306" s="566" t="s">
        <v>435</v>
      </c>
      <c r="C306" s="539">
        <v>34.9</v>
      </c>
      <c r="D306" s="540">
        <v>34.983333333333334</v>
      </c>
      <c r="E306" s="540">
        <v>33.966666666666669</v>
      </c>
      <c r="F306" s="540">
        <v>33.033333333333331</v>
      </c>
      <c r="G306" s="540">
        <v>32.016666666666666</v>
      </c>
      <c r="H306" s="540">
        <v>35.916666666666671</v>
      </c>
      <c r="I306" s="540">
        <v>36.933333333333337</v>
      </c>
      <c r="J306" s="540">
        <v>37.866666666666674</v>
      </c>
      <c r="K306" s="539">
        <v>36</v>
      </c>
      <c r="L306" s="539">
        <v>34.049999999999997</v>
      </c>
      <c r="M306" s="539">
        <v>165.74267</v>
      </c>
    </row>
    <row r="307" spans="1:13">
      <c r="A307" s="254">
        <v>297</v>
      </c>
      <c r="B307" s="566" t="s">
        <v>436</v>
      </c>
      <c r="C307" s="539">
        <v>152.15</v>
      </c>
      <c r="D307" s="540">
        <v>152.15</v>
      </c>
      <c r="E307" s="540">
        <v>149.10000000000002</v>
      </c>
      <c r="F307" s="540">
        <v>146.05000000000001</v>
      </c>
      <c r="G307" s="540">
        <v>143.00000000000003</v>
      </c>
      <c r="H307" s="540">
        <v>155.20000000000002</v>
      </c>
      <c r="I307" s="540">
        <v>158.25000000000003</v>
      </c>
      <c r="J307" s="540">
        <v>161.30000000000001</v>
      </c>
      <c r="K307" s="539">
        <v>155.19999999999999</v>
      </c>
      <c r="L307" s="539">
        <v>149.1</v>
      </c>
      <c r="M307" s="539">
        <v>4.6299900000000003</v>
      </c>
    </row>
    <row r="308" spans="1:13">
      <c r="A308" s="254">
        <v>298</v>
      </c>
      <c r="B308" s="566" t="s">
        <v>146</v>
      </c>
      <c r="C308" s="539">
        <v>87979.65</v>
      </c>
      <c r="D308" s="540">
        <v>87809.883333333346</v>
      </c>
      <c r="E308" s="540">
        <v>87019.766666666692</v>
      </c>
      <c r="F308" s="540">
        <v>86059.883333333346</v>
      </c>
      <c r="G308" s="540">
        <v>85269.766666666692</v>
      </c>
      <c r="H308" s="540">
        <v>88769.766666666692</v>
      </c>
      <c r="I308" s="540">
        <v>89559.88333333336</v>
      </c>
      <c r="J308" s="540">
        <v>90519.766666666692</v>
      </c>
      <c r="K308" s="539">
        <v>88600</v>
      </c>
      <c r="L308" s="539">
        <v>86850</v>
      </c>
      <c r="M308" s="539">
        <v>0.13772999999999999</v>
      </c>
    </row>
    <row r="309" spans="1:13">
      <c r="A309" s="254">
        <v>299</v>
      </c>
      <c r="B309" s="566" t="s">
        <v>143</v>
      </c>
      <c r="C309" s="539">
        <v>1133.5999999999999</v>
      </c>
      <c r="D309" s="540">
        <v>1136.5333333333333</v>
      </c>
      <c r="E309" s="540">
        <v>1118.0666666666666</v>
      </c>
      <c r="F309" s="540">
        <v>1102.5333333333333</v>
      </c>
      <c r="G309" s="540">
        <v>1084.0666666666666</v>
      </c>
      <c r="H309" s="540">
        <v>1152.0666666666666</v>
      </c>
      <c r="I309" s="540">
        <v>1170.5333333333333</v>
      </c>
      <c r="J309" s="540">
        <v>1186.0666666666666</v>
      </c>
      <c r="K309" s="539">
        <v>1155</v>
      </c>
      <c r="L309" s="539">
        <v>1121</v>
      </c>
      <c r="M309" s="539">
        <v>2.2135400000000001</v>
      </c>
    </row>
    <row r="310" spans="1:13">
      <c r="A310" s="254">
        <v>300</v>
      </c>
      <c r="B310" s="566" t="s">
        <v>437</v>
      </c>
      <c r="C310" s="539">
        <v>3715.85</v>
      </c>
      <c r="D310" s="540">
        <v>3718.1666666666665</v>
      </c>
      <c r="E310" s="540">
        <v>3686.333333333333</v>
      </c>
      <c r="F310" s="540">
        <v>3656.8166666666666</v>
      </c>
      <c r="G310" s="540">
        <v>3624.9833333333331</v>
      </c>
      <c r="H310" s="540">
        <v>3747.6833333333329</v>
      </c>
      <c r="I310" s="540">
        <v>3779.516666666666</v>
      </c>
      <c r="J310" s="540">
        <v>3809.0333333333328</v>
      </c>
      <c r="K310" s="539">
        <v>3750</v>
      </c>
      <c r="L310" s="539">
        <v>3688.65</v>
      </c>
      <c r="M310" s="539">
        <v>2.2950000000000002E-2</v>
      </c>
    </row>
    <row r="311" spans="1:13">
      <c r="A311" s="254">
        <v>301</v>
      </c>
      <c r="B311" s="566" t="s">
        <v>438</v>
      </c>
      <c r="C311" s="539">
        <v>285.64999999999998</v>
      </c>
      <c r="D311" s="540">
        <v>288.40000000000003</v>
      </c>
      <c r="E311" s="540">
        <v>281.80000000000007</v>
      </c>
      <c r="F311" s="540">
        <v>277.95000000000005</v>
      </c>
      <c r="G311" s="540">
        <v>271.35000000000008</v>
      </c>
      <c r="H311" s="540">
        <v>292.25000000000006</v>
      </c>
      <c r="I311" s="540">
        <v>298.85000000000008</v>
      </c>
      <c r="J311" s="540">
        <v>302.70000000000005</v>
      </c>
      <c r="K311" s="539">
        <v>295</v>
      </c>
      <c r="L311" s="539">
        <v>284.55</v>
      </c>
      <c r="M311" s="539">
        <v>0.18087</v>
      </c>
    </row>
    <row r="312" spans="1:13">
      <c r="A312" s="254">
        <v>302</v>
      </c>
      <c r="B312" s="566" t="s">
        <v>137</v>
      </c>
      <c r="C312" s="539">
        <v>212.85</v>
      </c>
      <c r="D312" s="540">
        <v>211.85</v>
      </c>
      <c r="E312" s="540">
        <v>209.2</v>
      </c>
      <c r="F312" s="540">
        <v>205.54999999999998</v>
      </c>
      <c r="G312" s="540">
        <v>202.89999999999998</v>
      </c>
      <c r="H312" s="540">
        <v>215.5</v>
      </c>
      <c r="I312" s="540">
        <v>218.15000000000003</v>
      </c>
      <c r="J312" s="540">
        <v>221.8</v>
      </c>
      <c r="K312" s="539">
        <v>214.5</v>
      </c>
      <c r="L312" s="539">
        <v>208.2</v>
      </c>
      <c r="M312" s="539">
        <v>35.929749999999999</v>
      </c>
    </row>
    <row r="313" spans="1:13">
      <c r="A313" s="254">
        <v>303</v>
      </c>
      <c r="B313" s="566" t="s">
        <v>136</v>
      </c>
      <c r="C313" s="539">
        <v>849.6</v>
      </c>
      <c r="D313" s="540">
        <v>848.5</v>
      </c>
      <c r="E313" s="540">
        <v>841.1</v>
      </c>
      <c r="F313" s="540">
        <v>832.6</v>
      </c>
      <c r="G313" s="540">
        <v>825.2</v>
      </c>
      <c r="H313" s="540">
        <v>857</v>
      </c>
      <c r="I313" s="540">
        <v>864.40000000000009</v>
      </c>
      <c r="J313" s="540">
        <v>872.9</v>
      </c>
      <c r="K313" s="539">
        <v>855.9</v>
      </c>
      <c r="L313" s="539">
        <v>840</v>
      </c>
      <c r="M313" s="539">
        <v>31.841139999999999</v>
      </c>
    </row>
    <row r="314" spans="1:13">
      <c r="A314" s="254">
        <v>304</v>
      </c>
      <c r="B314" s="566" t="s">
        <v>439</v>
      </c>
      <c r="C314" s="539">
        <v>178.15</v>
      </c>
      <c r="D314" s="540">
        <v>179.38333333333333</v>
      </c>
      <c r="E314" s="540">
        <v>175.86666666666665</v>
      </c>
      <c r="F314" s="540">
        <v>173.58333333333331</v>
      </c>
      <c r="G314" s="540">
        <v>170.06666666666663</v>
      </c>
      <c r="H314" s="540">
        <v>181.66666666666666</v>
      </c>
      <c r="I314" s="540">
        <v>185.18333333333331</v>
      </c>
      <c r="J314" s="540">
        <v>187.46666666666667</v>
      </c>
      <c r="K314" s="539">
        <v>182.9</v>
      </c>
      <c r="L314" s="539">
        <v>177.1</v>
      </c>
      <c r="M314" s="539">
        <v>2.3793700000000002</v>
      </c>
    </row>
    <row r="315" spans="1:13">
      <c r="A315" s="254">
        <v>305</v>
      </c>
      <c r="B315" s="566" t="s">
        <v>440</v>
      </c>
      <c r="C315" s="539">
        <v>231.1</v>
      </c>
      <c r="D315" s="540">
        <v>234.9666666666667</v>
      </c>
      <c r="E315" s="540">
        <v>224.93333333333339</v>
      </c>
      <c r="F315" s="540">
        <v>218.76666666666671</v>
      </c>
      <c r="G315" s="540">
        <v>208.73333333333341</v>
      </c>
      <c r="H315" s="540">
        <v>241.13333333333338</v>
      </c>
      <c r="I315" s="540">
        <v>251.16666666666669</v>
      </c>
      <c r="J315" s="540">
        <v>257.33333333333337</v>
      </c>
      <c r="K315" s="539">
        <v>245</v>
      </c>
      <c r="L315" s="539">
        <v>228.8</v>
      </c>
      <c r="M315" s="539">
        <v>0.27616000000000002</v>
      </c>
    </row>
    <row r="316" spans="1:13">
      <c r="A316" s="254">
        <v>306</v>
      </c>
      <c r="B316" s="566" t="s">
        <v>441</v>
      </c>
      <c r="C316" s="539">
        <v>473.65</v>
      </c>
      <c r="D316" s="540">
        <v>476.7166666666667</v>
      </c>
      <c r="E316" s="540">
        <v>463.93333333333339</v>
      </c>
      <c r="F316" s="540">
        <v>454.2166666666667</v>
      </c>
      <c r="G316" s="540">
        <v>441.43333333333339</v>
      </c>
      <c r="H316" s="540">
        <v>486.43333333333339</v>
      </c>
      <c r="I316" s="540">
        <v>499.2166666666667</v>
      </c>
      <c r="J316" s="540">
        <v>508.93333333333339</v>
      </c>
      <c r="K316" s="539">
        <v>489.5</v>
      </c>
      <c r="L316" s="539">
        <v>467</v>
      </c>
      <c r="M316" s="539">
        <v>0.40411000000000002</v>
      </c>
    </row>
    <row r="317" spans="1:13">
      <c r="A317" s="254">
        <v>307</v>
      </c>
      <c r="B317" s="566" t="s">
        <v>138</v>
      </c>
      <c r="C317" s="539">
        <v>171.8</v>
      </c>
      <c r="D317" s="540">
        <v>170.08333333333334</v>
      </c>
      <c r="E317" s="540">
        <v>167.7166666666667</v>
      </c>
      <c r="F317" s="540">
        <v>163.63333333333335</v>
      </c>
      <c r="G317" s="540">
        <v>161.26666666666671</v>
      </c>
      <c r="H317" s="540">
        <v>174.16666666666669</v>
      </c>
      <c r="I317" s="540">
        <v>176.5333333333333</v>
      </c>
      <c r="J317" s="540">
        <v>180.61666666666667</v>
      </c>
      <c r="K317" s="539">
        <v>172.45</v>
      </c>
      <c r="L317" s="539">
        <v>166</v>
      </c>
      <c r="M317" s="539">
        <v>22.12623</v>
      </c>
    </row>
    <row r="318" spans="1:13">
      <c r="A318" s="254">
        <v>308</v>
      </c>
      <c r="B318" s="566" t="s">
        <v>262</v>
      </c>
      <c r="C318" s="539">
        <v>38.15</v>
      </c>
      <c r="D318" s="540">
        <v>38.449999999999996</v>
      </c>
      <c r="E318" s="540">
        <v>37.699999999999989</v>
      </c>
      <c r="F318" s="540">
        <v>37.249999999999993</v>
      </c>
      <c r="G318" s="540">
        <v>36.499999999999986</v>
      </c>
      <c r="H318" s="540">
        <v>38.899999999999991</v>
      </c>
      <c r="I318" s="540">
        <v>39.650000000000006</v>
      </c>
      <c r="J318" s="540">
        <v>40.099999999999994</v>
      </c>
      <c r="K318" s="539">
        <v>39.200000000000003</v>
      </c>
      <c r="L318" s="539">
        <v>38</v>
      </c>
      <c r="M318" s="539">
        <v>12.008470000000001</v>
      </c>
    </row>
    <row r="319" spans="1:13">
      <c r="A319" s="254">
        <v>309</v>
      </c>
      <c r="B319" s="566" t="s">
        <v>139</v>
      </c>
      <c r="C319" s="539">
        <v>424.4</v>
      </c>
      <c r="D319" s="540">
        <v>422.01666666666665</v>
      </c>
      <c r="E319" s="540">
        <v>417.5333333333333</v>
      </c>
      <c r="F319" s="540">
        <v>410.66666666666663</v>
      </c>
      <c r="G319" s="540">
        <v>406.18333333333328</v>
      </c>
      <c r="H319" s="540">
        <v>428.88333333333333</v>
      </c>
      <c r="I319" s="540">
        <v>433.36666666666667</v>
      </c>
      <c r="J319" s="540">
        <v>440.23333333333335</v>
      </c>
      <c r="K319" s="539">
        <v>426.5</v>
      </c>
      <c r="L319" s="539">
        <v>415.15</v>
      </c>
      <c r="M319" s="539">
        <v>10.32212</v>
      </c>
    </row>
    <row r="320" spans="1:13">
      <c r="A320" s="254">
        <v>310</v>
      </c>
      <c r="B320" s="566" t="s">
        <v>140</v>
      </c>
      <c r="C320" s="539">
        <v>6952.95</v>
      </c>
      <c r="D320" s="540">
        <v>6955.4833333333336</v>
      </c>
      <c r="E320" s="540">
        <v>6874.9666666666672</v>
      </c>
      <c r="F320" s="540">
        <v>6796.9833333333336</v>
      </c>
      <c r="G320" s="540">
        <v>6716.4666666666672</v>
      </c>
      <c r="H320" s="540">
        <v>7033.4666666666672</v>
      </c>
      <c r="I320" s="540">
        <v>7113.9833333333336</v>
      </c>
      <c r="J320" s="540">
        <v>7191.9666666666672</v>
      </c>
      <c r="K320" s="539">
        <v>7036</v>
      </c>
      <c r="L320" s="539">
        <v>6877.5</v>
      </c>
      <c r="M320" s="539">
        <v>12.25254</v>
      </c>
    </row>
    <row r="321" spans="1:13">
      <c r="A321" s="254">
        <v>311</v>
      </c>
      <c r="B321" s="566" t="s">
        <v>142</v>
      </c>
      <c r="C321" s="539">
        <v>852.7</v>
      </c>
      <c r="D321" s="540">
        <v>851</v>
      </c>
      <c r="E321" s="540">
        <v>766.85</v>
      </c>
      <c r="F321" s="540">
        <v>681</v>
      </c>
      <c r="G321" s="540">
        <v>596.85</v>
      </c>
      <c r="H321" s="540">
        <v>936.85</v>
      </c>
      <c r="I321" s="540">
        <v>1021.0000000000001</v>
      </c>
      <c r="J321" s="540">
        <v>1106.8499999999999</v>
      </c>
      <c r="K321" s="539">
        <v>935.15</v>
      </c>
      <c r="L321" s="539">
        <v>765.15</v>
      </c>
      <c r="M321" s="539">
        <v>5.5255999999999998</v>
      </c>
    </row>
    <row r="322" spans="1:13">
      <c r="A322" s="254">
        <v>312</v>
      </c>
      <c r="B322" s="566" t="s">
        <v>442</v>
      </c>
      <c r="C322" s="539">
        <v>1959.9</v>
      </c>
      <c r="D322" s="540">
        <v>1964.9166666666667</v>
      </c>
      <c r="E322" s="540">
        <v>1929.9833333333336</v>
      </c>
      <c r="F322" s="540">
        <v>1900.0666666666668</v>
      </c>
      <c r="G322" s="540">
        <v>1865.1333333333337</v>
      </c>
      <c r="H322" s="540">
        <v>1994.8333333333335</v>
      </c>
      <c r="I322" s="540">
        <v>2029.7666666666664</v>
      </c>
      <c r="J322" s="540">
        <v>2059.6833333333334</v>
      </c>
      <c r="K322" s="539">
        <v>1999.85</v>
      </c>
      <c r="L322" s="539">
        <v>1935</v>
      </c>
      <c r="M322" s="539">
        <v>0.51900000000000002</v>
      </c>
    </row>
    <row r="323" spans="1:13">
      <c r="A323" s="254">
        <v>313</v>
      </c>
      <c r="B323" s="566" t="s">
        <v>144</v>
      </c>
      <c r="C323" s="539">
        <v>1607.35</v>
      </c>
      <c r="D323" s="540">
        <v>1602.45</v>
      </c>
      <c r="E323" s="540">
        <v>1576.4</v>
      </c>
      <c r="F323" s="540">
        <v>1545.45</v>
      </c>
      <c r="G323" s="540">
        <v>1519.4</v>
      </c>
      <c r="H323" s="540">
        <v>1633.4</v>
      </c>
      <c r="I323" s="540">
        <v>1659.4499999999998</v>
      </c>
      <c r="J323" s="540">
        <v>1690.4</v>
      </c>
      <c r="K323" s="539">
        <v>1628.5</v>
      </c>
      <c r="L323" s="539">
        <v>1571.5</v>
      </c>
      <c r="M323" s="539">
        <v>3.4542199999999998</v>
      </c>
    </row>
    <row r="324" spans="1:13">
      <c r="A324" s="254">
        <v>314</v>
      </c>
      <c r="B324" s="566" t="s">
        <v>443</v>
      </c>
      <c r="C324" s="539">
        <v>99.35</v>
      </c>
      <c r="D324" s="540">
        <v>99.083333333333329</v>
      </c>
      <c r="E324" s="540">
        <v>95.36666666666666</v>
      </c>
      <c r="F324" s="540">
        <v>91.383333333333326</v>
      </c>
      <c r="G324" s="540">
        <v>87.666666666666657</v>
      </c>
      <c r="H324" s="540">
        <v>103.06666666666666</v>
      </c>
      <c r="I324" s="540">
        <v>106.78333333333333</v>
      </c>
      <c r="J324" s="540">
        <v>110.76666666666667</v>
      </c>
      <c r="K324" s="539">
        <v>102.8</v>
      </c>
      <c r="L324" s="539">
        <v>95.1</v>
      </c>
      <c r="M324" s="539">
        <v>7.0111400000000001</v>
      </c>
    </row>
    <row r="325" spans="1:13">
      <c r="A325" s="254">
        <v>315</v>
      </c>
      <c r="B325" s="566" t="s">
        <v>444</v>
      </c>
      <c r="C325" s="539">
        <v>553.75</v>
      </c>
      <c r="D325" s="540">
        <v>552.58333333333337</v>
      </c>
      <c r="E325" s="540">
        <v>545.16666666666674</v>
      </c>
      <c r="F325" s="540">
        <v>536.58333333333337</v>
      </c>
      <c r="G325" s="540">
        <v>529.16666666666674</v>
      </c>
      <c r="H325" s="540">
        <v>561.16666666666674</v>
      </c>
      <c r="I325" s="540">
        <v>568.58333333333348</v>
      </c>
      <c r="J325" s="540">
        <v>577.16666666666674</v>
      </c>
      <c r="K325" s="539">
        <v>560</v>
      </c>
      <c r="L325" s="539">
        <v>544</v>
      </c>
      <c r="M325" s="539">
        <v>1.1632199999999999</v>
      </c>
    </row>
    <row r="326" spans="1:13">
      <c r="A326" s="254">
        <v>316</v>
      </c>
      <c r="B326" s="566" t="s">
        <v>755</v>
      </c>
      <c r="C326" s="539">
        <v>188.55</v>
      </c>
      <c r="D326" s="540">
        <v>189.26666666666665</v>
      </c>
      <c r="E326" s="540">
        <v>186.2833333333333</v>
      </c>
      <c r="F326" s="540">
        <v>184.01666666666665</v>
      </c>
      <c r="G326" s="540">
        <v>181.0333333333333</v>
      </c>
      <c r="H326" s="540">
        <v>191.5333333333333</v>
      </c>
      <c r="I326" s="540">
        <v>194.51666666666665</v>
      </c>
      <c r="J326" s="540">
        <v>196.7833333333333</v>
      </c>
      <c r="K326" s="539">
        <v>192.25</v>
      </c>
      <c r="L326" s="539">
        <v>187</v>
      </c>
      <c r="M326" s="539">
        <v>3.7284999999999999</v>
      </c>
    </row>
    <row r="327" spans="1:13">
      <c r="A327" s="254">
        <v>317</v>
      </c>
      <c r="B327" s="566" t="s">
        <v>145</v>
      </c>
      <c r="C327" s="539">
        <v>217.2</v>
      </c>
      <c r="D327" s="540">
        <v>218.95000000000002</v>
      </c>
      <c r="E327" s="540">
        <v>212.25000000000003</v>
      </c>
      <c r="F327" s="540">
        <v>207.3</v>
      </c>
      <c r="G327" s="540">
        <v>200.60000000000002</v>
      </c>
      <c r="H327" s="540">
        <v>223.90000000000003</v>
      </c>
      <c r="I327" s="540">
        <v>230.60000000000002</v>
      </c>
      <c r="J327" s="540">
        <v>235.55000000000004</v>
      </c>
      <c r="K327" s="539">
        <v>225.65</v>
      </c>
      <c r="L327" s="539">
        <v>214</v>
      </c>
      <c r="M327" s="539">
        <v>129.54422</v>
      </c>
    </row>
    <row r="328" spans="1:13">
      <c r="A328" s="254">
        <v>318</v>
      </c>
      <c r="B328" s="566" t="s">
        <v>445</v>
      </c>
      <c r="C328" s="539">
        <v>610.79999999999995</v>
      </c>
      <c r="D328" s="540">
        <v>611.16666666666663</v>
      </c>
      <c r="E328" s="540">
        <v>604.93333333333328</v>
      </c>
      <c r="F328" s="540">
        <v>599.06666666666661</v>
      </c>
      <c r="G328" s="540">
        <v>592.83333333333326</v>
      </c>
      <c r="H328" s="540">
        <v>617.0333333333333</v>
      </c>
      <c r="I328" s="540">
        <v>623.26666666666665</v>
      </c>
      <c r="J328" s="540">
        <v>629.13333333333333</v>
      </c>
      <c r="K328" s="539">
        <v>617.4</v>
      </c>
      <c r="L328" s="539">
        <v>605.29999999999995</v>
      </c>
      <c r="M328" s="539">
        <v>2.5270299999999999</v>
      </c>
    </row>
    <row r="329" spans="1:13">
      <c r="A329" s="254">
        <v>319</v>
      </c>
      <c r="B329" s="566" t="s">
        <v>263</v>
      </c>
      <c r="C329" s="539">
        <v>1694.35</v>
      </c>
      <c r="D329" s="540">
        <v>1689.4166666666667</v>
      </c>
      <c r="E329" s="540">
        <v>1629.1833333333334</v>
      </c>
      <c r="F329" s="540">
        <v>1564.0166666666667</v>
      </c>
      <c r="G329" s="540">
        <v>1503.7833333333333</v>
      </c>
      <c r="H329" s="540">
        <v>1754.5833333333335</v>
      </c>
      <c r="I329" s="540">
        <v>1814.8166666666666</v>
      </c>
      <c r="J329" s="540">
        <v>1879.9833333333336</v>
      </c>
      <c r="K329" s="539">
        <v>1749.65</v>
      </c>
      <c r="L329" s="539">
        <v>1624.25</v>
      </c>
      <c r="M329" s="539">
        <v>2.2716799999999999</v>
      </c>
    </row>
    <row r="330" spans="1:13">
      <c r="A330" s="254">
        <v>320</v>
      </c>
      <c r="B330" s="566" t="s">
        <v>446</v>
      </c>
      <c r="C330" s="539">
        <v>1519.05</v>
      </c>
      <c r="D330" s="540">
        <v>1517.0333333333335</v>
      </c>
      <c r="E330" s="540">
        <v>1502.5166666666671</v>
      </c>
      <c r="F330" s="540">
        <v>1485.9833333333336</v>
      </c>
      <c r="G330" s="540">
        <v>1471.4666666666672</v>
      </c>
      <c r="H330" s="540">
        <v>1533.5666666666671</v>
      </c>
      <c r="I330" s="540">
        <v>1548.0833333333335</v>
      </c>
      <c r="J330" s="540">
        <v>1564.616666666667</v>
      </c>
      <c r="K330" s="539">
        <v>1531.55</v>
      </c>
      <c r="L330" s="539">
        <v>1500.5</v>
      </c>
      <c r="M330" s="539">
        <v>1.50085</v>
      </c>
    </row>
    <row r="331" spans="1:13">
      <c r="A331" s="254">
        <v>321</v>
      </c>
      <c r="B331" s="566" t="s">
        <v>147</v>
      </c>
      <c r="C331" s="539">
        <v>1293.5</v>
      </c>
      <c r="D331" s="540">
        <v>1294.8666666666666</v>
      </c>
      <c r="E331" s="540">
        <v>1275.7333333333331</v>
      </c>
      <c r="F331" s="540">
        <v>1257.9666666666665</v>
      </c>
      <c r="G331" s="540">
        <v>1238.833333333333</v>
      </c>
      <c r="H331" s="540">
        <v>1312.6333333333332</v>
      </c>
      <c r="I331" s="540">
        <v>1331.7666666666669</v>
      </c>
      <c r="J331" s="540">
        <v>1349.5333333333333</v>
      </c>
      <c r="K331" s="539">
        <v>1314</v>
      </c>
      <c r="L331" s="539">
        <v>1277.0999999999999</v>
      </c>
      <c r="M331" s="539">
        <v>6.7111599999999996</v>
      </c>
    </row>
    <row r="332" spans="1:13">
      <c r="A332" s="254">
        <v>322</v>
      </c>
      <c r="B332" s="566" t="s">
        <v>264</v>
      </c>
      <c r="C332" s="539">
        <v>805.75</v>
      </c>
      <c r="D332" s="540">
        <v>812.18333333333339</v>
      </c>
      <c r="E332" s="540">
        <v>794.56666666666683</v>
      </c>
      <c r="F332" s="540">
        <v>783.38333333333344</v>
      </c>
      <c r="G332" s="540">
        <v>765.76666666666688</v>
      </c>
      <c r="H332" s="540">
        <v>823.36666666666679</v>
      </c>
      <c r="I332" s="540">
        <v>840.98333333333335</v>
      </c>
      <c r="J332" s="540">
        <v>852.16666666666674</v>
      </c>
      <c r="K332" s="539">
        <v>829.8</v>
      </c>
      <c r="L332" s="539">
        <v>801</v>
      </c>
      <c r="M332" s="539">
        <v>1.29939</v>
      </c>
    </row>
    <row r="333" spans="1:13">
      <c r="A333" s="254">
        <v>323</v>
      </c>
      <c r="B333" s="566" t="s">
        <v>149</v>
      </c>
      <c r="C333" s="539">
        <v>39.15</v>
      </c>
      <c r="D333" s="540">
        <v>38.550000000000004</v>
      </c>
      <c r="E333" s="540">
        <v>37.20000000000001</v>
      </c>
      <c r="F333" s="540">
        <v>35.250000000000007</v>
      </c>
      <c r="G333" s="540">
        <v>33.900000000000013</v>
      </c>
      <c r="H333" s="540">
        <v>40.500000000000007</v>
      </c>
      <c r="I333" s="540">
        <v>41.85</v>
      </c>
      <c r="J333" s="540">
        <v>43.800000000000004</v>
      </c>
      <c r="K333" s="539">
        <v>39.9</v>
      </c>
      <c r="L333" s="539">
        <v>36.6</v>
      </c>
      <c r="M333" s="539">
        <v>269.45515</v>
      </c>
    </row>
    <row r="334" spans="1:13">
      <c r="A334" s="254">
        <v>324</v>
      </c>
      <c r="B334" s="566" t="s">
        <v>150</v>
      </c>
      <c r="C334" s="539">
        <v>89.4</v>
      </c>
      <c r="D334" s="540">
        <v>89.333333333333329</v>
      </c>
      <c r="E334" s="540">
        <v>88.766666666666652</v>
      </c>
      <c r="F334" s="540">
        <v>88.133333333333326</v>
      </c>
      <c r="G334" s="540">
        <v>87.566666666666649</v>
      </c>
      <c r="H334" s="540">
        <v>89.966666666666654</v>
      </c>
      <c r="I334" s="540">
        <v>90.533333333333346</v>
      </c>
      <c r="J334" s="540">
        <v>91.166666666666657</v>
      </c>
      <c r="K334" s="539">
        <v>89.9</v>
      </c>
      <c r="L334" s="539">
        <v>88.7</v>
      </c>
      <c r="M334" s="539">
        <v>22.714359999999999</v>
      </c>
    </row>
    <row r="335" spans="1:13">
      <c r="A335" s="254">
        <v>325</v>
      </c>
      <c r="B335" s="566" t="s">
        <v>447</v>
      </c>
      <c r="C335" s="539">
        <v>600.6</v>
      </c>
      <c r="D335" s="540">
        <v>577.18333333333328</v>
      </c>
      <c r="E335" s="540">
        <v>545.36666666666656</v>
      </c>
      <c r="F335" s="540">
        <v>490.13333333333333</v>
      </c>
      <c r="G335" s="540">
        <v>458.31666666666661</v>
      </c>
      <c r="H335" s="540">
        <v>632.41666666666652</v>
      </c>
      <c r="I335" s="540">
        <v>664.23333333333335</v>
      </c>
      <c r="J335" s="540">
        <v>719.46666666666647</v>
      </c>
      <c r="K335" s="539">
        <v>609</v>
      </c>
      <c r="L335" s="539">
        <v>521.95000000000005</v>
      </c>
      <c r="M335" s="539">
        <v>0.17699000000000001</v>
      </c>
    </row>
    <row r="336" spans="1:13">
      <c r="A336" s="254">
        <v>326</v>
      </c>
      <c r="B336" s="566" t="s">
        <v>265</v>
      </c>
      <c r="C336" s="539">
        <v>23.75</v>
      </c>
      <c r="D336" s="540">
        <v>23.566666666666666</v>
      </c>
      <c r="E336" s="540">
        <v>23.233333333333334</v>
      </c>
      <c r="F336" s="540">
        <v>22.716666666666669</v>
      </c>
      <c r="G336" s="540">
        <v>22.383333333333336</v>
      </c>
      <c r="H336" s="540">
        <v>24.083333333333332</v>
      </c>
      <c r="I336" s="540">
        <v>24.416666666666668</v>
      </c>
      <c r="J336" s="540">
        <v>24.93333333333333</v>
      </c>
      <c r="K336" s="539">
        <v>23.9</v>
      </c>
      <c r="L336" s="539">
        <v>23.05</v>
      </c>
      <c r="M336" s="539">
        <v>24.246379999999998</v>
      </c>
    </row>
    <row r="337" spans="1:13">
      <c r="A337" s="254">
        <v>327</v>
      </c>
      <c r="B337" s="566" t="s">
        <v>448</v>
      </c>
      <c r="C337" s="539">
        <v>51.85</v>
      </c>
      <c r="D337" s="540">
        <v>51.833333333333336</v>
      </c>
      <c r="E337" s="540">
        <v>51.266666666666673</v>
      </c>
      <c r="F337" s="540">
        <v>50.683333333333337</v>
      </c>
      <c r="G337" s="540">
        <v>50.116666666666674</v>
      </c>
      <c r="H337" s="540">
        <v>52.416666666666671</v>
      </c>
      <c r="I337" s="540">
        <v>52.983333333333334</v>
      </c>
      <c r="J337" s="540">
        <v>53.56666666666667</v>
      </c>
      <c r="K337" s="539">
        <v>52.4</v>
      </c>
      <c r="L337" s="539">
        <v>51.25</v>
      </c>
      <c r="M337" s="539">
        <v>5.0184199999999999</v>
      </c>
    </row>
    <row r="338" spans="1:13">
      <c r="A338" s="254">
        <v>328</v>
      </c>
      <c r="B338" s="566" t="s">
        <v>152</v>
      </c>
      <c r="C338" s="539">
        <v>123.75</v>
      </c>
      <c r="D338" s="540">
        <v>124.21666666666665</v>
      </c>
      <c r="E338" s="540">
        <v>122.63333333333331</v>
      </c>
      <c r="F338" s="540">
        <v>121.51666666666665</v>
      </c>
      <c r="G338" s="540">
        <v>119.93333333333331</v>
      </c>
      <c r="H338" s="540">
        <v>125.33333333333331</v>
      </c>
      <c r="I338" s="540">
        <v>126.91666666666666</v>
      </c>
      <c r="J338" s="540">
        <v>128.0333333333333</v>
      </c>
      <c r="K338" s="539">
        <v>125.8</v>
      </c>
      <c r="L338" s="539">
        <v>123.1</v>
      </c>
      <c r="M338" s="539">
        <v>73.660550000000001</v>
      </c>
    </row>
    <row r="339" spans="1:13">
      <c r="A339" s="254">
        <v>329</v>
      </c>
      <c r="B339" s="566" t="s">
        <v>695</v>
      </c>
      <c r="C339" s="539">
        <v>173.15</v>
      </c>
      <c r="D339" s="540">
        <v>169.18333333333334</v>
      </c>
      <c r="E339" s="540">
        <v>160.96666666666667</v>
      </c>
      <c r="F339" s="540">
        <v>148.78333333333333</v>
      </c>
      <c r="G339" s="540">
        <v>140.56666666666666</v>
      </c>
      <c r="H339" s="540">
        <v>181.36666666666667</v>
      </c>
      <c r="I339" s="540">
        <v>189.58333333333337</v>
      </c>
      <c r="J339" s="540">
        <v>201.76666666666668</v>
      </c>
      <c r="K339" s="539">
        <v>177.4</v>
      </c>
      <c r="L339" s="539">
        <v>157</v>
      </c>
      <c r="M339" s="539">
        <v>4.7560200000000004</v>
      </c>
    </row>
    <row r="340" spans="1:13">
      <c r="A340" s="254">
        <v>330</v>
      </c>
      <c r="B340" s="566" t="s">
        <v>153</v>
      </c>
      <c r="C340" s="539">
        <v>103.2</v>
      </c>
      <c r="D340" s="540">
        <v>103.33333333333333</v>
      </c>
      <c r="E340" s="540">
        <v>101.96666666666665</v>
      </c>
      <c r="F340" s="540">
        <v>100.73333333333332</v>
      </c>
      <c r="G340" s="540">
        <v>99.366666666666646</v>
      </c>
      <c r="H340" s="540">
        <v>104.56666666666666</v>
      </c>
      <c r="I340" s="540">
        <v>105.93333333333334</v>
      </c>
      <c r="J340" s="540">
        <v>107.16666666666667</v>
      </c>
      <c r="K340" s="539">
        <v>104.7</v>
      </c>
      <c r="L340" s="539">
        <v>102.1</v>
      </c>
      <c r="M340" s="539">
        <v>161.53025</v>
      </c>
    </row>
    <row r="341" spans="1:13">
      <c r="A341" s="254">
        <v>331</v>
      </c>
      <c r="B341" s="566" t="s">
        <v>449</v>
      </c>
      <c r="C341" s="539">
        <v>450.15</v>
      </c>
      <c r="D341" s="540">
        <v>446.5333333333333</v>
      </c>
      <c r="E341" s="540">
        <v>428.61666666666662</v>
      </c>
      <c r="F341" s="540">
        <v>407.08333333333331</v>
      </c>
      <c r="G341" s="540">
        <v>389.16666666666663</v>
      </c>
      <c r="H341" s="540">
        <v>468.06666666666661</v>
      </c>
      <c r="I341" s="540">
        <v>485.98333333333335</v>
      </c>
      <c r="J341" s="540">
        <v>507.51666666666659</v>
      </c>
      <c r="K341" s="539">
        <v>464.45</v>
      </c>
      <c r="L341" s="539">
        <v>425</v>
      </c>
      <c r="M341" s="539">
        <v>1.5301899999999999</v>
      </c>
    </row>
    <row r="342" spans="1:13">
      <c r="A342" s="254">
        <v>332</v>
      </c>
      <c r="B342" s="566" t="s">
        <v>148</v>
      </c>
      <c r="C342" s="539">
        <v>54.9</v>
      </c>
      <c r="D342" s="540">
        <v>55.066666666666663</v>
      </c>
      <c r="E342" s="540">
        <v>53.883333333333326</v>
      </c>
      <c r="F342" s="540">
        <v>52.86666666666666</v>
      </c>
      <c r="G342" s="540">
        <v>51.683333333333323</v>
      </c>
      <c r="H342" s="540">
        <v>56.083333333333329</v>
      </c>
      <c r="I342" s="540">
        <v>57.266666666666666</v>
      </c>
      <c r="J342" s="540">
        <v>58.283333333333331</v>
      </c>
      <c r="K342" s="539">
        <v>56.25</v>
      </c>
      <c r="L342" s="539">
        <v>54.05</v>
      </c>
      <c r="M342" s="539">
        <v>140.37303</v>
      </c>
    </row>
    <row r="343" spans="1:13">
      <c r="A343" s="254">
        <v>333</v>
      </c>
      <c r="B343" s="566" t="s">
        <v>450</v>
      </c>
      <c r="C343" s="539">
        <v>39.450000000000003</v>
      </c>
      <c r="D343" s="540">
        <v>39.25</v>
      </c>
      <c r="E343" s="540">
        <v>38.299999999999997</v>
      </c>
      <c r="F343" s="540">
        <v>37.15</v>
      </c>
      <c r="G343" s="540">
        <v>36.199999999999996</v>
      </c>
      <c r="H343" s="540">
        <v>40.4</v>
      </c>
      <c r="I343" s="540">
        <v>41.35</v>
      </c>
      <c r="J343" s="540">
        <v>42.5</v>
      </c>
      <c r="K343" s="539">
        <v>40.200000000000003</v>
      </c>
      <c r="L343" s="539">
        <v>38.1</v>
      </c>
      <c r="M343" s="539">
        <v>12.0349</v>
      </c>
    </row>
    <row r="344" spans="1:13">
      <c r="A344" s="254">
        <v>334</v>
      </c>
      <c r="B344" s="566" t="s">
        <v>451</v>
      </c>
      <c r="C344" s="539">
        <v>2491.6</v>
      </c>
      <c r="D344" s="540">
        <v>2479.2000000000003</v>
      </c>
      <c r="E344" s="540">
        <v>2424.4000000000005</v>
      </c>
      <c r="F344" s="540">
        <v>2357.2000000000003</v>
      </c>
      <c r="G344" s="540">
        <v>2302.4000000000005</v>
      </c>
      <c r="H344" s="540">
        <v>2546.4000000000005</v>
      </c>
      <c r="I344" s="540">
        <v>2601.2000000000007</v>
      </c>
      <c r="J344" s="540">
        <v>2668.4000000000005</v>
      </c>
      <c r="K344" s="539">
        <v>2534</v>
      </c>
      <c r="L344" s="539">
        <v>2412</v>
      </c>
      <c r="M344" s="539">
        <v>0.32876</v>
      </c>
    </row>
    <row r="345" spans="1:13">
      <c r="A345" s="254">
        <v>335</v>
      </c>
      <c r="B345" s="566" t="s">
        <v>756</v>
      </c>
      <c r="C345" s="539">
        <v>86.7</v>
      </c>
      <c r="D345" s="540">
        <v>87.15000000000002</v>
      </c>
      <c r="E345" s="540">
        <v>84.450000000000045</v>
      </c>
      <c r="F345" s="540">
        <v>82.200000000000031</v>
      </c>
      <c r="G345" s="540">
        <v>79.500000000000057</v>
      </c>
      <c r="H345" s="540">
        <v>89.400000000000034</v>
      </c>
      <c r="I345" s="540">
        <v>92.1</v>
      </c>
      <c r="J345" s="540">
        <v>94.350000000000023</v>
      </c>
      <c r="K345" s="539">
        <v>89.85</v>
      </c>
      <c r="L345" s="539">
        <v>84.9</v>
      </c>
      <c r="M345" s="539">
        <v>0.71372999999999998</v>
      </c>
    </row>
    <row r="346" spans="1:13">
      <c r="A346" s="254">
        <v>336</v>
      </c>
      <c r="B346" s="566" t="s">
        <v>151</v>
      </c>
      <c r="C346" s="539">
        <v>16346.15</v>
      </c>
      <c r="D346" s="540">
        <v>16274.716666666667</v>
      </c>
      <c r="E346" s="540">
        <v>16171.433333333334</v>
      </c>
      <c r="F346" s="540">
        <v>15996.716666666667</v>
      </c>
      <c r="G346" s="540">
        <v>15893.433333333334</v>
      </c>
      <c r="H346" s="540">
        <v>16449.433333333334</v>
      </c>
      <c r="I346" s="540">
        <v>16552.716666666667</v>
      </c>
      <c r="J346" s="540">
        <v>16727.433333333334</v>
      </c>
      <c r="K346" s="539">
        <v>16378</v>
      </c>
      <c r="L346" s="539">
        <v>16100</v>
      </c>
      <c r="M346" s="539">
        <v>0.84341999999999995</v>
      </c>
    </row>
    <row r="347" spans="1:13">
      <c r="A347" s="254">
        <v>337</v>
      </c>
      <c r="B347" s="566" t="s">
        <v>793</v>
      </c>
      <c r="C347" s="539">
        <v>36.799999999999997</v>
      </c>
      <c r="D347" s="540">
        <v>36.699999999999996</v>
      </c>
      <c r="E347" s="540">
        <v>36.399999999999991</v>
      </c>
      <c r="F347" s="540">
        <v>35.999999999999993</v>
      </c>
      <c r="G347" s="540">
        <v>35.699999999999989</v>
      </c>
      <c r="H347" s="540">
        <v>37.099999999999994</v>
      </c>
      <c r="I347" s="540">
        <v>37.399999999999991</v>
      </c>
      <c r="J347" s="540">
        <v>37.799999999999997</v>
      </c>
      <c r="K347" s="539">
        <v>37</v>
      </c>
      <c r="L347" s="539">
        <v>36.299999999999997</v>
      </c>
      <c r="M347" s="539">
        <v>5.2967399999999998</v>
      </c>
    </row>
    <row r="348" spans="1:13">
      <c r="A348" s="254">
        <v>338</v>
      </c>
      <c r="B348" s="566" t="s">
        <v>452</v>
      </c>
      <c r="C348" s="539">
        <v>1840</v>
      </c>
      <c r="D348" s="540">
        <v>1839.1333333333332</v>
      </c>
      <c r="E348" s="540">
        <v>1808.7166666666665</v>
      </c>
      <c r="F348" s="540">
        <v>1777.4333333333332</v>
      </c>
      <c r="G348" s="540">
        <v>1747.0166666666664</v>
      </c>
      <c r="H348" s="540">
        <v>1870.4166666666665</v>
      </c>
      <c r="I348" s="540">
        <v>1900.8333333333335</v>
      </c>
      <c r="J348" s="540">
        <v>1932.1166666666666</v>
      </c>
      <c r="K348" s="539">
        <v>1869.55</v>
      </c>
      <c r="L348" s="539">
        <v>1807.85</v>
      </c>
      <c r="M348" s="539">
        <v>7.4109999999999995E-2</v>
      </c>
    </row>
    <row r="349" spans="1:13">
      <c r="A349" s="254">
        <v>339</v>
      </c>
      <c r="B349" s="566" t="s">
        <v>792</v>
      </c>
      <c r="C349" s="539">
        <v>336</v>
      </c>
      <c r="D349" s="540">
        <v>334.13333333333333</v>
      </c>
      <c r="E349" s="540">
        <v>328.51666666666665</v>
      </c>
      <c r="F349" s="540">
        <v>321.0333333333333</v>
      </c>
      <c r="G349" s="540">
        <v>315.41666666666663</v>
      </c>
      <c r="H349" s="540">
        <v>341.61666666666667</v>
      </c>
      <c r="I349" s="540">
        <v>347.23333333333335</v>
      </c>
      <c r="J349" s="540">
        <v>354.7166666666667</v>
      </c>
      <c r="K349" s="539">
        <v>339.75</v>
      </c>
      <c r="L349" s="539">
        <v>326.64999999999998</v>
      </c>
      <c r="M349" s="539">
        <v>3.9758100000000001</v>
      </c>
    </row>
    <row r="350" spans="1:13">
      <c r="A350" s="254">
        <v>340</v>
      </c>
      <c r="B350" s="566" t="s">
        <v>266</v>
      </c>
      <c r="C350" s="539">
        <v>561.04999999999995</v>
      </c>
      <c r="D350" s="540">
        <v>557.88333333333333</v>
      </c>
      <c r="E350" s="540">
        <v>546.76666666666665</v>
      </c>
      <c r="F350" s="540">
        <v>532.48333333333335</v>
      </c>
      <c r="G350" s="540">
        <v>521.36666666666667</v>
      </c>
      <c r="H350" s="540">
        <v>572.16666666666663</v>
      </c>
      <c r="I350" s="540">
        <v>583.28333333333319</v>
      </c>
      <c r="J350" s="540">
        <v>597.56666666666661</v>
      </c>
      <c r="K350" s="539">
        <v>569</v>
      </c>
      <c r="L350" s="539">
        <v>543.6</v>
      </c>
      <c r="M350" s="539">
        <v>3.7831700000000001</v>
      </c>
    </row>
    <row r="351" spans="1:13">
      <c r="A351" s="254">
        <v>341</v>
      </c>
      <c r="B351" s="566" t="s">
        <v>155</v>
      </c>
      <c r="C351" s="539">
        <v>113.6</v>
      </c>
      <c r="D351" s="540">
        <v>113.31666666666666</v>
      </c>
      <c r="E351" s="540">
        <v>111.28333333333333</v>
      </c>
      <c r="F351" s="540">
        <v>108.96666666666667</v>
      </c>
      <c r="G351" s="540">
        <v>106.93333333333334</v>
      </c>
      <c r="H351" s="540">
        <v>115.63333333333333</v>
      </c>
      <c r="I351" s="540">
        <v>117.66666666666666</v>
      </c>
      <c r="J351" s="540">
        <v>119.98333333333332</v>
      </c>
      <c r="K351" s="539">
        <v>115.35</v>
      </c>
      <c r="L351" s="539">
        <v>111</v>
      </c>
      <c r="M351" s="539">
        <v>260.71364</v>
      </c>
    </row>
    <row r="352" spans="1:13">
      <c r="A352" s="254">
        <v>342</v>
      </c>
      <c r="B352" s="566" t="s">
        <v>154</v>
      </c>
      <c r="C352" s="539">
        <v>124.6</v>
      </c>
      <c r="D352" s="540">
        <v>125.18333333333334</v>
      </c>
      <c r="E352" s="540">
        <v>122.36666666666667</v>
      </c>
      <c r="F352" s="540">
        <v>120.13333333333334</v>
      </c>
      <c r="G352" s="540">
        <v>117.31666666666668</v>
      </c>
      <c r="H352" s="540">
        <v>127.41666666666667</v>
      </c>
      <c r="I352" s="540">
        <v>130.23333333333335</v>
      </c>
      <c r="J352" s="540">
        <v>132.46666666666667</v>
      </c>
      <c r="K352" s="539">
        <v>128</v>
      </c>
      <c r="L352" s="539">
        <v>122.95</v>
      </c>
      <c r="M352" s="539">
        <v>11.65118</v>
      </c>
    </row>
    <row r="353" spans="1:13">
      <c r="A353" s="254">
        <v>343</v>
      </c>
      <c r="B353" s="566" t="s">
        <v>453</v>
      </c>
      <c r="C353" s="539">
        <v>72.5</v>
      </c>
      <c r="D353" s="540">
        <v>72</v>
      </c>
      <c r="E353" s="540">
        <v>71</v>
      </c>
      <c r="F353" s="540">
        <v>69.5</v>
      </c>
      <c r="G353" s="540">
        <v>68.5</v>
      </c>
      <c r="H353" s="540">
        <v>73.5</v>
      </c>
      <c r="I353" s="540">
        <v>74.5</v>
      </c>
      <c r="J353" s="540">
        <v>76</v>
      </c>
      <c r="K353" s="539">
        <v>73</v>
      </c>
      <c r="L353" s="539">
        <v>70.5</v>
      </c>
      <c r="M353" s="539">
        <v>0.13950000000000001</v>
      </c>
    </row>
    <row r="354" spans="1:13">
      <c r="A354" s="254">
        <v>344</v>
      </c>
      <c r="B354" s="566" t="s">
        <v>267</v>
      </c>
      <c r="C354" s="539">
        <v>3037.6</v>
      </c>
      <c r="D354" s="540">
        <v>3027.1</v>
      </c>
      <c r="E354" s="540">
        <v>3005.5</v>
      </c>
      <c r="F354" s="540">
        <v>2973.4</v>
      </c>
      <c r="G354" s="540">
        <v>2951.8</v>
      </c>
      <c r="H354" s="540">
        <v>3059.2</v>
      </c>
      <c r="I354" s="540">
        <v>3080.7999999999993</v>
      </c>
      <c r="J354" s="540">
        <v>3112.8999999999996</v>
      </c>
      <c r="K354" s="539">
        <v>3048.7</v>
      </c>
      <c r="L354" s="539">
        <v>2995</v>
      </c>
      <c r="M354" s="539">
        <v>0.17566999999999999</v>
      </c>
    </row>
    <row r="355" spans="1:13">
      <c r="A355" s="254">
        <v>345</v>
      </c>
      <c r="B355" s="566" t="s">
        <v>454</v>
      </c>
      <c r="C355" s="539">
        <v>91.65</v>
      </c>
      <c r="D355" s="540">
        <v>91.383333333333326</v>
      </c>
      <c r="E355" s="540">
        <v>90.266666666666652</v>
      </c>
      <c r="F355" s="540">
        <v>88.883333333333326</v>
      </c>
      <c r="G355" s="540">
        <v>87.766666666666652</v>
      </c>
      <c r="H355" s="540">
        <v>92.766666666666652</v>
      </c>
      <c r="I355" s="540">
        <v>93.883333333333326</v>
      </c>
      <c r="J355" s="540">
        <v>95.266666666666652</v>
      </c>
      <c r="K355" s="539">
        <v>92.5</v>
      </c>
      <c r="L355" s="539">
        <v>90</v>
      </c>
      <c r="M355" s="539">
        <v>1.15391</v>
      </c>
    </row>
    <row r="356" spans="1:13">
      <c r="A356" s="254">
        <v>346</v>
      </c>
      <c r="B356" s="566" t="s">
        <v>455</v>
      </c>
      <c r="C356" s="539">
        <v>267.7</v>
      </c>
      <c r="D356" s="540">
        <v>268.48333333333335</v>
      </c>
      <c r="E356" s="540">
        <v>265.01666666666671</v>
      </c>
      <c r="F356" s="540">
        <v>262.33333333333337</v>
      </c>
      <c r="G356" s="540">
        <v>258.86666666666673</v>
      </c>
      <c r="H356" s="540">
        <v>271.16666666666669</v>
      </c>
      <c r="I356" s="540">
        <v>274.63333333333338</v>
      </c>
      <c r="J356" s="540">
        <v>277.31666666666666</v>
      </c>
      <c r="K356" s="539">
        <v>271.95</v>
      </c>
      <c r="L356" s="539">
        <v>265.8</v>
      </c>
      <c r="M356" s="539">
        <v>0.81298000000000004</v>
      </c>
    </row>
    <row r="357" spans="1:13">
      <c r="A357" s="254">
        <v>347</v>
      </c>
      <c r="B357" s="566" t="s">
        <v>456</v>
      </c>
      <c r="C357" s="539">
        <v>237.3</v>
      </c>
      <c r="D357" s="540">
        <v>237.5</v>
      </c>
      <c r="E357" s="540">
        <v>234</v>
      </c>
      <c r="F357" s="540">
        <v>230.7</v>
      </c>
      <c r="G357" s="540">
        <v>227.2</v>
      </c>
      <c r="H357" s="540">
        <v>240.8</v>
      </c>
      <c r="I357" s="540">
        <v>244.3</v>
      </c>
      <c r="J357" s="540">
        <v>247.60000000000002</v>
      </c>
      <c r="K357" s="539">
        <v>241</v>
      </c>
      <c r="L357" s="539">
        <v>234.2</v>
      </c>
      <c r="M357" s="539">
        <v>0.29036000000000001</v>
      </c>
    </row>
    <row r="358" spans="1:13">
      <c r="A358" s="254">
        <v>348</v>
      </c>
      <c r="B358" s="566" t="s">
        <v>268</v>
      </c>
      <c r="C358" s="539">
        <v>2252.3000000000002</v>
      </c>
      <c r="D358" s="540">
        <v>2240.8333333333335</v>
      </c>
      <c r="E358" s="540">
        <v>2218.4666666666672</v>
      </c>
      <c r="F358" s="540">
        <v>2184.6333333333337</v>
      </c>
      <c r="G358" s="540">
        <v>2162.2666666666673</v>
      </c>
      <c r="H358" s="540">
        <v>2274.666666666667</v>
      </c>
      <c r="I358" s="540">
        <v>2297.0333333333328</v>
      </c>
      <c r="J358" s="540">
        <v>2330.8666666666668</v>
      </c>
      <c r="K358" s="539">
        <v>2263.1999999999998</v>
      </c>
      <c r="L358" s="539">
        <v>2207</v>
      </c>
      <c r="M358" s="539">
        <v>0.79895000000000005</v>
      </c>
    </row>
    <row r="359" spans="1:13">
      <c r="A359" s="254">
        <v>349</v>
      </c>
      <c r="B359" s="566" t="s">
        <v>269</v>
      </c>
      <c r="C359" s="539">
        <v>449.7</v>
      </c>
      <c r="D359" s="540">
        <v>444.4666666666667</v>
      </c>
      <c r="E359" s="540">
        <v>436.43333333333339</v>
      </c>
      <c r="F359" s="540">
        <v>423.16666666666669</v>
      </c>
      <c r="G359" s="540">
        <v>415.13333333333338</v>
      </c>
      <c r="H359" s="540">
        <v>457.73333333333341</v>
      </c>
      <c r="I359" s="540">
        <v>465.76666666666671</v>
      </c>
      <c r="J359" s="540">
        <v>479.03333333333342</v>
      </c>
      <c r="K359" s="539">
        <v>452.5</v>
      </c>
      <c r="L359" s="539">
        <v>431.2</v>
      </c>
      <c r="M359" s="539">
        <v>5.6340599999999998</v>
      </c>
    </row>
    <row r="360" spans="1:13">
      <c r="A360" s="254">
        <v>350</v>
      </c>
      <c r="B360" s="566" t="s">
        <v>457</v>
      </c>
      <c r="C360" s="539">
        <v>264.95</v>
      </c>
      <c r="D360" s="540">
        <v>263.76666666666665</v>
      </c>
      <c r="E360" s="540">
        <v>258.18333333333328</v>
      </c>
      <c r="F360" s="540">
        <v>251.41666666666663</v>
      </c>
      <c r="G360" s="540">
        <v>245.83333333333326</v>
      </c>
      <c r="H360" s="540">
        <v>270.5333333333333</v>
      </c>
      <c r="I360" s="540">
        <v>276.11666666666667</v>
      </c>
      <c r="J360" s="540">
        <v>282.88333333333333</v>
      </c>
      <c r="K360" s="539">
        <v>269.35000000000002</v>
      </c>
      <c r="L360" s="539">
        <v>257</v>
      </c>
      <c r="M360" s="539">
        <v>2.5722999999999998</v>
      </c>
    </row>
    <row r="361" spans="1:13">
      <c r="A361" s="254">
        <v>351</v>
      </c>
      <c r="B361" s="566" t="s">
        <v>759</v>
      </c>
      <c r="C361" s="539">
        <v>479.35</v>
      </c>
      <c r="D361" s="540">
        <v>475.06666666666666</v>
      </c>
      <c r="E361" s="540">
        <v>465.2833333333333</v>
      </c>
      <c r="F361" s="540">
        <v>451.21666666666664</v>
      </c>
      <c r="G361" s="540">
        <v>441.43333333333328</v>
      </c>
      <c r="H361" s="540">
        <v>489.13333333333333</v>
      </c>
      <c r="I361" s="540">
        <v>498.91666666666674</v>
      </c>
      <c r="J361" s="540">
        <v>512.98333333333335</v>
      </c>
      <c r="K361" s="539">
        <v>484.85</v>
      </c>
      <c r="L361" s="539">
        <v>461</v>
      </c>
      <c r="M361" s="539">
        <v>0.51176999999999995</v>
      </c>
    </row>
    <row r="362" spans="1:13">
      <c r="A362" s="254">
        <v>352</v>
      </c>
      <c r="B362" s="566" t="s">
        <v>458</v>
      </c>
      <c r="C362" s="539">
        <v>71.099999999999994</v>
      </c>
      <c r="D362" s="540">
        <v>70.816666666666663</v>
      </c>
      <c r="E362" s="540">
        <v>69.883333333333326</v>
      </c>
      <c r="F362" s="540">
        <v>68.666666666666657</v>
      </c>
      <c r="G362" s="540">
        <v>67.73333333333332</v>
      </c>
      <c r="H362" s="540">
        <v>72.033333333333331</v>
      </c>
      <c r="I362" s="540">
        <v>72.966666666666669</v>
      </c>
      <c r="J362" s="540">
        <v>74.183333333333337</v>
      </c>
      <c r="K362" s="539">
        <v>71.75</v>
      </c>
      <c r="L362" s="539">
        <v>69.599999999999994</v>
      </c>
      <c r="M362" s="539">
        <v>4.8967900000000002</v>
      </c>
    </row>
    <row r="363" spans="1:13">
      <c r="A363" s="254">
        <v>353</v>
      </c>
      <c r="B363" s="566" t="s">
        <v>163</v>
      </c>
      <c r="C363" s="539">
        <v>1393.25</v>
      </c>
      <c r="D363" s="540">
        <v>1388.75</v>
      </c>
      <c r="E363" s="540">
        <v>1366.7</v>
      </c>
      <c r="F363" s="540">
        <v>1340.15</v>
      </c>
      <c r="G363" s="540">
        <v>1318.1000000000001</v>
      </c>
      <c r="H363" s="540">
        <v>1415.3</v>
      </c>
      <c r="I363" s="540">
        <v>1437.3500000000001</v>
      </c>
      <c r="J363" s="540">
        <v>1463.8999999999999</v>
      </c>
      <c r="K363" s="539">
        <v>1410.8</v>
      </c>
      <c r="L363" s="539">
        <v>1362.2</v>
      </c>
      <c r="M363" s="539">
        <v>6.9256900000000003</v>
      </c>
    </row>
    <row r="364" spans="1:13">
      <c r="A364" s="254">
        <v>354</v>
      </c>
      <c r="B364" s="566" t="s">
        <v>156</v>
      </c>
      <c r="C364" s="539">
        <v>28922.7</v>
      </c>
      <c r="D364" s="540">
        <v>28779.516666666666</v>
      </c>
      <c r="E364" s="540">
        <v>28223.233333333334</v>
      </c>
      <c r="F364" s="540">
        <v>27523.766666666666</v>
      </c>
      <c r="G364" s="540">
        <v>26967.483333333334</v>
      </c>
      <c r="H364" s="540">
        <v>29478.983333333334</v>
      </c>
      <c r="I364" s="540">
        <v>30035.266666666666</v>
      </c>
      <c r="J364" s="540">
        <v>30734.733333333334</v>
      </c>
      <c r="K364" s="539">
        <v>29335.8</v>
      </c>
      <c r="L364" s="539">
        <v>28080.05</v>
      </c>
      <c r="M364" s="539">
        <v>0.24911</v>
      </c>
    </row>
    <row r="365" spans="1:13">
      <c r="A365" s="254">
        <v>355</v>
      </c>
      <c r="B365" s="566" t="s">
        <v>459</v>
      </c>
      <c r="C365" s="539">
        <v>1662.5</v>
      </c>
      <c r="D365" s="540">
        <v>1660.4833333333333</v>
      </c>
      <c r="E365" s="540">
        <v>1633.0166666666667</v>
      </c>
      <c r="F365" s="540">
        <v>1603.5333333333333</v>
      </c>
      <c r="G365" s="540">
        <v>1576.0666666666666</v>
      </c>
      <c r="H365" s="540">
        <v>1689.9666666666667</v>
      </c>
      <c r="I365" s="540">
        <v>1717.4333333333334</v>
      </c>
      <c r="J365" s="540">
        <v>1746.9166666666667</v>
      </c>
      <c r="K365" s="539">
        <v>1687.95</v>
      </c>
      <c r="L365" s="539">
        <v>1631</v>
      </c>
      <c r="M365" s="539">
        <v>0.78461000000000003</v>
      </c>
    </row>
    <row r="366" spans="1:13">
      <c r="A366" s="254">
        <v>356</v>
      </c>
      <c r="B366" s="566" t="s">
        <v>158</v>
      </c>
      <c r="C366" s="539">
        <v>251.9</v>
      </c>
      <c r="D366" s="540">
        <v>253.23333333333335</v>
      </c>
      <c r="E366" s="540">
        <v>248.9666666666667</v>
      </c>
      <c r="F366" s="540">
        <v>246.03333333333336</v>
      </c>
      <c r="G366" s="540">
        <v>241.76666666666671</v>
      </c>
      <c r="H366" s="540">
        <v>256.16666666666669</v>
      </c>
      <c r="I366" s="540">
        <v>260.43333333333334</v>
      </c>
      <c r="J366" s="540">
        <v>263.36666666666667</v>
      </c>
      <c r="K366" s="539">
        <v>257.5</v>
      </c>
      <c r="L366" s="539">
        <v>250.3</v>
      </c>
      <c r="M366" s="539">
        <v>48.074869999999997</v>
      </c>
    </row>
    <row r="367" spans="1:13">
      <c r="A367" s="254">
        <v>357</v>
      </c>
      <c r="B367" s="566" t="s">
        <v>270</v>
      </c>
      <c r="C367" s="539">
        <v>4470.8500000000004</v>
      </c>
      <c r="D367" s="540">
        <v>4487.75</v>
      </c>
      <c r="E367" s="540">
        <v>4393.1000000000004</v>
      </c>
      <c r="F367" s="540">
        <v>4315.3500000000004</v>
      </c>
      <c r="G367" s="540">
        <v>4220.7000000000007</v>
      </c>
      <c r="H367" s="540">
        <v>4565.5</v>
      </c>
      <c r="I367" s="540">
        <v>4660.1499999999996</v>
      </c>
      <c r="J367" s="540">
        <v>4737.8999999999996</v>
      </c>
      <c r="K367" s="539">
        <v>4582.3999999999996</v>
      </c>
      <c r="L367" s="539">
        <v>4410</v>
      </c>
      <c r="M367" s="539">
        <v>0.43365999999999999</v>
      </c>
    </row>
    <row r="368" spans="1:13">
      <c r="A368" s="254">
        <v>358</v>
      </c>
      <c r="B368" s="566" t="s">
        <v>460</v>
      </c>
      <c r="C368" s="539">
        <v>201.55</v>
      </c>
      <c r="D368" s="540">
        <v>200.79999999999998</v>
      </c>
      <c r="E368" s="540">
        <v>197.59999999999997</v>
      </c>
      <c r="F368" s="540">
        <v>193.64999999999998</v>
      </c>
      <c r="G368" s="540">
        <v>190.44999999999996</v>
      </c>
      <c r="H368" s="540">
        <v>204.74999999999997</v>
      </c>
      <c r="I368" s="540">
        <v>207.94999999999996</v>
      </c>
      <c r="J368" s="540">
        <v>211.89999999999998</v>
      </c>
      <c r="K368" s="539">
        <v>204</v>
      </c>
      <c r="L368" s="539">
        <v>196.85</v>
      </c>
      <c r="M368" s="539">
        <v>11.33475</v>
      </c>
    </row>
    <row r="369" spans="1:13">
      <c r="A369" s="254">
        <v>359</v>
      </c>
      <c r="B369" s="566" t="s">
        <v>461</v>
      </c>
      <c r="C369" s="539">
        <v>785.1</v>
      </c>
      <c r="D369" s="540">
        <v>792</v>
      </c>
      <c r="E369" s="540">
        <v>774</v>
      </c>
      <c r="F369" s="540">
        <v>762.9</v>
      </c>
      <c r="G369" s="540">
        <v>744.9</v>
      </c>
      <c r="H369" s="540">
        <v>803.1</v>
      </c>
      <c r="I369" s="540">
        <v>821.1</v>
      </c>
      <c r="J369" s="540">
        <v>832.2</v>
      </c>
      <c r="K369" s="539">
        <v>810</v>
      </c>
      <c r="L369" s="539">
        <v>780.9</v>
      </c>
      <c r="M369" s="539">
        <v>0.70157000000000003</v>
      </c>
    </row>
    <row r="370" spans="1:13">
      <c r="A370" s="254">
        <v>360</v>
      </c>
      <c r="B370" s="566" t="s">
        <v>160</v>
      </c>
      <c r="C370" s="539">
        <v>1725.1</v>
      </c>
      <c r="D370" s="540">
        <v>1722.2666666666667</v>
      </c>
      <c r="E370" s="540">
        <v>1709.5833333333333</v>
      </c>
      <c r="F370" s="540">
        <v>1694.0666666666666</v>
      </c>
      <c r="G370" s="540">
        <v>1681.3833333333332</v>
      </c>
      <c r="H370" s="540">
        <v>1737.7833333333333</v>
      </c>
      <c r="I370" s="540">
        <v>1750.4666666666667</v>
      </c>
      <c r="J370" s="540">
        <v>1765.9833333333333</v>
      </c>
      <c r="K370" s="539">
        <v>1734.95</v>
      </c>
      <c r="L370" s="539">
        <v>1706.75</v>
      </c>
      <c r="M370" s="539">
        <v>2.3287800000000001</v>
      </c>
    </row>
    <row r="371" spans="1:13">
      <c r="A371" s="254">
        <v>361</v>
      </c>
      <c r="B371" s="566" t="s">
        <v>157</v>
      </c>
      <c r="C371" s="539">
        <v>1859.2</v>
      </c>
      <c r="D371" s="540">
        <v>1851.3500000000001</v>
      </c>
      <c r="E371" s="540">
        <v>1817.8500000000004</v>
      </c>
      <c r="F371" s="540">
        <v>1776.5000000000002</v>
      </c>
      <c r="G371" s="540">
        <v>1743.0000000000005</v>
      </c>
      <c r="H371" s="540">
        <v>1892.7000000000003</v>
      </c>
      <c r="I371" s="540">
        <v>1926.1999999999998</v>
      </c>
      <c r="J371" s="540">
        <v>1967.5500000000002</v>
      </c>
      <c r="K371" s="539">
        <v>1884.85</v>
      </c>
      <c r="L371" s="539">
        <v>1810</v>
      </c>
      <c r="M371" s="539">
        <v>7.4261499999999998</v>
      </c>
    </row>
    <row r="372" spans="1:13">
      <c r="A372" s="254">
        <v>362</v>
      </c>
      <c r="B372" s="566" t="s">
        <v>757</v>
      </c>
      <c r="C372" s="539">
        <v>716.55</v>
      </c>
      <c r="D372" s="540">
        <v>723.51666666666677</v>
      </c>
      <c r="E372" s="540">
        <v>699.03333333333353</v>
      </c>
      <c r="F372" s="540">
        <v>681.51666666666677</v>
      </c>
      <c r="G372" s="540">
        <v>657.03333333333353</v>
      </c>
      <c r="H372" s="540">
        <v>741.03333333333353</v>
      </c>
      <c r="I372" s="540">
        <v>765.51666666666688</v>
      </c>
      <c r="J372" s="540">
        <v>783.03333333333353</v>
      </c>
      <c r="K372" s="539">
        <v>748</v>
      </c>
      <c r="L372" s="539">
        <v>706</v>
      </c>
      <c r="M372" s="539">
        <v>1.31341</v>
      </c>
    </row>
    <row r="373" spans="1:13">
      <c r="A373" s="254">
        <v>363</v>
      </c>
      <c r="B373" s="566" t="s">
        <v>462</v>
      </c>
      <c r="C373" s="539">
        <v>1351.2</v>
      </c>
      <c r="D373" s="540">
        <v>1349.9333333333334</v>
      </c>
      <c r="E373" s="540">
        <v>1323.0666666666668</v>
      </c>
      <c r="F373" s="540">
        <v>1294.9333333333334</v>
      </c>
      <c r="G373" s="540">
        <v>1268.0666666666668</v>
      </c>
      <c r="H373" s="540">
        <v>1378.0666666666668</v>
      </c>
      <c r="I373" s="540">
        <v>1404.9333333333336</v>
      </c>
      <c r="J373" s="540">
        <v>1433.0666666666668</v>
      </c>
      <c r="K373" s="539">
        <v>1376.8</v>
      </c>
      <c r="L373" s="539">
        <v>1321.8</v>
      </c>
      <c r="M373" s="539">
        <v>1.08632</v>
      </c>
    </row>
    <row r="374" spans="1:13">
      <c r="A374" s="254">
        <v>364</v>
      </c>
      <c r="B374" s="566" t="s">
        <v>758</v>
      </c>
      <c r="C374" s="539">
        <v>789.05</v>
      </c>
      <c r="D374" s="540">
        <v>792.7166666666667</v>
      </c>
      <c r="E374" s="540">
        <v>777.43333333333339</v>
      </c>
      <c r="F374" s="540">
        <v>765.81666666666672</v>
      </c>
      <c r="G374" s="540">
        <v>750.53333333333342</v>
      </c>
      <c r="H374" s="540">
        <v>804.33333333333337</v>
      </c>
      <c r="I374" s="540">
        <v>819.61666666666667</v>
      </c>
      <c r="J374" s="540">
        <v>831.23333333333335</v>
      </c>
      <c r="K374" s="539">
        <v>808</v>
      </c>
      <c r="L374" s="539">
        <v>781.1</v>
      </c>
      <c r="M374" s="539">
        <v>0.55101</v>
      </c>
    </row>
    <row r="375" spans="1:13">
      <c r="A375" s="254">
        <v>365</v>
      </c>
      <c r="B375" s="566" t="s">
        <v>159</v>
      </c>
      <c r="C375" s="539">
        <v>124.4</v>
      </c>
      <c r="D375" s="540">
        <v>124.16666666666667</v>
      </c>
      <c r="E375" s="540">
        <v>122.63333333333334</v>
      </c>
      <c r="F375" s="540">
        <v>120.86666666666667</v>
      </c>
      <c r="G375" s="540">
        <v>119.33333333333334</v>
      </c>
      <c r="H375" s="540">
        <v>125.93333333333334</v>
      </c>
      <c r="I375" s="540">
        <v>127.46666666666667</v>
      </c>
      <c r="J375" s="540">
        <v>129.23333333333335</v>
      </c>
      <c r="K375" s="539">
        <v>125.7</v>
      </c>
      <c r="L375" s="539">
        <v>122.4</v>
      </c>
      <c r="M375" s="539">
        <v>30.997979999999998</v>
      </c>
    </row>
    <row r="376" spans="1:13">
      <c r="A376" s="254">
        <v>366</v>
      </c>
      <c r="B376" s="566" t="s">
        <v>162</v>
      </c>
      <c r="C376" s="539">
        <v>222.75</v>
      </c>
      <c r="D376" s="540">
        <v>224.18333333333331</v>
      </c>
      <c r="E376" s="540">
        <v>220.16666666666663</v>
      </c>
      <c r="F376" s="540">
        <v>217.58333333333331</v>
      </c>
      <c r="G376" s="540">
        <v>213.56666666666663</v>
      </c>
      <c r="H376" s="540">
        <v>226.76666666666662</v>
      </c>
      <c r="I376" s="540">
        <v>230.78333333333333</v>
      </c>
      <c r="J376" s="540">
        <v>233.36666666666662</v>
      </c>
      <c r="K376" s="539">
        <v>228.2</v>
      </c>
      <c r="L376" s="539">
        <v>221.6</v>
      </c>
      <c r="M376" s="539">
        <v>64.244979999999998</v>
      </c>
    </row>
    <row r="377" spans="1:13">
      <c r="A377" s="254">
        <v>367</v>
      </c>
      <c r="B377" s="566" t="s">
        <v>463</v>
      </c>
      <c r="C377" s="539">
        <v>139.9</v>
      </c>
      <c r="D377" s="540">
        <v>140.86666666666665</v>
      </c>
      <c r="E377" s="540">
        <v>137.73333333333329</v>
      </c>
      <c r="F377" s="540">
        <v>135.56666666666663</v>
      </c>
      <c r="G377" s="540">
        <v>132.43333333333328</v>
      </c>
      <c r="H377" s="540">
        <v>143.0333333333333</v>
      </c>
      <c r="I377" s="540">
        <v>146.16666666666669</v>
      </c>
      <c r="J377" s="540">
        <v>148.33333333333331</v>
      </c>
      <c r="K377" s="539">
        <v>144</v>
      </c>
      <c r="L377" s="539">
        <v>138.69999999999999</v>
      </c>
      <c r="M377" s="539">
        <v>7.24254</v>
      </c>
    </row>
    <row r="378" spans="1:13">
      <c r="A378" s="254">
        <v>368</v>
      </c>
      <c r="B378" s="566" t="s">
        <v>271</v>
      </c>
      <c r="C378" s="539">
        <v>306.85000000000002</v>
      </c>
      <c r="D378" s="540">
        <v>304.45</v>
      </c>
      <c r="E378" s="540">
        <v>299.39999999999998</v>
      </c>
      <c r="F378" s="540">
        <v>291.95</v>
      </c>
      <c r="G378" s="540">
        <v>286.89999999999998</v>
      </c>
      <c r="H378" s="540">
        <v>311.89999999999998</v>
      </c>
      <c r="I378" s="540">
        <v>316.95000000000005</v>
      </c>
      <c r="J378" s="540">
        <v>324.39999999999998</v>
      </c>
      <c r="K378" s="539">
        <v>309.5</v>
      </c>
      <c r="L378" s="539">
        <v>297</v>
      </c>
      <c r="M378" s="539">
        <v>12.538019999999999</v>
      </c>
    </row>
    <row r="379" spans="1:13">
      <c r="A379" s="254">
        <v>369</v>
      </c>
      <c r="B379" s="566" t="s">
        <v>464</v>
      </c>
      <c r="C379" s="539">
        <v>106.4</v>
      </c>
      <c r="D379" s="540">
        <v>104.38333333333333</v>
      </c>
      <c r="E379" s="540">
        <v>97.016666666666652</v>
      </c>
      <c r="F379" s="540">
        <v>87.633333333333326</v>
      </c>
      <c r="G379" s="540">
        <v>80.266666666666652</v>
      </c>
      <c r="H379" s="540">
        <v>113.76666666666665</v>
      </c>
      <c r="I379" s="540">
        <v>121.13333333333333</v>
      </c>
      <c r="J379" s="540">
        <v>130.51666666666665</v>
      </c>
      <c r="K379" s="539">
        <v>111.75</v>
      </c>
      <c r="L379" s="539">
        <v>95</v>
      </c>
      <c r="M379" s="539">
        <v>3.2187999999999999</v>
      </c>
    </row>
    <row r="380" spans="1:13">
      <c r="A380" s="254">
        <v>370</v>
      </c>
      <c r="B380" s="566" t="s">
        <v>465</v>
      </c>
      <c r="C380" s="539">
        <v>6864.6</v>
      </c>
      <c r="D380" s="540">
        <v>6913.1833333333334</v>
      </c>
      <c r="E380" s="540">
        <v>6751.3666666666668</v>
      </c>
      <c r="F380" s="540">
        <v>6638.1333333333332</v>
      </c>
      <c r="G380" s="540">
        <v>6476.3166666666666</v>
      </c>
      <c r="H380" s="540">
        <v>7026.416666666667</v>
      </c>
      <c r="I380" s="540">
        <v>7188.2333333333345</v>
      </c>
      <c r="J380" s="540">
        <v>7301.4666666666672</v>
      </c>
      <c r="K380" s="539">
        <v>7075</v>
      </c>
      <c r="L380" s="539">
        <v>6799.95</v>
      </c>
      <c r="M380" s="539">
        <v>3.6970000000000003E-2</v>
      </c>
    </row>
    <row r="381" spans="1:13">
      <c r="A381" s="254">
        <v>371</v>
      </c>
      <c r="B381" s="566" t="s">
        <v>272</v>
      </c>
      <c r="C381" s="539">
        <v>12983.95</v>
      </c>
      <c r="D381" s="540">
        <v>12967.983333333332</v>
      </c>
      <c r="E381" s="540">
        <v>12815.966666666664</v>
      </c>
      <c r="F381" s="540">
        <v>12647.983333333332</v>
      </c>
      <c r="G381" s="540">
        <v>12495.966666666664</v>
      </c>
      <c r="H381" s="540">
        <v>13135.966666666664</v>
      </c>
      <c r="I381" s="540">
        <v>13287.98333333333</v>
      </c>
      <c r="J381" s="540">
        <v>13455.966666666664</v>
      </c>
      <c r="K381" s="539">
        <v>13120</v>
      </c>
      <c r="L381" s="539">
        <v>12800</v>
      </c>
      <c r="M381" s="539">
        <v>1.7760000000000001E-2</v>
      </c>
    </row>
    <row r="382" spans="1:13">
      <c r="A382" s="254">
        <v>372</v>
      </c>
      <c r="B382" s="566" t="s">
        <v>161</v>
      </c>
      <c r="C382" s="539">
        <v>41.8</v>
      </c>
      <c r="D382" s="540">
        <v>41.716666666666669</v>
      </c>
      <c r="E382" s="540">
        <v>41.333333333333336</v>
      </c>
      <c r="F382" s="540">
        <v>40.866666666666667</v>
      </c>
      <c r="G382" s="540">
        <v>40.483333333333334</v>
      </c>
      <c r="H382" s="540">
        <v>42.183333333333337</v>
      </c>
      <c r="I382" s="540">
        <v>42.566666666666663</v>
      </c>
      <c r="J382" s="540">
        <v>43.033333333333339</v>
      </c>
      <c r="K382" s="539">
        <v>42.1</v>
      </c>
      <c r="L382" s="539">
        <v>41.25</v>
      </c>
      <c r="M382" s="539">
        <v>766.42692</v>
      </c>
    </row>
    <row r="383" spans="1:13">
      <c r="A383" s="254">
        <v>373</v>
      </c>
      <c r="B383" s="566" t="s">
        <v>273</v>
      </c>
      <c r="C383" s="539">
        <v>738.4</v>
      </c>
      <c r="D383" s="540">
        <v>732.08333333333337</v>
      </c>
      <c r="E383" s="540">
        <v>720.31666666666672</v>
      </c>
      <c r="F383" s="540">
        <v>702.23333333333335</v>
      </c>
      <c r="G383" s="540">
        <v>690.4666666666667</v>
      </c>
      <c r="H383" s="540">
        <v>750.16666666666674</v>
      </c>
      <c r="I383" s="540">
        <v>761.93333333333339</v>
      </c>
      <c r="J383" s="540">
        <v>780.01666666666677</v>
      </c>
      <c r="K383" s="539">
        <v>743.85</v>
      </c>
      <c r="L383" s="539">
        <v>714</v>
      </c>
      <c r="M383" s="539">
        <v>1.12707</v>
      </c>
    </row>
    <row r="384" spans="1:13">
      <c r="A384" s="254">
        <v>374</v>
      </c>
      <c r="B384" s="566" t="s">
        <v>165</v>
      </c>
      <c r="C384" s="539">
        <v>246.55</v>
      </c>
      <c r="D384" s="540">
        <v>241.86666666666667</v>
      </c>
      <c r="E384" s="540">
        <v>234.73333333333335</v>
      </c>
      <c r="F384" s="540">
        <v>222.91666666666669</v>
      </c>
      <c r="G384" s="540">
        <v>215.78333333333336</v>
      </c>
      <c r="H384" s="540">
        <v>253.68333333333334</v>
      </c>
      <c r="I384" s="540">
        <v>260.81666666666666</v>
      </c>
      <c r="J384" s="540">
        <v>272.63333333333333</v>
      </c>
      <c r="K384" s="539">
        <v>249</v>
      </c>
      <c r="L384" s="539">
        <v>230.05</v>
      </c>
      <c r="M384" s="539">
        <v>112.0068</v>
      </c>
    </row>
    <row r="385" spans="1:13">
      <c r="A385" s="254">
        <v>375</v>
      </c>
      <c r="B385" s="566" t="s">
        <v>166</v>
      </c>
      <c r="C385" s="539">
        <v>138.25</v>
      </c>
      <c r="D385" s="540">
        <v>137.06666666666666</v>
      </c>
      <c r="E385" s="540">
        <v>132.48333333333332</v>
      </c>
      <c r="F385" s="540">
        <v>126.71666666666667</v>
      </c>
      <c r="G385" s="540">
        <v>122.13333333333333</v>
      </c>
      <c r="H385" s="540">
        <v>142.83333333333331</v>
      </c>
      <c r="I385" s="540">
        <v>147.41666666666669</v>
      </c>
      <c r="J385" s="540">
        <v>153.18333333333331</v>
      </c>
      <c r="K385" s="539">
        <v>141.65</v>
      </c>
      <c r="L385" s="539">
        <v>131.30000000000001</v>
      </c>
      <c r="M385" s="539">
        <v>44.229849999999999</v>
      </c>
    </row>
    <row r="386" spans="1:13">
      <c r="A386" s="254">
        <v>376</v>
      </c>
      <c r="B386" s="566" t="s">
        <v>466</v>
      </c>
      <c r="C386" s="539">
        <v>246.35</v>
      </c>
      <c r="D386" s="540">
        <v>245.15</v>
      </c>
      <c r="E386" s="540">
        <v>242.3</v>
      </c>
      <c r="F386" s="540">
        <v>238.25</v>
      </c>
      <c r="G386" s="540">
        <v>235.4</v>
      </c>
      <c r="H386" s="540">
        <v>249.20000000000002</v>
      </c>
      <c r="I386" s="540">
        <v>252.04999999999998</v>
      </c>
      <c r="J386" s="540">
        <v>256.10000000000002</v>
      </c>
      <c r="K386" s="539">
        <v>248</v>
      </c>
      <c r="L386" s="539">
        <v>241.1</v>
      </c>
      <c r="M386" s="539">
        <v>0.86567000000000005</v>
      </c>
    </row>
    <row r="387" spans="1:13">
      <c r="A387" s="254">
        <v>377</v>
      </c>
      <c r="B387" s="566" t="s">
        <v>467</v>
      </c>
      <c r="C387" s="539">
        <v>557.75</v>
      </c>
      <c r="D387" s="540">
        <v>558.51666666666665</v>
      </c>
      <c r="E387" s="540">
        <v>540.23333333333335</v>
      </c>
      <c r="F387" s="540">
        <v>522.7166666666667</v>
      </c>
      <c r="G387" s="540">
        <v>504.43333333333339</v>
      </c>
      <c r="H387" s="540">
        <v>576.0333333333333</v>
      </c>
      <c r="I387" s="540">
        <v>594.31666666666661</v>
      </c>
      <c r="J387" s="540">
        <v>611.83333333333326</v>
      </c>
      <c r="K387" s="539">
        <v>576.79999999999995</v>
      </c>
      <c r="L387" s="539">
        <v>541</v>
      </c>
      <c r="M387" s="539">
        <v>1.1307199999999999</v>
      </c>
    </row>
    <row r="388" spans="1:13">
      <c r="A388" s="254">
        <v>378</v>
      </c>
      <c r="B388" s="566" t="s">
        <v>468</v>
      </c>
      <c r="C388" s="539">
        <v>30.15</v>
      </c>
      <c r="D388" s="540">
        <v>29.783333333333331</v>
      </c>
      <c r="E388" s="540">
        <v>29.166666666666664</v>
      </c>
      <c r="F388" s="540">
        <v>28.183333333333334</v>
      </c>
      <c r="G388" s="540">
        <v>27.566666666666666</v>
      </c>
      <c r="H388" s="540">
        <v>30.766666666666662</v>
      </c>
      <c r="I388" s="540">
        <v>31.383333333333329</v>
      </c>
      <c r="J388" s="540">
        <v>32.36666666666666</v>
      </c>
      <c r="K388" s="539">
        <v>30.4</v>
      </c>
      <c r="L388" s="539">
        <v>28.8</v>
      </c>
      <c r="M388" s="539">
        <v>25.409520000000001</v>
      </c>
    </row>
    <row r="389" spans="1:13">
      <c r="A389" s="254">
        <v>379</v>
      </c>
      <c r="B389" s="566" t="s">
        <v>469</v>
      </c>
      <c r="C389" s="539">
        <v>167.45</v>
      </c>
      <c r="D389" s="540">
        <v>164.23333333333335</v>
      </c>
      <c r="E389" s="540">
        <v>159.06666666666669</v>
      </c>
      <c r="F389" s="540">
        <v>150.68333333333334</v>
      </c>
      <c r="G389" s="540">
        <v>145.51666666666668</v>
      </c>
      <c r="H389" s="540">
        <v>172.6166666666667</v>
      </c>
      <c r="I389" s="540">
        <v>177.78333333333333</v>
      </c>
      <c r="J389" s="540">
        <v>186.16666666666671</v>
      </c>
      <c r="K389" s="539">
        <v>169.4</v>
      </c>
      <c r="L389" s="539">
        <v>155.85</v>
      </c>
      <c r="M389" s="539">
        <v>96.612729999999999</v>
      </c>
    </row>
    <row r="390" spans="1:13">
      <c r="A390" s="254">
        <v>380</v>
      </c>
      <c r="B390" s="566" t="s">
        <v>274</v>
      </c>
      <c r="C390" s="539">
        <v>491.65</v>
      </c>
      <c r="D390" s="540">
        <v>490.95</v>
      </c>
      <c r="E390" s="540">
        <v>485.9</v>
      </c>
      <c r="F390" s="540">
        <v>480.15</v>
      </c>
      <c r="G390" s="540">
        <v>475.09999999999997</v>
      </c>
      <c r="H390" s="540">
        <v>496.7</v>
      </c>
      <c r="I390" s="540">
        <v>501.75000000000006</v>
      </c>
      <c r="J390" s="540">
        <v>507.5</v>
      </c>
      <c r="K390" s="539">
        <v>496</v>
      </c>
      <c r="L390" s="539">
        <v>485.2</v>
      </c>
      <c r="M390" s="539">
        <v>0.52686999999999995</v>
      </c>
    </row>
    <row r="391" spans="1:13">
      <c r="A391" s="254">
        <v>381</v>
      </c>
      <c r="B391" s="566" t="s">
        <v>470</v>
      </c>
      <c r="C391" s="539">
        <v>261.8</v>
      </c>
      <c r="D391" s="540">
        <v>261.06666666666666</v>
      </c>
      <c r="E391" s="540">
        <v>258.73333333333335</v>
      </c>
      <c r="F391" s="540">
        <v>255.66666666666669</v>
      </c>
      <c r="G391" s="540">
        <v>253.33333333333337</v>
      </c>
      <c r="H391" s="540">
        <v>264.13333333333333</v>
      </c>
      <c r="I391" s="540">
        <v>266.4666666666667</v>
      </c>
      <c r="J391" s="540">
        <v>269.5333333333333</v>
      </c>
      <c r="K391" s="539">
        <v>263.39999999999998</v>
      </c>
      <c r="L391" s="539">
        <v>258</v>
      </c>
      <c r="M391" s="539">
        <v>2.8329800000000001</v>
      </c>
    </row>
    <row r="392" spans="1:13">
      <c r="A392" s="254">
        <v>382</v>
      </c>
      <c r="B392" s="566" t="s">
        <v>471</v>
      </c>
      <c r="C392" s="539">
        <v>56.45</v>
      </c>
      <c r="D392" s="540">
        <v>55.883333333333333</v>
      </c>
      <c r="E392" s="540">
        <v>54.266666666666666</v>
      </c>
      <c r="F392" s="540">
        <v>52.083333333333336</v>
      </c>
      <c r="G392" s="540">
        <v>50.466666666666669</v>
      </c>
      <c r="H392" s="540">
        <v>58.066666666666663</v>
      </c>
      <c r="I392" s="540">
        <v>59.683333333333323</v>
      </c>
      <c r="J392" s="540">
        <v>61.86666666666666</v>
      </c>
      <c r="K392" s="539">
        <v>57.5</v>
      </c>
      <c r="L392" s="539">
        <v>53.7</v>
      </c>
      <c r="M392" s="539">
        <v>55.551780000000001</v>
      </c>
    </row>
    <row r="393" spans="1:13">
      <c r="A393" s="254">
        <v>383</v>
      </c>
      <c r="B393" s="566" t="s">
        <v>472</v>
      </c>
      <c r="C393" s="539">
        <v>1862.75</v>
      </c>
      <c r="D393" s="540">
        <v>1878.2333333333333</v>
      </c>
      <c r="E393" s="540">
        <v>1806.4666666666667</v>
      </c>
      <c r="F393" s="540">
        <v>1750.1833333333334</v>
      </c>
      <c r="G393" s="540">
        <v>1678.4166666666667</v>
      </c>
      <c r="H393" s="540">
        <v>1934.5166666666667</v>
      </c>
      <c r="I393" s="540">
        <v>2006.2833333333335</v>
      </c>
      <c r="J393" s="540">
        <v>2062.5666666666666</v>
      </c>
      <c r="K393" s="539">
        <v>1950</v>
      </c>
      <c r="L393" s="539">
        <v>1821.95</v>
      </c>
      <c r="M393" s="539">
        <v>0.63856000000000002</v>
      </c>
    </row>
    <row r="394" spans="1:13">
      <c r="A394" s="254">
        <v>384</v>
      </c>
      <c r="B394" s="566" t="s">
        <v>473</v>
      </c>
      <c r="C394" s="539">
        <v>381.65</v>
      </c>
      <c r="D394" s="540">
        <v>382.7833333333333</v>
      </c>
      <c r="E394" s="540">
        <v>369.86666666666662</v>
      </c>
      <c r="F394" s="540">
        <v>358.08333333333331</v>
      </c>
      <c r="G394" s="540">
        <v>345.16666666666663</v>
      </c>
      <c r="H394" s="540">
        <v>394.56666666666661</v>
      </c>
      <c r="I394" s="540">
        <v>407.48333333333335</v>
      </c>
      <c r="J394" s="540">
        <v>419.26666666666659</v>
      </c>
      <c r="K394" s="539">
        <v>395.7</v>
      </c>
      <c r="L394" s="539">
        <v>371</v>
      </c>
      <c r="M394" s="539">
        <v>17.28548</v>
      </c>
    </row>
    <row r="395" spans="1:13">
      <c r="A395" s="254">
        <v>385</v>
      </c>
      <c r="B395" s="566" t="s">
        <v>474</v>
      </c>
      <c r="C395" s="539">
        <v>193.95</v>
      </c>
      <c r="D395" s="540">
        <v>192.5</v>
      </c>
      <c r="E395" s="540">
        <v>183.2</v>
      </c>
      <c r="F395" s="540">
        <v>172.45</v>
      </c>
      <c r="G395" s="540">
        <v>163.14999999999998</v>
      </c>
      <c r="H395" s="540">
        <v>203.25</v>
      </c>
      <c r="I395" s="540">
        <v>212.55</v>
      </c>
      <c r="J395" s="540">
        <v>223.3</v>
      </c>
      <c r="K395" s="539">
        <v>201.8</v>
      </c>
      <c r="L395" s="539">
        <v>181.75</v>
      </c>
      <c r="M395" s="539">
        <v>6.5160400000000003</v>
      </c>
    </row>
    <row r="396" spans="1:13">
      <c r="A396" s="254">
        <v>386</v>
      </c>
      <c r="B396" s="566" t="s">
        <v>475</v>
      </c>
      <c r="C396" s="539">
        <v>879</v>
      </c>
      <c r="D396" s="540">
        <v>873.1</v>
      </c>
      <c r="E396" s="540">
        <v>860.7</v>
      </c>
      <c r="F396" s="540">
        <v>842.4</v>
      </c>
      <c r="G396" s="540">
        <v>830</v>
      </c>
      <c r="H396" s="540">
        <v>891.40000000000009</v>
      </c>
      <c r="I396" s="540">
        <v>903.8</v>
      </c>
      <c r="J396" s="540">
        <v>922.10000000000014</v>
      </c>
      <c r="K396" s="539">
        <v>885.5</v>
      </c>
      <c r="L396" s="539">
        <v>854.8</v>
      </c>
      <c r="M396" s="539">
        <v>0.63087000000000004</v>
      </c>
    </row>
    <row r="397" spans="1:13">
      <c r="A397" s="254">
        <v>387</v>
      </c>
      <c r="B397" s="566" t="s">
        <v>167</v>
      </c>
      <c r="C397" s="539">
        <v>2061</v>
      </c>
      <c r="D397" s="540">
        <v>2050.7999999999997</v>
      </c>
      <c r="E397" s="540">
        <v>2036.3499999999995</v>
      </c>
      <c r="F397" s="540">
        <v>2011.6999999999998</v>
      </c>
      <c r="G397" s="540">
        <v>1997.2499999999995</v>
      </c>
      <c r="H397" s="540">
        <v>2075.4499999999994</v>
      </c>
      <c r="I397" s="540">
        <v>2089.8999999999992</v>
      </c>
      <c r="J397" s="540">
        <v>2114.5499999999993</v>
      </c>
      <c r="K397" s="539">
        <v>2065.25</v>
      </c>
      <c r="L397" s="539">
        <v>2026.15</v>
      </c>
      <c r="M397" s="539">
        <v>49.87735</v>
      </c>
    </row>
    <row r="398" spans="1:13">
      <c r="A398" s="254">
        <v>388</v>
      </c>
      <c r="B398" s="566" t="s">
        <v>817</v>
      </c>
      <c r="C398" s="539">
        <v>1040.0999999999999</v>
      </c>
      <c r="D398" s="540">
        <v>1034.5333333333333</v>
      </c>
      <c r="E398" s="540">
        <v>1020.3166666666666</v>
      </c>
      <c r="F398" s="540">
        <v>1000.5333333333333</v>
      </c>
      <c r="G398" s="540">
        <v>986.31666666666661</v>
      </c>
      <c r="H398" s="540">
        <v>1054.3166666666666</v>
      </c>
      <c r="I398" s="540">
        <v>1068.5333333333333</v>
      </c>
      <c r="J398" s="540">
        <v>1088.3166666666666</v>
      </c>
      <c r="K398" s="539">
        <v>1048.75</v>
      </c>
      <c r="L398" s="539">
        <v>1014.75</v>
      </c>
      <c r="M398" s="539">
        <v>4.3251200000000001</v>
      </c>
    </row>
    <row r="399" spans="1:13">
      <c r="A399" s="254">
        <v>389</v>
      </c>
      <c r="B399" s="566" t="s">
        <v>275</v>
      </c>
      <c r="C399" s="539">
        <v>871.55</v>
      </c>
      <c r="D399" s="540">
        <v>866.71666666666658</v>
      </c>
      <c r="E399" s="540">
        <v>857.53333333333319</v>
      </c>
      <c r="F399" s="540">
        <v>843.51666666666665</v>
      </c>
      <c r="G399" s="540">
        <v>834.33333333333326</v>
      </c>
      <c r="H399" s="540">
        <v>880.73333333333312</v>
      </c>
      <c r="I399" s="540">
        <v>889.91666666666652</v>
      </c>
      <c r="J399" s="540">
        <v>903.93333333333305</v>
      </c>
      <c r="K399" s="539">
        <v>875.9</v>
      </c>
      <c r="L399" s="539">
        <v>852.7</v>
      </c>
      <c r="M399" s="539">
        <v>6.8342700000000001</v>
      </c>
    </row>
    <row r="400" spans="1:13">
      <c r="A400" s="254">
        <v>390</v>
      </c>
      <c r="B400" s="566" t="s">
        <v>477</v>
      </c>
      <c r="C400" s="539">
        <v>25.4</v>
      </c>
      <c r="D400" s="540">
        <v>25.399999999999995</v>
      </c>
      <c r="E400" s="540">
        <v>25.149999999999991</v>
      </c>
      <c r="F400" s="540">
        <v>24.899999999999995</v>
      </c>
      <c r="G400" s="540">
        <v>24.649999999999991</v>
      </c>
      <c r="H400" s="540">
        <v>25.649999999999991</v>
      </c>
      <c r="I400" s="540">
        <v>25.9</v>
      </c>
      <c r="J400" s="540">
        <v>26.149999999999991</v>
      </c>
      <c r="K400" s="539">
        <v>25.65</v>
      </c>
      <c r="L400" s="539">
        <v>25.15</v>
      </c>
      <c r="M400" s="539">
        <v>18.100999999999999</v>
      </c>
    </row>
    <row r="401" spans="1:13">
      <c r="A401" s="254">
        <v>391</v>
      </c>
      <c r="B401" s="566" t="s">
        <v>478</v>
      </c>
      <c r="C401" s="539">
        <v>2258.65</v>
      </c>
      <c r="D401" s="540">
        <v>2261.3666666666668</v>
      </c>
      <c r="E401" s="540">
        <v>2230.4333333333334</v>
      </c>
      <c r="F401" s="540">
        <v>2202.2166666666667</v>
      </c>
      <c r="G401" s="540">
        <v>2171.2833333333333</v>
      </c>
      <c r="H401" s="540">
        <v>2289.5833333333335</v>
      </c>
      <c r="I401" s="540">
        <v>2320.5166666666669</v>
      </c>
      <c r="J401" s="540">
        <v>2348.7333333333336</v>
      </c>
      <c r="K401" s="539">
        <v>2292.3000000000002</v>
      </c>
      <c r="L401" s="539">
        <v>2233.15</v>
      </c>
      <c r="M401" s="539">
        <v>0.22484000000000001</v>
      </c>
    </row>
    <row r="402" spans="1:13">
      <c r="A402" s="254">
        <v>392</v>
      </c>
      <c r="B402" s="566" t="s">
        <v>172</v>
      </c>
      <c r="C402" s="539">
        <v>5480.45</v>
      </c>
      <c r="D402" s="540">
        <v>5468.4833333333336</v>
      </c>
      <c r="E402" s="540">
        <v>5401.9666666666672</v>
      </c>
      <c r="F402" s="540">
        <v>5323.4833333333336</v>
      </c>
      <c r="G402" s="540">
        <v>5256.9666666666672</v>
      </c>
      <c r="H402" s="540">
        <v>5546.9666666666672</v>
      </c>
      <c r="I402" s="540">
        <v>5613.4833333333336</v>
      </c>
      <c r="J402" s="540">
        <v>5691.9666666666672</v>
      </c>
      <c r="K402" s="539">
        <v>5535</v>
      </c>
      <c r="L402" s="539">
        <v>5390</v>
      </c>
      <c r="M402" s="539">
        <v>0.42648999999999998</v>
      </c>
    </row>
    <row r="403" spans="1:13">
      <c r="A403" s="254">
        <v>393</v>
      </c>
      <c r="B403" s="566" t="s">
        <v>479</v>
      </c>
      <c r="C403" s="539">
        <v>8154.2</v>
      </c>
      <c r="D403" s="540">
        <v>8159.75</v>
      </c>
      <c r="E403" s="540">
        <v>8045.5499999999993</v>
      </c>
      <c r="F403" s="540">
        <v>7936.9</v>
      </c>
      <c r="G403" s="540">
        <v>7822.6999999999989</v>
      </c>
      <c r="H403" s="540">
        <v>8268.4</v>
      </c>
      <c r="I403" s="540">
        <v>8382.6</v>
      </c>
      <c r="J403" s="540">
        <v>8491.25</v>
      </c>
      <c r="K403" s="539">
        <v>8273.9500000000007</v>
      </c>
      <c r="L403" s="539">
        <v>8051.1</v>
      </c>
      <c r="M403" s="539">
        <v>0.51754</v>
      </c>
    </row>
    <row r="404" spans="1:13">
      <c r="A404" s="254">
        <v>394</v>
      </c>
      <c r="B404" s="566" t="s">
        <v>480</v>
      </c>
      <c r="C404" s="539">
        <v>5171.8</v>
      </c>
      <c r="D404" s="540">
        <v>5158.95</v>
      </c>
      <c r="E404" s="540">
        <v>5117.8999999999996</v>
      </c>
      <c r="F404" s="540">
        <v>5064</v>
      </c>
      <c r="G404" s="540">
        <v>5022.95</v>
      </c>
      <c r="H404" s="540">
        <v>5212.8499999999995</v>
      </c>
      <c r="I404" s="540">
        <v>5253.9000000000005</v>
      </c>
      <c r="J404" s="540">
        <v>5307.7999999999993</v>
      </c>
      <c r="K404" s="539">
        <v>5200</v>
      </c>
      <c r="L404" s="539">
        <v>5105.05</v>
      </c>
      <c r="M404" s="539">
        <v>6.4189999999999997E-2</v>
      </c>
    </row>
    <row r="405" spans="1:13">
      <c r="A405" s="254">
        <v>395</v>
      </c>
      <c r="B405" s="566" t="s">
        <v>760</v>
      </c>
      <c r="C405" s="539">
        <v>111.55</v>
      </c>
      <c r="D405" s="540">
        <v>111.23333333333333</v>
      </c>
      <c r="E405" s="540">
        <v>109.06666666666666</v>
      </c>
      <c r="F405" s="540">
        <v>106.58333333333333</v>
      </c>
      <c r="G405" s="540">
        <v>104.41666666666666</v>
      </c>
      <c r="H405" s="540">
        <v>113.71666666666667</v>
      </c>
      <c r="I405" s="540">
        <v>115.88333333333333</v>
      </c>
      <c r="J405" s="540">
        <v>118.36666666666667</v>
      </c>
      <c r="K405" s="539">
        <v>113.4</v>
      </c>
      <c r="L405" s="539">
        <v>108.75</v>
      </c>
      <c r="M405" s="539">
        <v>7.0226199999999999</v>
      </c>
    </row>
    <row r="406" spans="1:13">
      <c r="A406" s="254">
        <v>396</v>
      </c>
      <c r="B406" s="566" t="s">
        <v>481</v>
      </c>
      <c r="C406" s="539">
        <v>436.85</v>
      </c>
      <c r="D406" s="540">
        <v>434.33333333333331</v>
      </c>
      <c r="E406" s="540">
        <v>429.66666666666663</v>
      </c>
      <c r="F406" s="540">
        <v>422.48333333333329</v>
      </c>
      <c r="G406" s="540">
        <v>417.81666666666661</v>
      </c>
      <c r="H406" s="540">
        <v>441.51666666666665</v>
      </c>
      <c r="I406" s="540">
        <v>446.18333333333328</v>
      </c>
      <c r="J406" s="540">
        <v>453.36666666666667</v>
      </c>
      <c r="K406" s="539">
        <v>439</v>
      </c>
      <c r="L406" s="539">
        <v>427.15</v>
      </c>
      <c r="M406" s="539">
        <v>0.95282</v>
      </c>
    </row>
    <row r="407" spans="1:13">
      <c r="A407" s="254">
        <v>397</v>
      </c>
      <c r="B407" s="566" t="s">
        <v>762</v>
      </c>
      <c r="C407" s="539">
        <v>235.15</v>
      </c>
      <c r="D407" s="540">
        <v>233.30000000000004</v>
      </c>
      <c r="E407" s="540">
        <v>228.90000000000009</v>
      </c>
      <c r="F407" s="540">
        <v>222.65000000000006</v>
      </c>
      <c r="G407" s="540">
        <v>218.25000000000011</v>
      </c>
      <c r="H407" s="540">
        <v>239.55000000000007</v>
      </c>
      <c r="I407" s="540">
        <v>243.95</v>
      </c>
      <c r="J407" s="540">
        <v>250.20000000000005</v>
      </c>
      <c r="K407" s="539">
        <v>237.7</v>
      </c>
      <c r="L407" s="539">
        <v>227.05</v>
      </c>
      <c r="M407" s="539">
        <v>2.9399199999999999</v>
      </c>
    </row>
    <row r="408" spans="1:13">
      <c r="A408" s="254">
        <v>398</v>
      </c>
      <c r="B408" s="566" t="s">
        <v>482</v>
      </c>
      <c r="C408" s="539">
        <v>2030.4</v>
      </c>
      <c r="D408" s="540">
        <v>2031.3666666666666</v>
      </c>
      <c r="E408" s="540">
        <v>1972.7333333333331</v>
      </c>
      <c r="F408" s="540">
        <v>1915.0666666666666</v>
      </c>
      <c r="G408" s="540">
        <v>1856.4333333333332</v>
      </c>
      <c r="H408" s="540">
        <v>2089.0333333333328</v>
      </c>
      <c r="I408" s="540">
        <v>2147.666666666667</v>
      </c>
      <c r="J408" s="540">
        <v>2205.333333333333</v>
      </c>
      <c r="K408" s="539">
        <v>2090</v>
      </c>
      <c r="L408" s="539">
        <v>1973.7</v>
      </c>
      <c r="M408" s="539">
        <v>1.72E-2</v>
      </c>
    </row>
    <row r="409" spans="1:13">
      <c r="A409" s="254">
        <v>399</v>
      </c>
      <c r="B409" s="566" t="s">
        <v>483</v>
      </c>
      <c r="C409" s="539">
        <v>370.8</v>
      </c>
      <c r="D409" s="540">
        <v>354.55</v>
      </c>
      <c r="E409" s="540">
        <v>333.25</v>
      </c>
      <c r="F409" s="540">
        <v>295.7</v>
      </c>
      <c r="G409" s="540">
        <v>274.39999999999998</v>
      </c>
      <c r="H409" s="540">
        <v>392.1</v>
      </c>
      <c r="I409" s="540">
        <v>413.40000000000009</v>
      </c>
      <c r="J409" s="540">
        <v>450.95000000000005</v>
      </c>
      <c r="K409" s="539">
        <v>375.85</v>
      </c>
      <c r="L409" s="539">
        <v>317</v>
      </c>
      <c r="M409" s="539">
        <v>0.75653999999999999</v>
      </c>
    </row>
    <row r="410" spans="1:13">
      <c r="A410" s="254">
        <v>400</v>
      </c>
      <c r="B410" s="566" t="s">
        <v>761</v>
      </c>
      <c r="C410" s="539">
        <v>100.8</v>
      </c>
      <c r="D410" s="540">
        <v>101.03333333333335</v>
      </c>
      <c r="E410" s="540">
        <v>97.266666666666694</v>
      </c>
      <c r="F410" s="540">
        <v>93.733333333333348</v>
      </c>
      <c r="G410" s="540">
        <v>89.966666666666697</v>
      </c>
      <c r="H410" s="540">
        <v>104.56666666666669</v>
      </c>
      <c r="I410" s="540">
        <v>108.33333333333334</v>
      </c>
      <c r="J410" s="540">
        <v>111.86666666666669</v>
      </c>
      <c r="K410" s="539">
        <v>104.8</v>
      </c>
      <c r="L410" s="539">
        <v>97.5</v>
      </c>
      <c r="M410" s="539">
        <v>101.80579</v>
      </c>
    </row>
    <row r="411" spans="1:13">
      <c r="A411" s="254">
        <v>401</v>
      </c>
      <c r="B411" s="566" t="s">
        <v>484</v>
      </c>
      <c r="C411" s="539">
        <v>207</v>
      </c>
      <c r="D411" s="540">
        <v>206.85</v>
      </c>
      <c r="E411" s="540">
        <v>203.35</v>
      </c>
      <c r="F411" s="540">
        <v>199.7</v>
      </c>
      <c r="G411" s="540">
        <v>196.2</v>
      </c>
      <c r="H411" s="540">
        <v>210.5</v>
      </c>
      <c r="I411" s="540">
        <v>214</v>
      </c>
      <c r="J411" s="540">
        <v>217.65</v>
      </c>
      <c r="K411" s="539">
        <v>210.35</v>
      </c>
      <c r="L411" s="539">
        <v>203.2</v>
      </c>
      <c r="M411" s="539">
        <v>0.50495999999999996</v>
      </c>
    </row>
    <row r="412" spans="1:13">
      <c r="A412" s="254">
        <v>402</v>
      </c>
      <c r="B412" s="566" t="s">
        <v>170</v>
      </c>
      <c r="C412" s="539">
        <v>27553</v>
      </c>
      <c r="D412" s="540">
        <v>27300.983333333334</v>
      </c>
      <c r="E412" s="540">
        <v>26752.016666666666</v>
      </c>
      <c r="F412" s="540">
        <v>25951.033333333333</v>
      </c>
      <c r="G412" s="540">
        <v>25402.066666666666</v>
      </c>
      <c r="H412" s="540">
        <v>28101.966666666667</v>
      </c>
      <c r="I412" s="540">
        <v>28650.933333333334</v>
      </c>
      <c r="J412" s="540">
        <v>29451.916666666668</v>
      </c>
      <c r="K412" s="539">
        <v>27849.95</v>
      </c>
      <c r="L412" s="539">
        <v>26500</v>
      </c>
      <c r="M412" s="539">
        <v>0.17368</v>
      </c>
    </row>
    <row r="413" spans="1:13">
      <c r="A413" s="254">
        <v>403</v>
      </c>
      <c r="B413" s="566" t="s">
        <v>485</v>
      </c>
      <c r="C413" s="539">
        <v>1597.65</v>
      </c>
      <c r="D413" s="540">
        <v>1631.8833333333332</v>
      </c>
      <c r="E413" s="540">
        <v>1534.7666666666664</v>
      </c>
      <c r="F413" s="540">
        <v>1471.8833333333332</v>
      </c>
      <c r="G413" s="540">
        <v>1374.7666666666664</v>
      </c>
      <c r="H413" s="540">
        <v>1694.7666666666664</v>
      </c>
      <c r="I413" s="540">
        <v>1791.8833333333332</v>
      </c>
      <c r="J413" s="540">
        <v>1854.7666666666664</v>
      </c>
      <c r="K413" s="539">
        <v>1729</v>
      </c>
      <c r="L413" s="539">
        <v>1569</v>
      </c>
      <c r="M413" s="539">
        <v>0.10481</v>
      </c>
    </row>
    <row r="414" spans="1:13">
      <c r="A414" s="254">
        <v>404</v>
      </c>
      <c r="B414" s="566" t="s">
        <v>173</v>
      </c>
      <c r="C414" s="539">
        <v>1377.95</v>
      </c>
      <c r="D414" s="540">
        <v>1384.6666666666667</v>
      </c>
      <c r="E414" s="540">
        <v>1363.3333333333335</v>
      </c>
      <c r="F414" s="540">
        <v>1348.7166666666667</v>
      </c>
      <c r="G414" s="540">
        <v>1327.3833333333334</v>
      </c>
      <c r="H414" s="540">
        <v>1399.2833333333335</v>
      </c>
      <c r="I414" s="540">
        <v>1420.616666666667</v>
      </c>
      <c r="J414" s="540">
        <v>1435.2333333333336</v>
      </c>
      <c r="K414" s="539">
        <v>1406</v>
      </c>
      <c r="L414" s="539">
        <v>1370.05</v>
      </c>
      <c r="M414" s="539">
        <v>10.66375</v>
      </c>
    </row>
    <row r="415" spans="1:13">
      <c r="A415" s="254">
        <v>405</v>
      </c>
      <c r="B415" s="566" t="s">
        <v>171</v>
      </c>
      <c r="C415" s="539">
        <v>1903.1</v>
      </c>
      <c r="D415" s="540">
        <v>1893.7</v>
      </c>
      <c r="E415" s="540">
        <v>1864.4</v>
      </c>
      <c r="F415" s="540">
        <v>1825.7</v>
      </c>
      <c r="G415" s="540">
        <v>1796.4</v>
      </c>
      <c r="H415" s="540">
        <v>1932.4</v>
      </c>
      <c r="I415" s="540">
        <v>1961.6999999999998</v>
      </c>
      <c r="J415" s="540">
        <v>2000.4</v>
      </c>
      <c r="K415" s="539">
        <v>1923</v>
      </c>
      <c r="L415" s="539">
        <v>1855</v>
      </c>
      <c r="M415" s="539">
        <v>5.4691200000000002</v>
      </c>
    </row>
    <row r="416" spans="1:13">
      <c r="A416" s="254">
        <v>406</v>
      </c>
      <c r="B416" s="566" t="s">
        <v>486</v>
      </c>
      <c r="C416" s="539">
        <v>447.75</v>
      </c>
      <c r="D416" s="540">
        <v>448.7166666666667</v>
      </c>
      <c r="E416" s="540">
        <v>442.08333333333337</v>
      </c>
      <c r="F416" s="540">
        <v>436.41666666666669</v>
      </c>
      <c r="G416" s="540">
        <v>429.78333333333336</v>
      </c>
      <c r="H416" s="540">
        <v>454.38333333333338</v>
      </c>
      <c r="I416" s="540">
        <v>461.01666666666671</v>
      </c>
      <c r="J416" s="540">
        <v>466.68333333333339</v>
      </c>
      <c r="K416" s="539">
        <v>455.35</v>
      </c>
      <c r="L416" s="539">
        <v>443.05</v>
      </c>
      <c r="M416" s="539">
        <v>0.63532999999999995</v>
      </c>
    </row>
    <row r="417" spans="1:13">
      <c r="A417" s="254">
        <v>407</v>
      </c>
      <c r="B417" s="566" t="s">
        <v>487</v>
      </c>
      <c r="C417" s="539">
        <v>1293.8</v>
      </c>
      <c r="D417" s="540">
        <v>1294.8499999999999</v>
      </c>
      <c r="E417" s="540">
        <v>1283.7999999999997</v>
      </c>
      <c r="F417" s="540">
        <v>1273.7999999999997</v>
      </c>
      <c r="G417" s="540">
        <v>1262.7499999999995</v>
      </c>
      <c r="H417" s="540">
        <v>1304.8499999999999</v>
      </c>
      <c r="I417" s="540">
        <v>1315.9</v>
      </c>
      <c r="J417" s="540">
        <v>1325.9</v>
      </c>
      <c r="K417" s="539">
        <v>1305.9000000000001</v>
      </c>
      <c r="L417" s="539">
        <v>1284.8499999999999</v>
      </c>
      <c r="M417" s="539">
        <v>0.25663000000000002</v>
      </c>
    </row>
    <row r="418" spans="1:13">
      <c r="A418" s="254">
        <v>408</v>
      </c>
      <c r="B418" s="566" t="s">
        <v>763</v>
      </c>
      <c r="C418" s="539">
        <v>1370.55</v>
      </c>
      <c r="D418" s="540">
        <v>1341.8500000000001</v>
      </c>
      <c r="E418" s="540">
        <v>1308.7000000000003</v>
      </c>
      <c r="F418" s="540">
        <v>1246.8500000000001</v>
      </c>
      <c r="G418" s="540">
        <v>1213.7000000000003</v>
      </c>
      <c r="H418" s="540">
        <v>1403.7000000000003</v>
      </c>
      <c r="I418" s="540">
        <v>1436.8500000000004</v>
      </c>
      <c r="J418" s="540">
        <v>1498.7000000000003</v>
      </c>
      <c r="K418" s="539">
        <v>1375</v>
      </c>
      <c r="L418" s="539">
        <v>1280</v>
      </c>
      <c r="M418" s="539">
        <v>0.6764</v>
      </c>
    </row>
    <row r="419" spans="1:13">
      <c r="A419" s="254">
        <v>409</v>
      </c>
      <c r="B419" s="566" t="s">
        <v>488</v>
      </c>
      <c r="C419" s="539">
        <v>472.6</v>
      </c>
      <c r="D419" s="540">
        <v>472.83333333333331</v>
      </c>
      <c r="E419" s="540">
        <v>459.76666666666665</v>
      </c>
      <c r="F419" s="540">
        <v>446.93333333333334</v>
      </c>
      <c r="G419" s="540">
        <v>433.86666666666667</v>
      </c>
      <c r="H419" s="540">
        <v>485.66666666666663</v>
      </c>
      <c r="I419" s="540">
        <v>498.73333333333335</v>
      </c>
      <c r="J419" s="540">
        <v>511.56666666666661</v>
      </c>
      <c r="K419" s="539">
        <v>485.9</v>
      </c>
      <c r="L419" s="539">
        <v>460</v>
      </c>
      <c r="M419" s="539">
        <v>8.2744999999999997</v>
      </c>
    </row>
    <row r="420" spans="1:13">
      <c r="A420" s="254">
        <v>410</v>
      </c>
      <c r="B420" s="566" t="s">
        <v>489</v>
      </c>
      <c r="C420" s="539">
        <v>9</v>
      </c>
      <c r="D420" s="540">
        <v>8.8833333333333329</v>
      </c>
      <c r="E420" s="540">
        <v>8.716666666666665</v>
      </c>
      <c r="F420" s="540">
        <v>8.4333333333333318</v>
      </c>
      <c r="G420" s="540">
        <v>8.2666666666666639</v>
      </c>
      <c r="H420" s="540">
        <v>9.1666666666666661</v>
      </c>
      <c r="I420" s="540">
        <v>9.3333333333333339</v>
      </c>
      <c r="J420" s="540">
        <v>9.6166666666666671</v>
      </c>
      <c r="K420" s="539">
        <v>9.0500000000000007</v>
      </c>
      <c r="L420" s="539">
        <v>8.6</v>
      </c>
      <c r="M420" s="539">
        <v>218.43995000000001</v>
      </c>
    </row>
    <row r="421" spans="1:13">
      <c r="A421" s="254">
        <v>411</v>
      </c>
      <c r="B421" s="566" t="s">
        <v>764</v>
      </c>
      <c r="C421" s="539">
        <v>83.75</v>
      </c>
      <c r="D421" s="540">
        <v>83.983333333333334</v>
      </c>
      <c r="E421" s="540">
        <v>82.816666666666663</v>
      </c>
      <c r="F421" s="540">
        <v>81.883333333333326</v>
      </c>
      <c r="G421" s="540">
        <v>80.716666666666654</v>
      </c>
      <c r="H421" s="540">
        <v>84.916666666666671</v>
      </c>
      <c r="I421" s="540">
        <v>86.083333333333329</v>
      </c>
      <c r="J421" s="540">
        <v>87.01666666666668</v>
      </c>
      <c r="K421" s="539">
        <v>85.15</v>
      </c>
      <c r="L421" s="539">
        <v>83.05</v>
      </c>
      <c r="M421" s="539">
        <v>40.475439999999999</v>
      </c>
    </row>
    <row r="422" spans="1:13">
      <c r="A422" s="254">
        <v>412</v>
      </c>
      <c r="B422" s="566" t="s">
        <v>490</v>
      </c>
      <c r="C422" s="539">
        <v>99.5</v>
      </c>
      <c r="D422" s="540">
        <v>99.233333333333334</v>
      </c>
      <c r="E422" s="540">
        <v>95.466666666666669</v>
      </c>
      <c r="F422" s="540">
        <v>91.433333333333337</v>
      </c>
      <c r="G422" s="540">
        <v>87.666666666666671</v>
      </c>
      <c r="H422" s="540">
        <v>103.26666666666667</v>
      </c>
      <c r="I422" s="540">
        <v>107.03333333333335</v>
      </c>
      <c r="J422" s="540">
        <v>111.06666666666666</v>
      </c>
      <c r="K422" s="539">
        <v>103</v>
      </c>
      <c r="L422" s="539">
        <v>95.2</v>
      </c>
      <c r="M422" s="539">
        <v>0.83587999999999996</v>
      </c>
    </row>
    <row r="423" spans="1:13">
      <c r="A423" s="254">
        <v>413</v>
      </c>
      <c r="B423" s="566" t="s">
        <v>169</v>
      </c>
      <c r="C423" s="539">
        <v>406.25</v>
      </c>
      <c r="D423" s="540">
        <v>403.98333333333335</v>
      </c>
      <c r="E423" s="540">
        <v>397.4666666666667</v>
      </c>
      <c r="F423" s="540">
        <v>388.68333333333334</v>
      </c>
      <c r="G423" s="540">
        <v>382.16666666666669</v>
      </c>
      <c r="H423" s="540">
        <v>412.76666666666671</v>
      </c>
      <c r="I423" s="540">
        <v>419.28333333333336</v>
      </c>
      <c r="J423" s="540">
        <v>428.06666666666672</v>
      </c>
      <c r="K423" s="539">
        <v>410.5</v>
      </c>
      <c r="L423" s="539">
        <v>395.2</v>
      </c>
      <c r="M423" s="539">
        <v>396.32089999999999</v>
      </c>
    </row>
    <row r="424" spans="1:13">
      <c r="A424" s="254">
        <v>414</v>
      </c>
      <c r="B424" s="566" t="s">
        <v>168</v>
      </c>
      <c r="C424" s="539">
        <v>71.400000000000006</v>
      </c>
      <c r="D424" s="540">
        <v>72.05</v>
      </c>
      <c r="E424" s="540">
        <v>70.449999999999989</v>
      </c>
      <c r="F424" s="540">
        <v>69.499999999999986</v>
      </c>
      <c r="G424" s="540">
        <v>67.899999999999977</v>
      </c>
      <c r="H424" s="540">
        <v>73</v>
      </c>
      <c r="I424" s="540">
        <v>74.599999999999994</v>
      </c>
      <c r="J424" s="540">
        <v>75.550000000000011</v>
      </c>
      <c r="K424" s="539">
        <v>73.650000000000006</v>
      </c>
      <c r="L424" s="539">
        <v>71.099999999999994</v>
      </c>
      <c r="M424" s="539">
        <v>978.83442000000002</v>
      </c>
    </row>
    <row r="425" spans="1:13">
      <c r="A425" s="254">
        <v>415</v>
      </c>
      <c r="B425" s="566" t="s">
        <v>767</v>
      </c>
      <c r="C425" s="539">
        <v>229.55</v>
      </c>
      <c r="D425" s="540">
        <v>215.13333333333333</v>
      </c>
      <c r="E425" s="540">
        <v>197.91666666666666</v>
      </c>
      <c r="F425" s="540">
        <v>166.28333333333333</v>
      </c>
      <c r="G425" s="540">
        <v>149.06666666666666</v>
      </c>
      <c r="H425" s="540">
        <v>246.76666666666665</v>
      </c>
      <c r="I425" s="540">
        <v>263.98333333333335</v>
      </c>
      <c r="J425" s="540">
        <v>295.61666666666667</v>
      </c>
      <c r="K425" s="539">
        <v>232.35</v>
      </c>
      <c r="L425" s="539">
        <v>183.5</v>
      </c>
      <c r="M425" s="539">
        <v>0.98943000000000003</v>
      </c>
    </row>
    <row r="426" spans="1:13">
      <c r="A426" s="254">
        <v>416</v>
      </c>
      <c r="B426" s="566" t="s">
        <v>842</v>
      </c>
      <c r="C426" s="539">
        <v>214.1</v>
      </c>
      <c r="D426" s="540">
        <v>211.23333333333335</v>
      </c>
      <c r="E426" s="540">
        <v>207.4666666666667</v>
      </c>
      <c r="F426" s="540">
        <v>200.83333333333334</v>
      </c>
      <c r="G426" s="540">
        <v>197.06666666666669</v>
      </c>
      <c r="H426" s="540">
        <v>217.8666666666667</v>
      </c>
      <c r="I426" s="540">
        <v>221.63333333333335</v>
      </c>
      <c r="J426" s="540">
        <v>228.26666666666671</v>
      </c>
      <c r="K426" s="539">
        <v>215</v>
      </c>
      <c r="L426" s="539">
        <v>204.6</v>
      </c>
      <c r="M426" s="539">
        <v>11.890370000000001</v>
      </c>
    </row>
    <row r="427" spans="1:13">
      <c r="A427" s="254">
        <v>417</v>
      </c>
      <c r="B427" s="566" t="s">
        <v>174</v>
      </c>
      <c r="C427" s="539">
        <v>835.65</v>
      </c>
      <c r="D427" s="540">
        <v>844.75</v>
      </c>
      <c r="E427" s="540">
        <v>820.9</v>
      </c>
      <c r="F427" s="540">
        <v>806.15</v>
      </c>
      <c r="G427" s="540">
        <v>782.3</v>
      </c>
      <c r="H427" s="540">
        <v>859.5</v>
      </c>
      <c r="I427" s="540">
        <v>883.34999999999991</v>
      </c>
      <c r="J427" s="540">
        <v>898.1</v>
      </c>
      <c r="K427" s="539">
        <v>868.6</v>
      </c>
      <c r="L427" s="539">
        <v>830</v>
      </c>
      <c r="M427" s="539">
        <v>4.0302199999999999</v>
      </c>
    </row>
    <row r="428" spans="1:13">
      <c r="A428" s="254">
        <v>418</v>
      </c>
      <c r="B428" s="566" t="s">
        <v>491</v>
      </c>
      <c r="C428" s="539">
        <v>532.85</v>
      </c>
      <c r="D428" s="540">
        <v>540.94999999999993</v>
      </c>
      <c r="E428" s="540">
        <v>519.89999999999986</v>
      </c>
      <c r="F428" s="540">
        <v>506.94999999999993</v>
      </c>
      <c r="G428" s="540">
        <v>485.89999999999986</v>
      </c>
      <c r="H428" s="540">
        <v>553.89999999999986</v>
      </c>
      <c r="I428" s="540">
        <v>574.94999999999982</v>
      </c>
      <c r="J428" s="540">
        <v>587.89999999999986</v>
      </c>
      <c r="K428" s="539">
        <v>562</v>
      </c>
      <c r="L428" s="539">
        <v>528</v>
      </c>
      <c r="M428" s="539">
        <v>6.6634500000000001</v>
      </c>
    </row>
    <row r="429" spans="1:13">
      <c r="A429" s="254">
        <v>419</v>
      </c>
      <c r="B429" s="566" t="s">
        <v>795</v>
      </c>
      <c r="C429" s="539">
        <v>297.3</v>
      </c>
      <c r="D429" s="540">
        <v>297.86666666666662</v>
      </c>
      <c r="E429" s="540">
        <v>294.73333333333323</v>
      </c>
      <c r="F429" s="540">
        <v>292.16666666666663</v>
      </c>
      <c r="G429" s="540">
        <v>289.03333333333325</v>
      </c>
      <c r="H429" s="540">
        <v>300.43333333333322</v>
      </c>
      <c r="I429" s="540">
        <v>303.56666666666655</v>
      </c>
      <c r="J429" s="540">
        <v>306.13333333333321</v>
      </c>
      <c r="K429" s="539">
        <v>301</v>
      </c>
      <c r="L429" s="539">
        <v>295.3</v>
      </c>
      <c r="M429" s="539">
        <v>1.15909</v>
      </c>
    </row>
    <row r="430" spans="1:13">
      <c r="A430" s="254">
        <v>420</v>
      </c>
      <c r="B430" s="566" t="s">
        <v>492</v>
      </c>
      <c r="C430" s="539">
        <v>169.75</v>
      </c>
      <c r="D430" s="540">
        <v>169.98333333333332</v>
      </c>
      <c r="E430" s="540">
        <v>166.76666666666665</v>
      </c>
      <c r="F430" s="540">
        <v>163.78333333333333</v>
      </c>
      <c r="G430" s="540">
        <v>160.56666666666666</v>
      </c>
      <c r="H430" s="540">
        <v>172.96666666666664</v>
      </c>
      <c r="I430" s="540">
        <v>176.18333333333328</v>
      </c>
      <c r="J430" s="540">
        <v>179.16666666666663</v>
      </c>
      <c r="K430" s="539">
        <v>173.2</v>
      </c>
      <c r="L430" s="539">
        <v>167</v>
      </c>
      <c r="M430" s="539">
        <v>5.4316000000000004</v>
      </c>
    </row>
    <row r="431" spans="1:13">
      <c r="A431" s="254">
        <v>421</v>
      </c>
      <c r="B431" s="566" t="s">
        <v>175</v>
      </c>
      <c r="C431" s="539">
        <v>601.45000000000005</v>
      </c>
      <c r="D431" s="540">
        <v>602.2166666666667</v>
      </c>
      <c r="E431" s="540">
        <v>595.08333333333337</v>
      </c>
      <c r="F431" s="540">
        <v>588.7166666666667</v>
      </c>
      <c r="G431" s="540">
        <v>581.58333333333337</v>
      </c>
      <c r="H431" s="540">
        <v>608.58333333333337</v>
      </c>
      <c r="I431" s="540">
        <v>615.71666666666658</v>
      </c>
      <c r="J431" s="540">
        <v>622.08333333333337</v>
      </c>
      <c r="K431" s="539">
        <v>609.35</v>
      </c>
      <c r="L431" s="539">
        <v>595.85</v>
      </c>
      <c r="M431" s="539">
        <v>32.962429999999998</v>
      </c>
    </row>
    <row r="432" spans="1:13">
      <c r="A432" s="254">
        <v>422</v>
      </c>
      <c r="B432" s="566" t="s">
        <v>176</v>
      </c>
      <c r="C432" s="539">
        <v>497.85</v>
      </c>
      <c r="D432" s="540">
        <v>497.4666666666667</v>
      </c>
      <c r="E432" s="540">
        <v>491.93333333333339</v>
      </c>
      <c r="F432" s="540">
        <v>486.01666666666671</v>
      </c>
      <c r="G432" s="540">
        <v>480.48333333333341</v>
      </c>
      <c r="H432" s="540">
        <v>503.38333333333338</v>
      </c>
      <c r="I432" s="540">
        <v>508.91666666666669</v>
      </c>
      <c r="J432" s="540">
        <v>514.83333333333337</v>
      </c>
      <c r="K432" s="539">
        <v>503</v>
      </c>
      <c r="L432" s="539">
        <v>491.55</v>
      </c>
      <c r="M432" s="539">
        <v>8.4730699999999999</v>
      </c>
    </row>
    <row r="433" spans="1:13">
      <c r="A433" s="254">
        <v>423</v>
      </c>
      <c r="B433" s="566" t="s">
        <v>493</v>
      </c>
      <c r="C433" s="539">
        <v>2413</v>
      </c>
      <c r="D433" s="540">
        <v>2388.8666666666668</v>
      </c>
      <c r="E433" s="540">
        <v>2327.7333333333336</v>
      </c>
      <c r="F433" s="540">
        <v>2242.4666666666667</v>
      </c>
      <c r="G433" s="540">
        <v>2181.3333333333335</v>
      </c>
      <c r="H433" s="540">
        <v>2474.1333333333337</v>
      </c>
      <c r="I433" s="540">
        <v>2535.2666666666669</v>
      </c>
      <c r="J433" s="540">
        <v>2620.5333333333338</v>
      </c>
      <c r="K433" s="539">
        <v>2450</v>
      </c>
      <c r="L433" s="539">
        <v>2303.6</v>
      </c>
      <c r="M433" s="539">
        <v>0.25201000000000001</v>
      </c>
    </row>
    <row r="434" spans="1:13">
      <c r="A434" s="254">
        <v>424</v>
      </c>
      <c r="B434" s="566" t="s">
        <v>494</v>
      </c>
      <c r="C434" s="539">
        <v>709.15</v>
      </c>
      <c r="D434" s="540">
        <v>702.88333333333333</v>
      </c>
      <c r="E434" s="540">
        <v>681.26666666666665</v>
      </c>
      <c r="F434" s="540">
        <v>653.38333333333333</v>
      </c>
      <c r="G434" s="540">
        <v>631.76666666666665</v>
      </c>
      <c r="H434" s="540">
        <v>730.76666666666665</v>
      </c>
      <c r="I434" s="540">
        <v>752.38333333333321</v>
      </c>
      <c r="J434" s="540">
        <v>780.26666666666665</v>
      </c>
      <c r="K434" s="539">
        <v>724.5</v>
      </c>
      <c r="L434" s="539">
        <v>675</v>
      </c>
      <c r="M434" s="539">
        <v>0.46006000000000002</v>
      </c>
    </row>
    <row r="435" spans="1:13">
      <c r="A435" s="254">
        <v>425</v>
      </c>
      <c r="B435" s="566" t="s">
        <v>495</v>
      </c>
      <c r="C435" s="539">
        <v>343.25</v>
      </c>
      <c r="D435" s="540">
        <v>345.73333333333335</v>
      </c>
      <c r="E435" s="540">
        <v>333.51666666666671</v>
      </c>
      <c r="F435" s="540">
        <v>323.78333333333336</v>
      </c>
      <c r="G435" s="540">
        <v>311.56666666666672</v>
      </c>
      <c r="H435" s="540">
        <v>355.4666666666667</v>
      </c>
      <c r="I435" s="540">
        <v>367.68333333333339</v>
      </c>
      <c r="J435" s="540">
        <v>377.41666666666669</v>
      </c>
      <c r="K435" s="539">
        <v>357.95</v>
      </c>
      <c r="L435" s="539">
        <v>336</v>
      </c>
      <c r="M435" s="539">
        <v>1.18614</v>
      </c>
    </row>
    <row r="436" spans="1:13">
      <c r="A436" s="254">
        <v>426</v>
      </c>
      <c r="B436" s="566" t="s">
        <v>496</v>
      </c>
      <c r="C436" s="539">
        <v>287.3</v>
      </c>
      <c r="D436" s="540">
        <v>286.48333333333335</v>
      </c>
      <c r="E436" s="540">
        <v>279.01666666666671</v>
      </c>
      <c r="F436" s="540">
        <v>270.73333333333335</v>
      </c>
      <c r="G436" s="540">
        <v>263.26666666666671</v>
      </c>
      <c r="H436" s="540">
        <v>294.76666666666671</v>
      </c>
      <c r="I436" s="540">
        <v>302.23333333333341</v>
      </c>
      <c r="J436" s="540">
        <v>310.51666666666671</v>
      </c>
      <c r="K436" s="539">
        <v>293.95</v>
      </c>
      <c r="L436" s="539">
        <v>278.2</v>
      </c>
      <c r="M436" s="539">
        <v>1.5834299999999999</v>
      </c>
    </row>
    <row r="437" spans="1:13">
      <c r="A437" s="254">
        <v>427</v>
      </c>
      <c r="B437" s="566" t="s">
        <v>497</v>
      </c>
      <c r="C437" s="539">
        <v>2018.85</v>
      </c>
      <c r="D437" s="540">
        <v>2012.8333333333333</v>
      </c>
      <c r="E437" s="540">
        <v>1986.6666666666665</v>
      </c>
      <c r="F437" s="540">
        <v>1954.4833333333333</v>
      </c>
      <c r="G437" s="540">
        <v>1928.3166666666666</v>
      </c>
      <c r="H437" s="540">
        <v>2045.0166666666664</v>
      </c>
      <c r="I437" s="540">
        <v>2071.1833333333329</v>
      </c>
      <c r="J437" s="540">
        <v>2103.3666666666663</v>
      </c>
      <c r="K437" s="539">
        <v>2039</v>
      </c>
      <c r="L437" s="539">
        <v>1980.65</v>
      </c>
      <c r="M437" s="539">
        <v>0.79218999999999995</v>
      </c>
    </row>
    <row r="438" spans="1:13">
      <c r="A438" s="254">
        <v>428</v>
      </c>
      <c r="B438" s="566" t="s">
        <v>765</v>
      </c>
      <c r="C438" s="539">
        <v>401.55</v>
      </c>
      <c r="D438" s="540">
        <v>402.25</v>
      </c>
      <c r="E438" s="540">
        <v>389.55</v>
      </c>
      <c r="F438" s="540">
        <v>377.55</v>
      </c>
      <c r="G438" s="540">
        <v>364.85</v>
      </c>
      <c r="H438" s="540">
        <v>414.25</v>
      </c>
      <c r="I438" s="540">
        <v>426.95000000000005</v>
      </c>
      <c r="J438" s="540">
        <v>438.95</v>
      </c>
      <c r="K438" s="539">
        <v>414.95</v>
      </c>
      <c r="L438" s="539">
        <v>390.25</v>
      </c>
      <c r="M438" s="539">
        <v>1.64713</v>
      </c>
    </row>
    <row r="439" spans="1:13">
      <c r="A439" s="254">
        <v>429</v>
      </c>
      <c r="B439" s="566" t="s">
        <v>816</v>
      </c>
      <c r="C439" s="539">
        <v>482.1</v>
      </c>
      <c r="D439" s="540">
        <v>483.0333333333333</v>
      </c>
      <c r="E439" s="540">
        <v>477.46666666666658</v>
      </c>
      <c r="F439" s="540">
        <v>472.83333333333326</v>
      </c>
      <c r="G439" s="540">
        <v>467.26666666666654</v>
      </c>
      <c r="H439" s="540">
        <v>487.66666666666663</v>
      </c>
      <c r="I439" s="540">
        <v>493.23333333333335</v>
      </c>
      <c r="J439" s="540">
        <v>497.86666666666667</v>
      </c>
      <c r="K439" s="539">
        <v>488.6</v>
      </c>
      <c r="L439" s="539">
        <v>478.4</v>
      </c>
      <c r="M439" s="539">
        <v>0.70667999999999997</v>
      </c>
    </row>
    <row r="440" spans="1:13">
      <c r="A440" s="254">
        <v>430</v>
      </c>
      <c r="B440" s="566" t="s">
        <v>498</v>
      </c>
      <c r="C440" s="539">
        <v>5.5</v>
      </c>
      <c r="D440" s="540">
        <v>5.4333333333333336</v>
      </c>
      <c r="E440" s="540">
        <v>5.3666666666666671</v>
      </c>
      <c r="F440" s="540">
        <v>5.2333333333333334</v>
      </c>
      <c r="G440" s="540">
        <v>5.166666666666667</v>
      </c>
      <c r="H440" s="540">
        <v>5.5666666666666673</v>
      </c>
      <c r="I440" s="540">
        <v>5.6333333333333337</v>
      </c>
      <c r="J440" s="540">
        <v>5.7666666666666675</v>
      </c>
      <c r="K440" s="539">
        <v>5.5</v>
      </c>
      <c r="L440" s="539">
        <v>5.3</v>
      </c>
      <c r="M440" s="539">
        <v>141.37986000000001</v>
      </c>
    </row>
    <row r="441" spans="1:13">
      <c r="A441" s="254">
        <v>431</v>
      </c>
      <c r="B441" s="566" t="s">
        <v>499</v>
      </c>
      <c r="C441" s="539">
        <v>143.69999999999999</v>
      </c>
      <c r="D441" s="540">
        <v>139.08333333333334</v>
      </c>
      <c r="E441" s="540">
        <v>131.16666666666669</v>
      </c>
      <c r="F441" s="540">
        <v>118.63333333333334</v>
      </c>
      <c r="G441" s="540">
        <v>110.71666666666668</v>
      </c>
      <c r="H441" s="540">
        <v>151.61666666666667</v>
      </c>
      <c r="I441" s="540">
        <v>159.53333333333336</v>
      </c>
      <c r="J441" s="540">
        <v>172.06666666666669</v>
      </c>
      <c r="K441" s="539">
        <v>147</v>
      </c>
      <c r="L441" s="539">
        <v>126.55</v>
      </c>
      <c r="M441" s="539">
        <v>0.88136999999999999</v>
      </c>
    </row>
    <row r="442" spans="1:13">
      <c r="A442" s="254">
        <v>432</v>
      </c>
      <c r="B442" s="566" t="s">
        <v>766</v>
      </c>
      <c r="C442" s="539">
        <v>1286.95</v>
      </c>
      <c r="D442" s="540">
        <v>1285.6166666666666</v>
      </c>
      <c r="E442" s="540">
        <v>1271.4333333333332</v>
      </c>
      <c r="F442" s="540">
        <v>1255.9166666666665</v>
      </c>
      <c r="G442" s="540">
        <v>1241.7333333333331</v>
      </c>
      <c r="H442" s="540">
        <v>1301.1333333333332</v>
      </c>
      <c r="I442" s="540">
        <v>1315.3166666666666</v>
      </c>
      <c r="J442" s="540">
        <v>1330.8333333333333</v>
      </c>
      <c r="K442" s="539">
        <v>1299.8</v>
      </c>
      <c r="L442" s="539">
        <v>1270.0999999999999</v>
      </c>
      <c r="M442" s="539">
        <v>5.7419999999999999E-2</v>
      </c>
    </row>
    <row r="443" spans="1:13">
      <c r="A443" s="254">
        <v>433</v>
      </c>
      <c r="B443" s="566" t="s">
        <v>500</v>
      </c>
      <c r="C443" s="539">
        <v>1049.55</v>
      </c>
      <c r="D443" s="540">
        <v>1047.8500000000001</v>
      </c>
      <c r="E443" s="540">
        <v>1035.7000000000003</v>
      </c>
      <c r="F443" s="540">
        <v>1021.8500000000001</v>
      </c>
      <c r="G443" s="540">
        <v>1009.7000000000003</v>
      </c>
      <c r="H443" s="540">
        <v>1061.7000000000003</v>
      </c>
      <c r="I443" s="540">
        <v>1073.8500000000004</v>
      </c>
      <c r="J443" s="540">
        <v>1087.7000000000003</v>
      </c>
      <c r="K443" s="539">
        <v>1060</v>
      </c>
      <c r="L443" s="539">
        <v>1034</v>
      </c>
      <c r="M443" s="539">
        <v>0.13028999999999999</v>
      </c>
    </row>
    <row r="444" spans="1:13">
      <c r="A444" s="254">
        <v>434</v>
      </c>
      <c r="B444" s="566" t="s">
        <v>276</v>
      </c>
      <c r="C444" s="539">
        <v>567.9</v>
      </c>
      <c r="D444" s="540">
        <v>565.4</v>
      </c>
      <c r="E444" s="540">
        <v>560.79999999999995</v>
      </c>
      <c r="F444" s="540">
        <v>553.69999999999993</v>
      </c>
      <c r="G444" s="540">
        <v>549.09999999999991</v>
      </c>
      <c r="H444" s="540">
        <v>572.5</v>
      </c>
      <c r="I444" s="540">
        <v>577.10000000000014</v>
      </c>
      <c r="J444" s="540">
        <v>584.20000000000005</v>
      </c>
      <c r="K444" s="539">
        <v>570</v>
      </c>
      <c r="L444" s="539">
        <v>558.29999999999995</v>
      </c>
      <c r="M444" s="539">
        <v>1.1113299999999999</v>
      </c>
    </row>
    <row r="445" spans="1:13">
      <c r="A445" s="254">
        <v>435</v>
      </c>
      <c r="B445" s="566" t="s">
        <v>501</v>
      </c>
      <c r="C445" s="539">
        <v>943.8</v>
      </c>
      <c r="D445" s="540">
        <v>939.6</v>
      </c>
      <c r="E445" s="540">
        <v>909.2</v>
      </c>
      <c r="F445" s="540">
        <v>874.6</v>
      </c>
      <c r="G445" s="540">
        <v>844.2</v>
      </c>
      <c r="H445" s="540">
        <v>974.2</v>
      </c>
      <c r="I445" s="540">
        <v>1004.5999999999999</v>
      </c>
      <c r="J445" s="540">
        <v>1039.2</v>
      </c>
      <c r="K445" s="539">
        <v>970</v>
      </c>
      <c r="L445" s="539">
        <v>905</v>
      </c>
      <c r="M445" s="539">
        <v>3.8519999999999999E-2</v>
      </c>
    </row>
    <row r="446" spans="1:13">
      <c r="A446" s="254">
        <v>436</v>
      </c>
      <c r="B446" s="566" t="s">
        <v>502</v>
      </c>
      <c r="C446" s="539">
        <v>491.55</v>
      </c>
      <c r="D446" s="540">
        <v>475.51666666666665</v>
      </c>
      <c r="E446" s="540">
        <v>454.0333333333333</v>
      </c>
      <c r="F446" s="540">
        <v>416.51666666666665</v>
      </c>
      <c r="G446" s="540">
        <v>395.0333333333333</v>
      </c>
      <c r="H446" s="540">
        <v>513.0333333333333</v>
      </c>
      <c r="I446" s="540">
        <v>534.51666666666665</v>
      </c>
      <c r="J446" s="540">
        <v>572.0333333333333</v>
      </c>
      <c r="K446" s="539">
        <v>497</v>
      </c>
      <c r="L446" s="539">
        <v>438</v>
      </c>
      <c r="M446" s="539">
        <v>0.21615000000000001</v>
      </c>
    </row>
    <row r="447" spans="1:13">
      <c r="A447" s="254">
        <v>437</v>
      </c>
      <c r="B447" s="566" t="s">
        <v>503</v>
      </c>
      <c r="C447" s="539">
        <v>7029.85</v>
      </c>
      <c r="D447" s="540">
        <v>7033.1833333333334</v>
      </c>
      <c r="E447" s="540">
        <v>6897.666666666667</v>
      </c>
      <c r="F447" s="540">
        <v>6765.4833333333336</v>
      </c>
      <c r="G447" s="540">
        <v>6629.9666666666672</v>
      </c>
      <c r="H447" s="540">
        <v>7165.3666666666668</v>
      </c>
      <c r="I447" s="540">
        <v>7300.8833333333332</v>
      </c>
      <c r="J447" s="540">
        <v>7433.0666666666666</v>
      </c>
      <c r="K447" s="539">
        <v>7168.7</v>
      </c>
      <c r="L447" s="539">
        <v>6901</v>
      </c>
      <c r="M447" s="539">
        <v>5.706E-2</v>
      </c>
    </row>
    <row r="448" spans="1:13">
      <c r="A448" s="254">
        <v>438</v>
      </c>
      <c r="B448" s="566" t="s">
        <v>504</v>
      </c>
      <c r="C448" s="539">
        <v>268.55</v>
      </c>
      <c r="D448" s="540">
        <v>267.81666666666666</v>
      </c>
      <c r="E448" s="540">
        <v>264.63333333333333</v>
      </c>
      <c r="F448" s="540">
        <v>260.71666666666664</v>
      </c>
      <c r="G448" s="540">
        <v>257.5333333333333</v>
      </c>
      <c r="H448" s="540">
        <v>271.73333333333335</v>
      </c>
      <c r="I448" s="540">
        <v>274.91666666666663</v>
      </c>
      <c r="J448" s="540">
        <v>278.83333333333337</v>
      </c>
      <c r="K448" s="539">
        <v>271</v>
      </c>
      <c r="L448" s="539">
        <v>263.89999999999998</v>
      </c>
      <c r="M448" s="539">
        <v>0.77492000000000005</v>
      </c>
    </row>
    <row r="449" spans="1:13">
      <c r="A449" s="254">
        <v>439</v>
      </c>
      <c r="B449" s="566" t="s">
        <v>505</v>
      </c>
      <c r="C449" s="539">
        <v>29.35</v>
      </c>
      <c r="D449" s="540">
        <v>29.333333333333332</v>
      </c>
      <c r="E449" s="540">
        <v>29.166666666666664</v>
      </c>
      <c r="F449" s="540">
        <v>28.983333333333331</v>
      </c>
      <c r="G449" s="540">
        <v>28.816666666666663</v>
      </c>
      <c r="H449" s="540">
        <v>29.516666666666666</v>
      </c>
      <c r="I449" s="540">
        <v>29.68333333333333</v>
      </c>
      <c r="J449" s="540">
        <v>29.866666666666667</v>
      </c>
      <c r="K449" s="539">
        <v>29.5</v>
      </c>
      <c r="L449" s="539">
        <v>29.15</v>
      </c>
      <c r="M449" s="539">
        <v>18.326830000000001</v>
      </c>
    </row>
    <row r="450" spans="1:13">
      <c r="A450" s="254">
        <v>440</v>
      </c>
      <c r="B450" s="566" t="s">
        <v>189</v>
      </c>
      <c r="C450" s="539">
        <v>599.95000000000005</v>
      </c>
      <c r="D450" s="540">
        <v>596.65</v>
      </c>
      <c r="E450" s="540">
        <v>588.29999999999995</v>
      </c>
      <c r="F450" s="540">
        <v>576.65</v>
      </c>
      <c r="G450" s="540">
        <v>568.29999999999995</v>
      </c>
      <c r="H450" s="540">
        <v>608.29999999999995</v>
      </c>
      <c r="I450" s="540">
        <v>616.65000000000009</v>
      </c>
      <c r="J450" s="540">
        <v>628.29999999999995</v>
      </c>
      <c r="K450" s="539">
        <v>605</v>
      </c>
      <c r="L450" s="539">
        <v>585</v>
      </c>
      <c r="M450" s="539">
        <v>11.811730000000001</v>
      </c>
    </row>
    <row r="451" spans="1:13">
      <c r="A451" s="254">
        <v>441</v>
      </c>
      <c r="B451" s="566" t="s">
        <v>768</v>
      </c>
      <c r="C451" s="539">
        <v>15340.4</v>
      </c>
      <c r="D451" s="540">
        <v>15560.133333333333</v>
      </c>
      <c r="E451" s="540">
        <v>14995.366666666667</v>
      </c>
      <c r="F451" s="540">
        <v>14650.333333333334</v>
      </c>
      <c r="G451" s="540">
        <v>14085.566666666668</v>
      </c>
      <c r="H451" s="540">
        <v>15905.166666666666</v>
      </c>
      <c r="I451" s="540">
        <v>16469.933333333334</v>
      </c>
      <c r="J451" s="540">
        <v>16814.966666666667</v>
      </c>
      <c r="K451" s="539">
        <v>16124.9</v>
      </c>
      <c r="L451" s="539">
        <v>15215.1</v>
      </c>
      <c r="M451" s="539">
        <v>2.8969999999999999E-2</v>
      </c>
    </row>
    <row r="452" spans="1:13">
      <c r="A452" s="254">
        <v>442</v>
      </c>
      <c r="B452" s="566" t="s">
        <v>178</v>
      </c>
      <c r="C452" s="539">
        <v>672.3</v>
      </c>
      <c r="D452" s="540">
        <v>665.93333333333328</v>
      </c>
      <c r="E452" s="540">
        <v>654.86666666666656</v>
      </c>
      <c r="F452" s="540">
        <v>637.43333333333328</v>
      </c>
      <c r="G452" s="540">
        <v>626.36666666666656</v>
      </c>
      <c r="H452" s="540">
        <v>683.36666666666656</v>
      </c>
      <c r="I452" s="540">
        <v>694.43333333333339</v>
      </c>
      <c r="J452" s="540">
        <v>711.86666666666656</v>
      </c>
      <c r="K452" s="539">
        <v>677</v>
      </c>
      <c r="L452" s="539">
        <v>648.5</v>
      </c>
      <c r="M452" s="539">
        <v>63.770429999999998</v>
      </c>
    </row>
    <row r="453" spans="1:13">
      <c r="A453" s="254">
        <v>443</v>
      </c>
      <c r="B453" s="566" t="s">
        <v>769</v>
      </c>
      <c r="C453" s="539">
        <v>111.95</v>
      </c>
      <c r="D453" s="540">
        <v>111.66666666666667</v>
      </c>
      <c r="E453" s="540">
        <v>109.33333333333334</v>
      </c>
      <c r="F453" s="540">
        <v>106.71666666666667</v>
      </c>
      <c r="G453" s="540">
        <v>104.38333333333334</v>
      </c>
      <c r="H453" s="540">
        <v>114.28333333333335</v>
      </c>
      <c r="I453" s="540">
        <v>116.61666666666669</v>
      </c>
      <c r="J453" s="540">
        <v>119.23333333333335</v>
      </c>
      <c r="K453" s="539">
        <v>114</v>
      </c>
      <c r="L453" s="539">
        <v>109.05</v>
      </c>
      <c r="M453" s="539">
        <v>31.742149999999999</v>
      </c>
    </row>
    <row r="454" spans="1:13">
      <c r="A454" s="254">
        <v>444</v>
      </c>
      <c r="B454" s="566" t="s">
        <v>770</v>
      </c>
      <c r="C454" s="539">
        <v>1050.25</v>
      </c>
      <c r="D454" s="540">
        <v>1037.1333333333334</v>
      </c>
      <c r="E454" s="540">
        <v>1016.2166666666669</v>
      </c>
      <c r="F454" s="540">
        <v>982.18333333333351</v>
      </c>
      <c r="G454" s="540">
        <v>961.26666666666699</v>
      </c>
      <c r="H454" s="540">
        <v>1071.166666666667</v>
      </c>
      <c r="I454" s="540">
        <v>1092.0833333333335</v>
      </c>
      <c r="J454" s="540">
        <v>1126.1166666666668</v>
      </c>
      <c r="K454" s="539">
        <v>1058.05</v>
      </c>
      <c r="L454" s="539">
        <v>1003.1</v>
      </c>
      <c r="M454" s="539">
        <v>0.88273000000000001</v>
      </c>
    </row>
    <row r="455" spans="1:13">
      <c r="A455" s="254">
        <v>445</v>
      </c>
      <c r="B455" s="566" t="s">
        <v>184</v>
      </c>
      <c r="C455" s="539">
        <v>2948.1</v>
      </c>
      <c r="D455" s="540">
        <v>2957.5333333333333</v>
      </c>
      <c r="E455" s="540">
        <v>2911.7166666666667</v>
      </c>
      <c r="F455" s="540">
        <v>2875.3333333333335</v>
      </c>
      <c r="G455" s="540">
        <v>2829.5166666666669</v>
      </c>
      <c r="H455" s="540">
        <v>2993.9166666666665</v>
      </c>
      <c r="I455" s="540">
        <v>3039.7333333333331</v>
      </c>
      <c r="J455" s="540">
        <v>3076.1166666666663</v>
      </c>
      <c r="K455" s="539">
        <v>3003.35</v>
      </c>
      <c r="L455" s="539">
        <v>2921.15</v>
      </c>
      <c r="M455" s="539">
        <v>37.745489999999997</v>
      </c>
    </row>
    <row r="456" spans="1:13">
      <c r="A456" s="254">
        <v>446</v>
      </c>
      <c r="B456" s="566" t="s">
        <v>806</v>
      </c>
      <c r="C456" s="539">
        <v>625.95000000000005</v>
      </c>
      <c r="D456" s="540">
        <v>631.65</v>
      </c>
      <c r="E456" s="540">
        <v>609.29999999999995</v>
      </c>
      <c r="F456" s="540">
        <v>592.65</v>
      </c>
      <c r="G456" s="540">
        <v>570.29999999999995</v>
      </c>
      <c r="H456" s="540">
        <v>648.29999999999995</v>
      </c>
      <c r="I456" s="540">
        <v>670.65000000000009</v>
      </c>
      <c r="J456" s="540">
        <v>687.3</v>
      </c>
      <c r="K456" s="539">
        <v>654</v>
      </c>
      <c r="L456" s="539">
        <v>615</v>
      </c>
      <c r="M456" s="539">
        <v>104.79819000000001</v>
      </c>
    </row>
    <row r="457" spans="1:13">
      <c r="A457" s="254">
        <v>447</v>
      </c>
      <c r="B457" s="566" t="s">
        <v>179</v>
      </c>
      <c r="C457" s="539">
        <v>2694.95</v>
      </c>
      <c r="D457" s="540">
        <v>2696.4666666666667</v>
      </c>
      <c r="E457" s="540">
        <v>2658.6833333333334</v>
      </c>
      <c r="F457" s="540">
        <v>2622.4166666666665</v>
      </c>
      <c r="G457" s="540">
        <v>2584.6333333333332</v>
      </c>
      <c r="H457" s="540">
        <v>2732.7333333333336</v>
      </c>
      <c r="I457" s="540">
        <v>2770.5166666666673</v>
      </c>
      <c r="J457" s="540">
        <v>2806.7833333333338</v>
      </c>
      <c r="K457" s="539">
        <v>2734.25</v>
      </c>
      <c r="L457" s="539">
        <v>2660.2</v>
      </c>
      <c r="M457" s="539">
        <v>1.2033</v>
      </c>
    </row>
    <row r="458" spans="1:13">
      <c r="A458" s="254">
        <v>448</v>
      </c>
      <c r="B458" s="566" t="s">
        <v>506</v>
      </c>
      <c r="C458" s="539">
        <v>1080.25</v>
      </c>
      <c r="D458" s="540">
        <v>1075.0833333333333</v>
      </c>
      <c r="E458" s="540">
        <v>1060.1666666666665</v>
      </c>
      <c r="F458" s="540">
        <v>1040.0833333333333</v>
      </c>
      <c r="G458" s="540">
        <v>1025.1666666666665</v>
      </c>
      <c r="H458" s="540">
        <v>1095.1666666666665</v>
      </c>
      <c r="I458" s="540">
        <v>1110.083333333333</v>
      </c>
      <c r="J458" s="540">
        <v>1130.1666666666665</v>
      </c>
      <c r="K458" s="539">
        <v>1090</v>
      </c>
      <c r="L458" s="539">
        <v>1055</v>
      </c>
      <c r="M458" s="539">
        <v>0.20635999999999999</v>
      </c>
    </row>
    <row r="459" spans="1:13">
      <c r="A459" s="254">
        <v>449</v>
      </c>
      <c r="B459" s="566" t="s">
        <v>181</v>
      </c>
      <c r="C459" s="539">
        <v>124.9</v>
      </c>
      <c r="D459" s="540">
        <v>125.26666666666665</v>
      </c>
      <c r="E459" s="540">
        <v>122.73333333333331</v>
      </c>
      <c r="F459" s="540">
        <v>120.56666666666665</v>
      </c>
      <c r="G459" s="540">
        <v>118.0333333333333</v>
      </c>
      <c r="H459" s="540">
        <v>127.43333333333331</v>
      </c>
      <c r="I459" s="540">
        <v>129.96666666666667</v>
      </c>
      <c r="J459" s="540">
        <v>132.13333333333333</v>
      </c>
      <c r="K459" s="539">
        <v>127.8</v>
      </c>
      <c r="L459" s="539">
        <v>123.1</v>
      </c>
      <c r="M459" s="539">
        <v>26.650559999999999</v>
      </c>
    </row>
    <row r="460" spans="1:13">
      <c r="A460" s="254">
        <v>450</v>
      </c>
      <c r="B460" s="566" t="s">
        <v>180</v>
      </c>
      <c r="C460" s="539">
        <v>321.64999999999998</v>
      </c>
      <c r="D460" s="540">
        <v>322.71666666666664</v>
      </c>
      <c r="E460" s="540">
        <v>315.43333333333328</v>
      </c>
      <c r="F460" s="540">
        <v>309.21666666666664</v>
      </c>
      <c r="G460" s="540">
        <v>301.93333333333328</v>
      </c>
      <c r="H460" s="540">
        <v>328.93333333333328</v>
      </c>
      <c r="I460" s="540">
        <v>336.2166666666667</v>
      </c>
      <c r="J460" s="540">
        <v>342.43333333333328</v>
      </c>
      <c r="K460" s="539">
        <v>330</v>
      </c>
      <c r="L460" s="539">
        <v>316.5</v>
      </c>
      <c r="M460" s="539">
        <v>508.21757000000002</v>
      </c>
    </row>
    <row r="461" spans="1:13">
      <c r="A461" s="254">
        <v>451</v>
      </c>
      <c r="B461" s="566" t="s">
        <v>182</v>
      </c>
      <c r="C461" s="539">
        <v>94.05</v>
      </c>
      <c r="D461" s="540">
        <v>93.533333333333346</v>
      </c>
      <c r="E461" s="540">
        <v>92.566666666666691</v>
      </c>
      <c r="F461" s="540">
        <v>91.083333333333343</v>
      </c>
      <c r="G461" s="540">
        <v>90.116666666666688</v>
      </c>
      <c r="H461" s="540">
        <v>95.016666666666694</v>
      </c>
      <c r="I461" s="540">
        <v>95.983333333333363</v>
      </c>
      <c r="J461" s="540">
        <v>97.466666666666697</v>
      </c>
      <c r="K461" s="539">
        <v>94.5</v>
      </c>
      <c r="L461" s="539">
        <v>92.05</v>
      </c>
      <c r="M461" s="539">
        <v>275.61130000000003</v>
      </c>
    </row>
    <row r="462" spans="1:13">
      <c r="A462" s="254">
        <v>452</v>
      </c>
      <c r="B462" s="566" t="s">
        <v>771</v>
      </c>
      <c r="C462" s="539">
        <v>46.5</v>
      </c>
      <c r="D462" s="540">
        <v>46.483333333333327</v>
      </c>
      <c r="E462" s="540">
        <v>45.516666666666652</v>
      </c>
      <c r="F462" s="540">
        <v>44.533333333333324</v>
      </c>
      <c r="G462" s="540">
        <v>43.566666666666649</v>
      </c>
      <c r="H462" s="540">
        <v>47.466666666666654</v>
      </c>
      <c r="I462" s="540">
        <v>48.433333333333337</v>
      </c>
      <c r="J462" s="540">
        <v>49.416666666666657</v>
      </c>
      <c r="K462" s="539">
        <v>47.45</v>
      </c>
      <c r="L462" s="539">
        <v>45.5</v>
      </c>
      <c r="M462" s="539">
        <v>94.727090000000004</v>
      </c>
    </row>
    <row r="463" spans="1:13">
      <c r="A463" s="254">
        <v>453</v>
      </c>
      <c r="B463" s="566" t="s">
        <v>183</v>
      </c>
      <c r="C463" s="539">
        <v>727.7</v>
      </c>
      <c r="D463" s="540">
        <v>730.9</v>
      </c>
      <c r="E463" s="540">
        <v>716.8</v>
      </c>
      <c r="F463" s="540">
        <v>705.9</v>
      </c>
      <c r="G463" s="540">
        <v>691.8</v>
      </c>
      <c r="H463" s="540">
        <v>741.8</v>
      </c>
      <c r="I463" s="540">
        <v>755.90000000000009</v>
      </c>
      <c r="J463" s="540">
        <v>766.8</v>
      </c>
      <c r="K463" s="539">
        <v>745</v>
      </c>
      <c r="L463" s="539">
        <v>720</v>
      </c>
      <c r="M463" s="539">
        <v>216.76788999999999</v>
      </c>
    </row>
    <row r="464" spans="1:13">
      <c r="A464" s="254">
        <v>454</v>
      </c>
      <c r="B464" s="566" t="s">
        <v>507</v>
      </c>
      <c r="C464" s="539">
        <v>3321.7</v>
      </c>
      <c r="D464" s="540">
        <v>3273.7000000000003</v>
      </c>
      <c r="E464" s="540">
        <v>3157.4000000000005</v>
      </c>
      <c r="F464" s="540">
        <v>2993.1000000000004</v>
      </c>
      <c r="G464" s="540">
        <v>2876.8000000000006</v>
      </c>
      <c r="H464" s="540">
        <v>3438.0000000000005</v>
      </c>
      <c r="I464" s="540">
        <v>3554.3000000000006</v>
      </c>
      <c r="J464" s="540">
        <v>3718.6000000000004</v>
      </c>
      <c r="K464" s="539">
        <v>3390</v>
      </c>
      <c r="L464" s="539">
        <v>3109.4</v>
      </c>
      <c r="M464" s="539">
        <v>0.36742000000000002</v>
      </c>
    </row>
    <row r="465" spans="1:13">
      <c r="A465" s="254">
        <v>455</v>
      </c>
      <c r="B465" s="566" t="s">
        <v>185</v>
      </c>
      <c r="C465" s="539">
        <v>960.05</v>
      </c>
      <c r="D465" s="540">
        <v>953.5333333333333</v>
      </c>
      <c r="E465" s="540">
        <v>943.16666666666663</v>
      </c>
      <c r="F465" s="540">
        <v>926.2833333333333</v>
      </c>
      <c r="G465" s="540">
        <v>915.91666666666663</v>
      </c>
      <c r="H465" s="540">
        <v>970.41666666666663</v>
      </c>
      <c r="I465" s="540">
        <v>980.78333333333342</v>
      </c>
      <c r="J465" s="540">
        <v>997.66666666666663</v>
      </c>
      <c r="K465" s="539">
        <v>963.9</v>
      </c>
      <c r="L465" s="539">
        <v>936.65</v>
      </c>
      <c r="M465" s="539">
        <v>16.865310000000001</v>
      </c>
    </row>
    <row r="466" spans="1:13">
      <c r="A466" s="254">
        <v>456</v>
      </c>
      <c r="B466" s="566" t="s">
        <v>277</v>
      </c>
      <c r="C466" s="539">
        <v>159.35</v>
      </c>
      <c r="D466" s="540">
        <v>161.31666666666669</v>
      </c>
      <c r="E466" s="540">
        <v>156.13333333333338</v>
      </c>
      <c r="F466" s="540">
        <v>152.91666666666669</v>
      </c>
      <c r="G466" s="540">
        <v>147.73333333333338</v>
      </c>
      <c r="H466" s="540">
        <v>164.53333333333339</v>
      </c>
      <c r="I466" s="540">
        <v>169.71666666666673</v>
      </c>
      <c r="J466" s="540">
        <v>172.93333333333339</v>
      </c>
      <c r="K466" s="539">
        <v>166.5</v>
      </c>
      <c r="L466" s="539">
        <v>158.1</v>
      </c>
      <c r="M466" s="539">
        <v>18.558129999999998</v>
      </c>
    </row>
    <row r="467" spans="1:13">
      <c r="A467" s="254">
        <v>457</v>
      </c>
      <c r="B467" s="566" t="s">
        <v>164</v>
      </c>
      <c r="C467" s="539">
        <v>962.9</v>
      </c>
      <c r="D467" s="540">
        <v>971.13333333333333</v>
      </c>
      <c r="E467" s="540">
        <v>934.26666666666665</v>
      </c>
      <c r="F467" s="540">
        <v>905.63333333333333</v>
      </c>
      <c r="G467" s="540">
        <v>868.76666666666665</v>
      </c>
      <c r="H467" s="540">
        <v>999.76666666666665</v>
      </c>
      <c r="I467" s="540">
        <v>1036.6333333333332</v>
      </c>
      <c r="J467" s="540">
        <v>1065.2666666666667</v>
      </c>
      <c r="K467" s="539">
        <v>1008</v>
      </c>
      <c r="L467" s="539">
        <v>942.5</v>
      </c>
      <c r="M467" s="539">
        <v>2.39385</v>
      </c>
    </row>
    <row r="468" spans="1:13">
      <c r="A468" s="254">
        <v>458</v>
      </c>
      <c r="B468" s="566" t="s">
        <v>508</v>
      </c>
      <c r="C468" s="539">
        <v>1206.0999999999999</v>
      </c>
      <c r="D468" s="540">
        <v>1224.6166666666666</v>
      </c>
      <c r="E468" s="540">
        <v>1169.2333333333331</v>
      </c>
      <c r="F468" s="540">
        <v>1132.3666666666666</v>
      </c>
      <c r="G468" s="540">
        <v>1076.9833333333331</v>
      </c>
      <c r="H468" s="540">
        <v>1261.4833333333331</v>
      </c>
      <c r="I468" s="540">
        <v>1316.8666666666668</v>
      </c>
      <c r="J468" s="540">
        <v>1353.7333333333331</v>
      </c>
      <c r="K468" s="539">
        <v>1280</v>
      </c>
      <c r="L468" s="539">
        <v>1187.75</v>
      </c>
      <c r="M468" s="539">
        <v>0.81132000000000004</v>
      </c>
    </row>
    <row r="469" spans="1:13">
      <c r="A469" s="254">
        <v>459</v>
      </c>
      <c r="B469" s="566" t="s">
        <v>509</v>
      </c>
      <c r="C469" s="539">
        <v>914.7</v>
      </c>
      <c r="D469" s="540">
        <v>909.30000000000007</v>
      </c>
      <c r="E469" s="540">
        <v>895.60000000000014</v>
      </c>
      <c r="F469" s="540">
        <v>876.50000000000011</v>
      </c>
      <c r="G469" s="540">
        <v>862.80000000000018</v>
      </c>
      <c r="H469" s="540">
        <v>928.40000000000009</v>
      </c>
      <c r="I469" s="540">
        <v>942.10000000000014</v>
      </c>
      <c r="J469" s="540">
        <v>961.2</v>
      </c>
      <c r="K469" s="539">
        <v>923</v>
      </c>
      <c r="L469" s="539">
        <v>890.2</v>
      </c>
      <c r="M469" s="539">
        <v>0.45533000000000001</v>
      </c>
    </row>
    <row r="470" spans="1:13">
      <c r="A470" s="254">
        <v>460</v>
      </c>
      <c r="B470" s="566" t="s">
        <v>510</v>
      </c>
      <c r="C470" s="539">
        <v>1301.6500000000001</v>
      </c>
      <c r="D470" s="540">
        <v>1296.6000000000001</v>
      </c>
      <c r="E470" s="540">
        <v>1280.0500000000002</v>
      </c>
      <c r="F470" s="540">
        <v>1258.45</v>
      </c>
      <c r="G470" s="540">
        <v>1241.9000000000001</v>
      </c>
      <c r="H470" s="540">
        <v>1318.2000000000003</v>
      </c>
      <c r="I470" s="540">
        <v>1334.75</v>
      </c>
      <c r="J470" s="540">
        <v>1356.3500000000004</v>
      </c>
      <c r="K470" s="539">
        <v>1313.15</v>
      </c>
      <c r="L470" s="539">
        <v>1275</v>
      </c>
      <c r="M470" s="539">
        <v>8.5769999999999999E-2</v>
      </c>
    </row>
    <row r="471" spans="1:13">
      <c r="A471" s="254">
        <v>461</v>
      </c>
      <c r="B471" s="566" t="s">
        <v>186</v>
      </c>
      <c r="C471" s="539">
        <v>1451.85</v>
      </c>
      <c r="D471" s="540">
        <v>1449.9666666666665</v>
      </c>
      <c r="E471" s="540">
        <v>1425.9333333333329</v>
      </c>
      <c r="F471" s="540">
        <v>1400.0166666666664</v>
      </c>
      <c r="G471" s="540">
        <v>1375.9833333333329</v>
      </c>
      <c r="H471" s="540">
        <v>1475.883333333333</v>
      </c>
      <c r="I471" s="540">
        <v>1499.9166666666663</v>
      </c>
      <c r="J471" s="540">
        <v>1525.833333333333</v>
      </c>
      <c r="K471" s="539">
        <v>1474</v>
      </c>
      <c r="L471" s="539">
        <v>1424.05</v>
      </c>
      <c r="M471" s="539">
        <v>11.432040000000001</v>
      </c>
    </row>
    <row r="472" spans="1:13">
      <c r="A472" s="254">
        <v>462</v>
      </c>
      <c r="B472" s="566" t="s">
        <v>187</v>
      </c>
      <c r="C472" s="539">
        <v>2477.8000000000002</v>
      </c>
      <c r="D472" s="540">
        <v>2463.6</v>
      </c>
      <c r="E472" s="540">
        <v>2439.1999999999998</v>
      </c>
      <c r="F472" s="540">
        <v>2400.6</v>
      </c>
      <c r="G472" s="540">
        <v>2376.1999999999998</v>
      </c>
      <c r="H472" s="540">
        <v>2502.1999999999998</v>
      </c>
      <c r="I472" s="540">
        <v>2526.6000000000004</v>
      </c>
      <c r="J472" s="540">
        <v>2565.1999999999998</v>
      </c>
      <c r="K472" s="539">
        <v>2488</v>
      </c>
      <c r="L472" s="539">
        <v>2425</v>
      </c>
      <c r="M472" s="539">
        <v>1.56074</v>
      </c>
    </row>
    <row r="473" spans="1:13">
      <c r="A473" s="254">
        <v>463</v>
      </c>
      <c r="B473" s="566" t="s">
        <v>188</v>
      </c>
      <c r="C473" s="539">
        <v>368.8</v>
      </c>
      <c r="D473" s="540">
        <v>371.5</v>
      </c>
      <c r="E473" s="540">
        <v>359.35</v>
      </c>
      <c r="F473" s="540">
        <v>349.90000000000003</v>
      </c>
      <c r="G473" s="540">
        <v>337.75000000000006</v>
      </c>
      <c r="H473" s="540">
        <v>380.95</v>
      </c>
      <c r="I473" s="540">
        <v>393.09999999999997</v>
      </c>
      <c r="J473" s="540">
        <v>402.54999999999995</v>
      </c>
      <c r="K473" s="539">
        <v>383.65</v>
      </c>
      <c r="L473" s="539">
        <v>362.05</v>
      </c>
      <c r="M473" s="539">
        <v>21.00901</v>
      </c>
    </row>
    <row r="474" spans="1:13">
      <c r="A474" s="254">
        <v>464</v>
      </c>
      <c r="B474" s="566" t="s">
        <v>511</v>
      </c>
      <c r="C474" s="539">
        <v>784.95</v>
      </c>
      <c r="D474" s="540">
        <v>782.5</v>
      </c>
      <c r="E474" s="540">
        <v>765.45</v>
      </c>
      <c r="F474" s="540">
        <v>745.95</v>
      </c>
      <c r="G474" s="540">
        <v>728.90000000000009</v>
      </c>
      <c r="H474" s="540">
        <v>802</v>
      </c>
      <c r="I474" s="540">
        <v>819.05</v>
      </c>
      <c r="J474" s="540">
        <v>838.55</v>
      </c>
      <c r="K474" s="539">
        <v>799.55</v>
      </c>
      <c r="L474" s="539">
        <v>763</v>
      </c>
      <c r="M474" s="539">
        <v>3.0131299999999999</v>
      </c>
    </row>
    <row r="475" spans="1:13">
      <c r="A475" s="254">
        <v>465</v>
      </c>
      <c r="B475" s="566" t="s">
        <v>512</v>
      </c>
      <c r="C475" s="539">
        <v>14.05</v>
      </c>
      <c r="D475" s="540">
        <v>14.033333333333333</v>
      </c>
      <c r="E475" s="540">
        <v>13.916666666666666</v>
      </c>
      <c r="F475" s="540">
        <v>13.783333333333333</v>
      </c>
      <c r="G475" s="540">
        <v>13.666666666666666</v>
      </c>
      <c r="H475" s="540">
        <v>14.166666666666666</v>
      </c>
      <c r="I475" s="540">
        <v>14.283333333333333</v>
      </c>
      <c r="J475" s="540">
        <v>14.416666666666666</v>
      </c>
      <c r="K475" s="539">
        <v>14.15</v>
      </c>
      <c r="L475" s="539">
        <v>13.9</v>
      </c>
      <c r="M475" s="539">
        <v>42.608620000000002</v>
      </c>
    </row>
    <row r="476" spans="1:13">
      <c r="A476" s="254">
        <v>466</v>
      </c>
      <c r="B476" s="566" t="s">
        <v>513</v>
      </c>
      <c r="C476" s="539">
        <v>1071.8</v>
      </c>
      <c r="D476" s="540">
        <v>1056.2666666666667</v>
      </c>
      <c r="E476" s="540">
        <v>1015.5333333333333</v>
      </c>
      <c r="F476" s="540">
        <v>959.26666666666665</v>
      </c>
      <c r="G476" s="540">
        <v>918.5333333333333</v>
      </c>
      <c r="H476" s="540">
        <v>1112.5333333333333</v>
      </c>
      <c r="I476" s="540">
        <v>1153.2666666666664</v>
      </c>
      <c r="J476" s="540">
        <v>1209.5333333333333</v>
      </c>
      <c r="K476" s="539">
        <v>1097</v>
      </c>
      <c r="L476" s="539">
        <v>1000</v>
      </c>
      <c r="M476" s="539">
        <v>7.4638999999999998</v>
      </c>
    </row>
    <row r="477" spans="1:13">
      <c r="A477" s="254">
        <v>467</v>
      </c>
      <c r="B477" s="566" t="s">
        <v>514</v>
      </c>
      <c r="C477" s="539">
        <v>14.4</v>
      </c>
      <c r="D477" s="540">
        <v>14.4</v>
      </c>
      <c r="E477" s="540">
        <v>13.950000000000001</v>
      </c>
      <c r="F477" s="540">
        <v>13.5</v>
      </c>
      <c r="G477" s="540">
        <v>13.05</v>
      </c>
      <c r="H477" s="540">
        <v>14.850000000000001</v>
      </c>
      <c r="I477" s="540">
        <v>15.3</v>
      </c>
      <c r="J477" s="540">
        <v>15.750000000000002</v>
      </c>
      <c r="K477" s="539">
        <v>14.85</v>
      </c>
      <c r="L477" s="539">
        <v>13.95</v>
      </c>
      <c r="M477" s="539">
        <v>103.62576</v>
      </c>
    </row>
    <row r="478" spans="1:13">
      <c r="A478" s="254">
        <v>468</v>
      </c>
      <c r="B478" s="566" t="s">
        <v>515</v>
      </c>
      <c r="C478" s="539">
        <v>366.05</v>
      </c>
      <c r="D478" s="540">
        <v>365.59999999999997</v>
      </c>
      <c r="E478" s="540">
        <v>363.64999999999992</v>
      </c>
      <c r="F478" s="540">
        <v>361.24999999999994</v>
      </c>
      <c r="G478" s="540">
        <v>359.2999999999999</v>
      </c>
      <c r="H478" s="540">
        <v>367.99999999999994</v>
      </c>
      <c r="I478" s="540">
        <v>369.95</v>
      </c>
      <c r="J478" s="540">
        <v>372.34999999999997</v>
      </c>
      <c r="K478" s="539">
        <v>367.55</v>
      </c>
      <c r="L478" s="539">
        <v>363.2</v>
      </c>
      <c r="M478" s="539">
        <v>0.49635000000000001</v>
      </c>
    </row>
    <row r="479" spans="1:13">
      <c r="A479" s="254">
        <v>469</v>
      </c>
      <c r="B479" s="566" t="s">
        <v>194</v>
      </c>
      <c r="C479" s="539">
        <v>553.95000000000005</v>
      </c>
      <c r="D479" s="540">
        <v>555.65</v>
      </c>
      <c r="E479" s="540">
        <v>544.29999999999995</v>
      </c>
      <c r="F479" s="540">
        <v>534.65</v>
      </c>
      <c r="G479" s="540">
        <v>523.29999999999995</v>
      </c>
      <c r="H479" s="540">
        <v>565.29999999999995</v>
      </c>
      <c r="I479" s="540">
        <v>576.65000000000009</v>
      </c>
      <c r="J479" s="540">
        <v>586.29999999999995</v>
      </c>
      <c r="K479" s="539">
        <v>567</v>
      </c>
      <c r="L479" s="539">
        <v>546</v>
      </c>
      <c r="M479" s="539">
        <v>72.296139999999994</v>
      </c>
    </row>
    <row r="480" spans="1:13">
      <c r="A480" s="254">
        <v>470</v>
      </c>
      <c r="B480" s="566" t="s">
        <v>191</v>
      </c>
      <c r="C480" s="539">
        <v>247.3</v>
      </c>
      <c r="D480" s="540">
        <v>246.23333333333335</v>
      </c>
      <c r="E480" s="540">
        <v>239.06666666666669</v>
      </c>
      <c r="F480" s="540">
        <v>230.83333333333334</v>
      </c>
      <c r="G480" s="540">
        <v>223.66666666666669</v>
      </c>
      <c r="H480" s="540">
        <v>254.4666666666667</v>
      </c>
      <c r="I480" s="540">
        <v>261.63333333333333</v>
      </c>
      <c r="J480" s="540">
        <v>269.86666666666667</v>
      </c>
      <c r="K480" s="539">
        <v>253.4</v>
      </c>
      <c r="L480" s="539">
        <v>238</v>
      </c>
      <c r="M480" s="539">
        <v>7.8021200000000004</v>
      </c>
    </row>
    <row r="481" spans="1:13">
      <c r="A481" s="254">
        <v>471</v>
      </c>
      <c r="B481" s="566" t="s">
        <v>786</v>
      </c>
      <c r="C481" s="539">
        <v>34.200000000000003</v>
      </c>
      <c r="D481" s="540">
        <v>34.133333333333333</v>
      </c>
      <c r="E481" s="540">
        <v>33.566666666666663</v>
      </c>
      <c r="F481" s="540">
        <v>32.93333333333333</v>
      </c>
      <c r="G481" s="540">
        <v>32.36666666666666</v>
      </c>
      <c r="H481" s="540">
        <v>34.766666666666666</v>
      </c>
      <c r="I481" s="540">
        <v>35.333333333333343</v>
      </c>
      <c r="J481" s="540">
        <v>35.966666666666669</v>
      </c>
      <c r="K481" s="539">
        <v>34.700000000000003</v>
      </c>
      <c r="L481" s="539">
        <v>33.5</v>
      </c>
      <c r="M481" s="539">
        <v>17.659189999999999</v>
      </c>
    </row>
    <row r="482" spans="1:13">
      <c r="A482" s="254">
        <v>472</v>
      </c>
      <c r="B482" s="566" t="s">
        <v>192</v>
      </c>
      <c r="C482" s="539">
        <v>6414.55</v>
      </c>
      <c r="D482" s="540">
        <v>6358.1833333333334</v>
      </c>
      <c r="E482" s="540">
        <v>6266.3666666666668</v>
      </c>
      <c r="F482" s="540">
        <v>6118.1833333333334</v>
      </c>
      <c r="G482" s="540">
        <v>6026.3666666666668</v>
      </c>
      <c r="H482" s="540">
        <v>6506.3666666666668</v>
      </c>
      <c r="I482" s="540">
        <v>6598.1833333333343</v>
      </c>
      <c r="J482" s="540">
        <v>6746.3666666666668</v>
      </c>
      <c r="K482" s="539">
        <v>6450</v>
      </c>
      <c r="L482" s="539">
        <v>6210</v>
      </c>
      <c r="M482" s="539">
        <v>3.7856000000000001</v>
      </c>
    </row>
    <row r="483" spans="1:13">
      <c r="A483" s="254">
        <v>473</v>
      </c>
      <c r="B483" s="566" t="s">
        <v>193</v>
      </c>
      <c r="C483" s="539">
        <v>40.9</v>
      </c>
      <c r="D483" s="540">
        <v>40.616666666666667</v>
      </c>
      <c r="E483" s="540">
        <v>39.283333333333331</v>
      </c>
      <c r="F483" s="540">
        <v>37.666666666666664</v>
      </c>
      <c r="G483" s="540">
        <v>36.333333333333329</v>
      </c>
      <c r="H483" s="540">
        <v>42.233333333333334</v>
      </c>
      <c r="I483" s="540">
        <v>43.566666666666663</v>
      </c>
      <c r="J483" s="540">
        <v>45.183333333333337</v>
      </c>
      <c r="K483" s="539">
        <v>41.95</v>
      </c>
      <c r="L483" s="539">
        <v>39</v>
      </c>
      <c r="M483" s="539">
        <v>167.21715</v>
      </c>
    </row>
    <row r="484" spans="1:13">
      <c r="A484" s="254">
        <v>474</v>
      </c>
      <c r="B484" s="566" t="s">
        <v>190</v>
      </c>
      <c r="C484" s="539">
        <v>1175.9000000000001</v>
      </c>
      <c r="D484" s="540">
        <v>1176.6333333333334</v>
      </c>
      <c r="E484" s="540">
        <v>1159.2666666666669</v>
      </c>
      <c r="F484" s="540">
        <v>1142.6333333333334</v>
      </c>
      <c r="G484" s="540">
        <v>1125.2666666666669</v>
      </c>
      <c r="H484" s="540">
        <v>1193.2666666666669</v>
      </c>
      <c r="I484" s="540">
        <v>1210.6333333333332</v>
      </c>
      <c r="J484" s="540">
        <v>1227.2666666666669</v>
      </c>
      <c r="K484" s="539">
        <v>1194</v>
      </c>
      <c r="L484" s="539">
        <v>1160</v>
      </c>
      <c r="M484" s="539">
        <v>2.1409199999999999</v>
      </c>
    </row>
    <row r="485" spans="1:13">
      <c r="A485" s="254">
        <v>475</v>
      </c>
      <c r="B485" s="566" t="s">
        <v>141</v>
      </c>
      <c r="C485" s="539">
        <v>546.6</v>
      </c>
      <c r="D485" s="540">
        <v>549.9</v>
      </c>
      <c r="E485" s="540">
        <v>540.19999999999993</v>
      </c>
      <c r="F485" s="540">
        <v>533.79999999999995</v>
      </c>
      <c r="G485" s="540">
        <v>524.09999999999991</v>
      </c>
      <c r="H485" s="540">
        <v>556.29999999999995</v>
      </c>
      <c r="I485" s="540">
        <v>566</v>
      </c>
      <c r="J485" s="540">
        <v>572.4</v>
      </c>
      <c r="K485" s="539">
        <v>559.6</v>
      </c>
      <c r="L485" s="539">
        <v>543.5</v>
      </c>
      <c r="M485" s="539">
        <v>19.106739999999999</v>
      </c>
    </row>
    <row r="486" spans="1:13">
      <c r="A486" s="254">
        <v>476</v>
      </c>
      <c r="B486" s="566" t="s">
        <v>278</v>
      </c>
      <c r="C486" s="539">
        <v>230.85</v>
      </c>
      <c r="D486" s="540">
        <v>229.20000000000002</v>
      </c>
      <c r="E486" s="540">
        <v>224.00000000000003</v>
      </c>
      <c r="F486" s="540">
        <v>217.15</v>
      </c>
      <c r="G486" s="540">
        <v>211.95000000000002</v>
      </c>
      <c r="H486" s="540">
        <v>236.05000000000004</v>
      </c>
      <c r="I486" s="540">
        <v>241.25000000000003</v>
      </c>
      <c r="J486" s="540">
        <v>248.10000000000005</v>
      </c>
      <c r="K486" s="539">
        <v>234.4</v>
      </c>
      <c r="L486" s="539">
        <v>222.35</v>
      </c>
      <c r="M486" s="539">
        <v>2.0740500000000002</v>
      </c>
    </row>
    <row r="487" spans="1:13">
      <c r="A487" s="254">
        <v>477</v>
      </c>
      <c r="B487" s="566" t="s">
        <v>516</v>
      </c>
      <c r="C487" s="539">
        <v>2718.45</v>
      </c>
      <c r="D487" s="540">
        <v>2696.1166666666663</v>
      </c>
      <c r="E487" s="540">
        <v>2632.3833333333328</v>
      </c>
      <c r="F487" s="540">
        <v>2546.3166666666666</v>
      </c>
      <c r="G487" s="540">
        <v>2482.583333333333</v>
      </c>
      <c r="H487" s="540">
        <v>2782.1833333333325</v>
      </c>
      <c r="I487" s="540">
        <v>2845.9166666666661</v>
      </c>
      <c r="J487" s="540">
        <v>2931.9833333333322</v>
      </c>
      <c r="K487" s="539">
        <v>2759.85</v>
      </c>
      <c r="L487" s="539">
        <v>2610.0500000000002</v>
      </c>
      <c r="M487" s="539">
        <v>8.7569999999999995E-2</v>
      </c>
    </row>
    <row r="488" spans="1:13">
      <c r="A488" s="254">
        <v>478</v>
      </c>
      <c r="B488" s="566" t="s">
        <v>517</v>
      </c>
      <c r="C488" s="539">
        <v>384</v>
      </c>
      <c r="D488" s="540">
        <v>382.23333333333335</v>
      </c>
      <c r="E488" s="540">
        <v>367.9666666666667</v>
      </c>
      <c r="F488" s="540">
        <v>351.93333333333334</v>
      </c>
      <c r="G488" s="540">
        <v>337.66666666666669</v>
      </c>
      <c r="H488" s="540">
        <v>398.26666666666671</v>
      </c>
      <c r="I488" s="540">
        <v>412.53333333333336</v>
      </c>
      <c r="J488" s="540">
        <v>428.56666666666672</v>
      </c>
      <c r="K488" s="539">
        <v>396.5</v>
      </c>
      <c r="L488" s="539">
        <v>366.2</v>
      </c>
      <c r="M488" s="539">
        <v>4.3231400000000004</v>
      </c>
    </row>
    <row r="489" spans="1:13">
      <c r="A489" s="254">
        <v>479</v>
      </c>
      <c r="B489" s="566" t="s">
        <v>518</v>
      </c>
      <c r="C489" s="539">
        <v>257.35000000000002</v>
      </c>
      <c r="D489" s="540">
        <v>261.45</v>
      </c>
      <c r="E489" s="540">
        <v>243.89999999999998</v>
      </c>
      <c r="F489" s="540">
        <v>230.45</v>
      </c>
      <c r="G489" s="540">
        <v>212.89999999999998</v>
      </c>
      <c r="H489" s="540">
        <v>274.89999999999998</v>
      </c>
      <c r="I489" s="540">
        <v>292.45000000000005</v>
      </c>
      <c r="J489" s="540">
        <v>305.89999999999998</v>
      </c>
      <c r="K489" s="539">
        <v>279</v>
      </c>
      <c r="L489" s="539">
        <v>248</v>
      </c>
      <c r="M489" s="539">
        <v>6.1494200000000001</v>
      </c>
    </row>
    <row r="490" spans="1:13">
      <c r="A490" s="254">
        <v>480</v>
      </c>
      <c r="B490" s="566" t="s">
        <v>519</v>
      </c>
      <c r="C490" s="539">
        <v>3476.8</v>
      </c>
      <c r="D490" s="540">
        <v>3392.25</v>
      </c>
      <c r="E490" s="540">
        <v>3284.55</v>
      </c>
      <c r="F490" s="540">
        <v>3092.3</v>
      </c>
      <c r="G490" s="540">
        <v>2984.6000000000004</v>
      </c>
      <c r="H490" s="540">
        <v>3584.5</v>
      </c>
      <c r="I490" s="540">
        <v>3692.2</v>
      </c>
      <c r="J490" s="540">
        <v>3884.45</v>
      </c>
      <c r="K490" s="539">
        <v>3499.95</v>
      </c>
      <c r="L490" s="539">
        <v>3200</v>
      </c>
      <c r="M490" s="539">
        <v>2.9749999999999999E-2</v>
      </c>
    </row>
    <row r="491" spans="1:13">
      <c r="A491" s="254">
        <v>481</v>
      </c>
      <c r="B491" s="566" t="s">
        <v>520</v>
      </c>
      <c r="C491" s="539">
        <v>3341.3</v>
      </c>
      <c r="D491" s="540">
        <v>3282.1</v>
      </c>
      <c r="E491" s="540">
        <v>3184.2</v>
      </c>
      <c r="F491" s="540">
        <v>3027.1</v>
      </c>
      <c r="G491" s="540">
        <v>2929.2</v>
      </c>
      <c r="H491" s="540">
        <v>3439.2</v>
      </c>
      <c r="I491" s="540">
        <v>3537.1000000000004</v>
      </c>
      <c r="J491" s="540">
        <v>3694.2</v>
      </c>
      <c r="K491" s="539">
        <v>3380</v>
      </c>
      <c r="L491" s="539">
        <v>3125</v>
      </c>
      <c r="M491" s="539">
        <v>0.37225000000000003</v>
      </c>
    </row>
    <row r="492" spans="1:13">
      <c r="A492" s="254">
        <v>482</v>
      </c>
      <c r="B492" s="566" t="s">
        <v>521</v>
      </c>
      <c r="C492" s="539">
        <v>53.35</v>
      </c>
      <c r="D492" s="540">
        <v>53.300000000000004</v>
      </c>
      <c r="E492" s="540">
        <v>52.900000000000006</v>
      </c>
      <c r="F492" s="540">
        <v>52.45</v>
      </c>
      <c r="G492" s="540">
        <v>52.050000000000004</v>
      </c>
      <c r="H492" s="540">
        <v>53.750000000000007</v>
      </c>
      <c r="I492" s="540">
        <v>54.15</v>
      </c>
      <c r="J492" s="540">
        <v>54.600000000000009</v>
      </c>
      <c r="K492" s="539">
        <v>53.7</v>
      </c>
      <c r="L492" s="539">
        <v>52.85</v>
      </c>
      <c r="M492" s="539">
        <v>6.4363900000000003</v>
      </c>
    </row>
    <row r="493" spans="1:13">
      <c r="A493" s="254">
        <v>483</v>
      </c>
      <c r="B493" s="566" t="s">
        <v>522</v>
      </c>
      <c r="C493" s="539">
        <v>1126.8499999999999</v>
      </c>
      <c r="D493" s="540">
        <v>1120.6000000000001</v>
      </c>
      <c r="E493" s="540">
        <v>1096.2500000000002</v>
      </c>
      <c r="F493" s="540">
        <v>1065.6500000000001</v>
      </c>
      <c r="G493" s="540">
        <v>1041.3000000000002</v>
      </c>
      <c r="H493" s="540">
        <v>1151.2000000000003</v>
      </c>
      <c r="I493" s="540">
        <v>1175.5500000000002</v>
      </c>
      <c r="J493" s="540">
        <v>1206.1500000000003</v>
      </c>
      <c r="K493" s="539">
        <v>1144.95</v>
      </c>
      <c r="L493" s="539">
        <v>1090</v>
      </c>
      <c r="M493" s="539">
        <v>0.41531000000000001</v>
      </c>
    </row>
    <row r="494" spans="1:13">
      <c r="A494" s="254">
        <v>484</v>
      </c>
      <c r="B494" s="566" t="s">
        <v>279</v>
      </c>
      <c r="C494" s="539">
        <v>406.85</v>
      </c>
      <c r="D494" s="540">
        <v>407.31666666666666</v>
      </c>
      <c r="E494" s="540">
        <v>396.63333333333333</v>
      </c>
      <c r="F494" s="540">
        <v>386.41666666666669</v>
      </c>
      <c r="G494" s="540">
        <v>375.73333333333335</v>
      </c>
      <c r="H494" s="540">
        <v>417.5333333333333</v>
      </c>
      <c r="I494" s="540">
        <v>428.21666666666658</v>
      </c>
      <c r="J494" s="540">
        <v>438.43333333333328</v>
      </c>
      <c r="K494" s="539">
        <v>418</v>
      </c>
      <c r="L494" s="539">
        <v>397.1</v>
      </c>
      <c r="M494" s="539">
        <v>1.66666</v>
      </c>
    </row>
    <row r="495" spans="1:13">
      <c r="A495" s="254">
        <v>485</v>
      </c>
      <c r="B495" s="566" t="s">
        <v>523</v>
      </c>
      <c r="C495" s="539">
        <v>1047.5999999999999</v>
      </c>
      <c r="D495" s="540">
        <v>1045.2</v>
      </c>
      <c r="E495" s="540">
        <v>1022.4000000000001</v>
      </c>
      <c r="F495" s="540">
        <v>997.2</v>
      </c>
      <c r="G495" s="540">
        <v>974.40000000000009</v>
      </c>
      <c r="H495" s="540">
        <v>1070.4000000000001</v>
      </c>
      <c r="I495" s="540">
        <v>1093.1999999999998</v>
      </c>
      <c r="J495" s="540">
        <v>1118.4000000000001</v>
      </c>
      <c r="K495" s="539">
        <v>1068</v>
      </c>
      <c r="L495" s="539">
        <v>1020</v>
      </c>
      <c r="M495" s="539">
        <v>1.94184</v>
      </c>
    </row>
    <row r="496" spans="1:13">
      <c r="A496" s="254">
        <v>486</v>
      </c>
      <c r="B496" s="566" t="s">
        <v>524</v>
      </c>
      <c r="C496" s="539">
        <v>1598.05</v>
      </c>
      <c r="D496" s="540">
        <v>1600.6833333333334</v>
      </c>
      <c r="E496" s="540">
        <v>1581.3666666666668</v>
      </c>
      <c r="F496" s="540">
        <v>1564.6833333333334</v>
      </c>
      <c r="G496" s="540">
        <v>1545.3666666666668</v>
      </c>
      <c r="H496" s="540">
        <v>1617.3666666666668</v>
      </c>
      <c r="I496" s="540">
        <v>1636.6833333333334</v>
      </c>
      <c r="J496" s="540">
        <v>1653.3666666666668</v>
      </c>
      <c r="K496" s="539">
        <v>1620</v>
      </c>
      <c r="L496" s="539">
        <v>1584</v>
      </c>
      <c r="M496" s="539">
        <v>0.30848999999999999</v>
      </c>
    </row>
    <row r="497" spans="1:13">
      <c r="A497" s="254">
        <v>487</v>
      </c>
      <c r="B497" s="566" t="s">
        <v>525</v>
      </c>
      <c r="C497" s="539">
        <v>1443.05</v>
      </c>
      <c r="D497" s="540">
        <v>1449.9666666666665</v>
      </c>
      <c r="E497" s="540">
        <v>1419.9833333333329</v>
      </c>
      <c r="F497" s="540">
        <v>1396.9166666666665</v>
      </c>
      <c r="G497" s="540">
        <v>1366.9333333333329</v>
      </c>
      <c r="H497" s="540">
        <v>1473.0333333333328</v>
      </c>
      <c r="I497" s="540">
        <v>1503.0166666666664</v>
      </c>
      <c r="J497" s="540">
        <v>1526.0833333333328</v>
      </c>
      <c r="K497" s="539">
        <v>1479.95</v>
      </c>
      <c r="L497" s="539">
        <v>1426.9</v>
      </c>
      <c r="M497" s="539">
        <v>0.63288</v>
      </c>
    </row>
    <row r="498" spans="1:13">
      <c r="A498" s="254">
        <v>488</v>
      </c>
      <c r="B498" s="566" t="s">
        <v>118</v>
      </c>
      <c r="C498" s="539">
        <v>11.45</v>
      </c>
      <c r="D498" s="540">
        <v>11.383333333333333</v>
      </c>
      <c r="E498" s="540">
        <v>11.166666666666666</v>
      </c>
      <c r="F498" s="540">
        <v>10.883333333333333</v>
      </c>
      <c r="G498" s="540">
        <v>10.666666666666666</v>
      </c>
      <c r="H498" s="540">
        <v>11.666666666666666</v>
      </c>
      <c r="I498" s="540">
        <v>11.883333333333335</v>
      </c>
      <c r="J498" s="540">
        <v>12.166666666666666</v>
      </c>
      <c r="K498" s="539">
        <v>11.6</v>
      </c>
      <c r="L498" s="539">
        <v>11.1</v>
      </c>
      <c r="M498" s="539">
        <v>2157.34006</v>
      </c>
    </row>
    <row r="499" spans="1:13">
      <c r="A499" s="254">
        <v>489</v>
      </c>
      <c r="B499" s="566" t="s">
        <v>196</v>
      </c>
      <c r="C499" s="539">
        <v>1012.9</v>
      </c>
      <c r="D499" s="540">
        <v>1015.2333333333332</v>
      </c>
      <c r="E499" s="540">
        <v>1005.6666666666665</v>
      </c>
      <c r="F499" s="540">
        <v>998.43333333333328</v>
      </c>
      <c r="G499" s="540">
        <v>988.86666666666656</v>
      </c>
      <c r="H499" s="540">
        <v>1022.4666666666665</v>
      </c>
      <c r="I499" s="540">
        <v>1032.0333333333333</v>
      </c>
      <c r="J499" s="540">
        <v>1039.2666666666664</v>
      </c>
      <c r="K499" s="539">
        <v>1024.8</v>
      </c>
      <c r="L499" s="539">
        <v>1008</v>
      </c>
      <c r="M499" s="539">
        <v>7.5616500000000002</v>
      </c>
    </row>
    <row r="500" spans="1:13">
      <c r="A500" s="254">
        <v>490</v>
      </c>
      <c r="B500" s="566" t="s">
        <v>526</v>
      </c>
      <c r="C500" s="539">
        <v>5825.6</v>
      </c>
      <c r="D500" s="540">
        <v>6155.55</v>
      </c>
      <c r="E500" s="540">
        <v>5420.1</v>
      </c>
      <c r="F500" s="540">
        <v>5014.6000000000004</v>
      </c>
      <c r="G500" s="540">
        <v>4279.1500000000005</v>
      </c>
      <c r="H500" s="540">
        <v>6561.05</v>
      </c>
      <c r="I500" s="540">
        <v>7296.4999999999991</v>
      </c>
      <c r="J500" s="540">
        <v>7702</v>
      </c>
      <c r="K500" s="539">
        <v>6891</v>
      </c>
      <c r="L500" s="539">
        <v>5750.05</v>
      </c>
      <c r="M500" s="539">
        <v>3.9019999999999999E-2</v>
      </c>
    </row>
    <row r="501" spans="1:13">
      <c r="A501" s="254">
        <v>491</v>
      </c>
      <c r="B501" s="566" t="s">
        <v>527</v>
      </c>
      <c r="C501" s="539">
        <v>123.65</v>
      </c>
      <c r="D501" s="540">
        <v>123.81666666666666</v>
      </c>
      <c r="E501" s="540">
        <v>122.03333333333333</v>
      </c>
      <c r="F501" s="540">
        <v>120.41666666666667</v>
      </c>
      <c r="G501" s="540">
        <v>118.63333333333334</v>
      </c>
      <c r="H501" s="540">
        <v>125.43333333333332</v>
      </c>
      <c r="I501" s="540">
        <v>127.21666666666665</v>
      </c>
      <c r="J501" s="540">
        <v>128.83333333333331</v>
      </c>
      <c r="K501" s="539">
        <v>125.6</v>
      </c>
      <c r="L501" s="539">
        <v>122.2</v>
      </c>
      <c r="M501" s="539">
        <v>4.1122500000000004</v>
      </c>
    </row>
    <row r="502" spans="1:13">
      <c r="A502" s="254">
        <v>492</v>
      </c>
      <c r="B502" s="566" t="s">
        <v>528</v>
      </c>
      <c r="C502" s="539">
        <v>67.75</v>
      </c>
      <c r="D502" s="540">
        <v>67.416666666666671</v>
      </c>
      <c r="E502" s="540">
        <v>66.333333333333343</v>
      </c>
      <c r="F502" s="540">
        <v>64.916666666666671</v>
      </c>
      <c r="G502" s="540">
        <v>63.833333333333343</v>
      </c>
      <c r="H502" s="540">
        <v>68.833333333333343</v>
      </c>
      <c r="I502" s="540">
        <v>69.916666666666686</v>
      </c>
      <c r="J502" s="540">
        <v>71.333333333333343</v>
      </c>
      <c r="K502" s="539">
        <v>68.5</v>
      </c>
      <c r="L502" s="539">
        <v>66</v>
      </c>
      <c r="M502" s="539">
        <v>2.0674899999999998</v>
      </c>
    </row>
    <row r="503" spans="1:13">
      <c r="A503" s="254">
        <v>493</v>
      </c>
      <c r="B503" s="566" t="s">
        <v>772</v>
      </c>
      <c r="C503" s="539">
        <v>485.2</v>
      </c>
      <c r="D503" s="540">
        <v>492.90000000000003</v>
      </c>
      <c r="E503" s="540">
        <v>463.30000000000007</v>
      </c>
      <c r="F503" s="540">
        <v>441.40000000000003</v>
      </c>
      <c r="G503" s="540">
        <v>411.80000000000007</v>
      </c>
      <c r="H503" s="540">
        <v>514.80000000000007</v>
      </c>
      <c r="I503" s="540">
        <v>544.40000000000009</v>
      </c>
      <c r="J503" s="540">
        <v>566.30000000000007</v>
      </c>
      <c r="K503" s="539">
        <v>522.5</v>
      </c>
      <c r="L503" s="539">
        <v>471</v>
      </c>
      <c r="M503" s="539">
        <v>8.2915100000000006</v>
      </c>
    </row>
    <row r="504" spans="1:13">
      <c r="A504" s="254">
        <v>494</v>
      </c>
      <c r="B504" s="566" t="s">
        <v>529</v>
      </c>
      <c r="C504" s="539">
        <v>2422.75</v>
      </c>
      <c r="D504" s="540">
        <v>2436.9166666666665</v>
      </c>
      <c r="E504" s="540">
        <v>2383.833333333333</v>
      </c>
      <c r="F504" s="540">
        <v>2344.9166666666665</v>
      </c>
      <c r="G504" s="540">
        <v>2291.833333333333</v>
      </c>
      <c r="H504" s="540">
        <v>2475.833333333333</v>
      </c>
      <c r="I504" s="540">
        <v>2528.9166666666661</v>
      </c>
      <c r="J504" s="540">
        <v>2567.833333333333</v>
      </c>
      <c r="K504" s="539">
        <v>2490</v>
      </c>
      <c r="L504" s="539">
        <v>2398</v>
      </c>
      <c r="M504" s="539">
        <v>0.20641999999999999</v>
      </c>
    </row>
    <row r="505" spans="1:13">
      <c r="A505" s="254">
        <v>495</v>
      </c>
      <c r="B505" s="566" t="s">
        <v>197</v>
      </c>
      <c r="C505" s="539">
        <v>423.1</v>
      </c>
      <c r="D505" s="540">
        <v>421.2166666666667</v>
      </c>
      <c r="E505" s="540">
        <v>416.63333333333338</v>
      </c>
      <c r="F505" s="540">
        <v>410.16666666666669</v>
      </c>
      <c r="G505" s="540">
        <v>405.58333333333337</v>
      </c>
      <c r="H505" s="540">
        <v>427.68333333333339</v>
      </c>
      <c r="I505" s="540">
        <v>432.26666666666665</v>
      </c>
      <c r="J505" s="540">
        <v>438.73333333333341</v>
      </c>
      <c r="K505" s="539">
        <v>425.8</v>
      </c>
      <c r="L505" s="539">
        <v>414.75</v>
      </c>
      <c r="M505" s="539">
        <v>50.602969999999999</v>
      </c>
    </row>
    <row r="506" spans="1:13">
      <c r="A506" s="254">
        <v>496</v>
      </c>
      <c r="B506" s="566" t="s">
        <v>530</v>
      </c>
      <c r="C506" s="539">
        <v>488.75</v>
      </c>
      <c r="D506" s="540">
        <v>490.7</v>
      </c>
      <c r="E506" s="540">
        <v>483.65</v>
      </c>
      <c r="F506" s="540">
        <v>478.55</v>
      </c>
      <c r="G506" s="540">
        <v>471.5</v>
      </c>
      <c r="H506" s="540">
        <v>495.79999999999995</v>
      </c>
      <c r="I506" s="540">
        <v>502.85</v>
      </c>
      <c r="J506" s="540">
        <v>507.94999999999993</v>
      </c>
      <c r="K506" s="539">
        <v>497.75</v>
      </c>
      <c r="L506" s="539">
        <v>485.6</v>
      </c>
      <c r="M506" s="539">
        <v>1.9014599999999999</v>
      </c>
    </row>
    <row r="507" spans="1:13">
      <c r="A507" s="254">
        <v>497</v>
      </c>
      <c r="B507" s="566" t="s">
        <v>198</v>
      </c>
      <c r="C507" s="539">
        <v>16.100000000000001</v>
      </c>
      <c r="D507" s="540">
        <v>16.066666666666666</v>
      </c>
      <c r="E507" s="540">
        <v>15.733333333333334</v>
      </c>
      <c r="F507" s="540">
        <v>15.366666666666667</v>
      </c>
      <c r="G507" s="540">
        <v>15.033333333333335</v>
      </c>
      <c r="H507" s="540">
        <v>16.433333333333334</v>
      </c>
      <c r="I507" s="540">
        <v>16.766666666666669</v>
      </c>
      <c r="J507" s="540">
        <v>17.133333333333333</v>
      </c>
      <c r="K507" s="539">
        <v>16.399999999999999</v>
      </c>
      <c r="L507" s="539">
        <v>15.7</v>
      </c>
      <c r="M507" s="539">
        <v>1004.9622900000001</v>
      </c>
    </row>
    <row r="508" spans="1:13">
      <c r="A508" s="254">
        <v>498</v>
      </c>
      <c r="B508" s="566" t="s">
        <v>199</v>
      </c>
      <c r="C508" s="539">
        <v>205.6</v>
      </c>
      <c r="D508" s="540">
        <v>205.63333333333333</v>
      </c>
      <c r="E508" s="540">
        <v>202.46666666666664</v>
      </c>
      <c r="F508" s="540">
        <v>199.33333333333331</v>
      </c>
      <c r="G508" s="540">
        <v>196.16666666666663</v>
      </c>
      <c r="H508" s="540">
        <v>208.76666666666665</v>
      </c>
      <c r="I508" s="540">
        <v>211.93333333333334</v>
      </c>
      <c r="J508" s="540">
        <v>215.06666666666666</v>
      </c>
      <c r="K508" s="539">
        <v>208.8</v>
      </c>
      <c r="L508" s="539">
        <v>202.5</v>
      </c>
      <c r="M508" s="539">
        <v>145.98126999999999</v>
      </c>
    </row>
    <row r="509" spans="1:13">
      <c r="A509" s="254">
        <v>499</v>
      </c>
      <c r="B509" s="566" t="s">
        <v>531</v>
      </c>
      <c r="C509" s="539">
        <v>278.64999999999998</v>
      </c>
      <c r="D509" s="540">
        <v>275.0333333333333</v>
      </c>
      <c r="E509" s="540">
        <v>267.61666666666662</v>
      </c>
      <c r="F509" s="540">
        <v>256.58333333333331</v>
      </c>
      <c r="G509" s="540">
        <v>249.16666666666663</v>
      </c>
      <c r="H509" s="540">
        <v>286.06666666666661</v>
      </c>
      <c r="I509" s="540">
        <v>293.48333333333335</v>
      </c>
      <c r="J509" s="540">
        <v>304.51666666666659</v>
      </c>
      <c r="K509" s="539">
        <v>282.45</v>
      </c>
      <c r="L509" s="539">
        <v>264</v>
      </c>
      <c r="M509" s="539">
        <v>10.20261</v>
      </c>
    </row>
    <row r="510" spans="1:13">
      <c r="A510" s="254">
        <v>500</v>
      </c>
      <c r="B510" s="566" t="s">
        <v>532</v>
      </c>
      <c r="C510" s="539">
        <v>1901.25</v>
      </c>
      <c r="D510" s="540">
        <v>1888.75</v>
      </c>
      <c r="E510" s="540">
        <v>1862.5</v>
      </c>
      <c r="F510" s="540">
        <v>1823.75</v>
      </c>
      <c r="G510" s="540">
        <v>1797.5</v>
      </c>
      <c r="H510" s="540">
        <v>1927.5</v>
      </c>
      <c r="I510" s="540">
        <v>1953.75</v>
      </c>
      <c r="J510" s="540">
        <v>1992.5</v>
      </c>
      <c r="K510" s="539">
        <v>1915</v>
      </c>
      <c r="L510" s="539">
        <v>1850</v>
      </c>
      <c r="M510" s="539">
        <v>0.34238000000000002</v>
      </c>
    </row>
    <row r="511" spans="1:13">
      <c r="A511" s="254">
        <v>501</v>
      </c>
      <c r="B511" s="566" t="s">
        <v>742</v>
      </c>
      <c r="C511" s="539">
        <v>937.5</v>
      </c>
      <c r="D511" s="540">
        <v>947.58333333333337</v>
      </c>
      <c r="E511" s="540">
        <v>921.16666666666674</v>
      </c>
      <c r="F511" s="540">
        <v>904.83333333333337</v>
      </c>
      <c r="G511" s="540">
        <v>878.41666666666674</v>
      </c>
      <c r="H511" s="540">
        <v>963.91666666666674</v>
      </c>
      <c r="I511" s="540">
        <v>990.33333333333348</v>
      </c>
      <c r="J511" s="540">
        <v>1006.6666666666667</v>
      </c>
      <c r="K511" s="539">
        <v>974</v>
      </c>
      <c r="L511" s="539">
        <v>931.25</v>
      </c>
      <c r="M511" s="539">
        <v>0.16477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38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9.33203125" defaultRowHeight="13.2"/>
  <cols>
    <col min="1" max="1" width="12.109375" style="230" customWidth="1"/>
    <col min="2" max="2" width="14.33203125" style="118" customWidth="1"/>
    <col min="3" max="3" width="28.33203125" style="231" customWidth="1"/>
    <col min="4" max="4" width="55.6640625" style="231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32" customWidth="1"/>
    <col min="9" max="16384" width="9.33203125" style="231"/>
  </cols>
  <sheetData>
    <row r="1" spans="1:35" s="229" customFormat="1" ht="11.4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7"/>
      <c r="B5" s="597"/>
      <c r="C5" s="598"/>
      <c r="D5" s="598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99" t="s">
        <v>534</v>
      </c>
      <c r="C7" s="599"/>
      <c r="D7" s="248">
        <f>Main!B10</f>
        <v>44252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44251</v>
      </c>
      <c r="B10" s="253">
        <v>539544</v>
      </c>
      <c r="C10" s="254" t="s">
        <v>972</v>
      </c>
      <c r="D10" s="254" t="s">
        <v>991</v>
      </c>
      <c r="E10" s="254" t="s">
        <v>544</v>
      </c>
      <c r="F10" s="358">
        <v>40000</v>
      </c>
      <c r="G10" s="253">
        <v>2.1800000000000002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44251</v>
      </c>
      <c r="B11" s="253">
        <v>539544</v>
      </c>
      <c r="C11" s="254" t="s">
        <v>972</v>
      </c>
      <c r="D11" s="254" t="s">
        <v>992</v>
      </c>
      <c r="E11" s="254" t="s">
        <v>543</v>
      </c>
      <c r="F11" s="358">
        <v>40000</v>
      </c>
      <c r="G11" s="253">
        <v>2.1800000000000002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44251</v>
      </c>
      <c r="B12" s="253">
        <v>540146</v>
      </c>
      <c r="C12" s="254" t="s">
        <v>993</v>
      </c>
      <c r="D12" s="254" t="s">
        <v>994</v>
      </c>
      <c r="E12" s="254" t="s">
        <v>543</v>
      </c>
      <c r="F12" s="358">
        <v>293000</v>
      </c>
      <c r="G12" s="253">
        <v>19.25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44251</v>
      </c>
      <c r="B13" s="253">
        <v>540146</v>
      </c>
      <c r="C13" s="254" t="s">
        <v>993</v>
      </c>
      <c r="D13" s="254" t="s">
        <v>995</v>
      </c>
      <c r="E13" s="254" t="s">
        <v>544</v>
      </c>
      <c r="F13" s="358">
        <v>82000</v>
      </c>
      <c r="G13" s="253">
        <v>19.25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44251</v>
      </c>
      <c r="B14" s="253">
        <v>540146</v>
      </c>
      <c r="C14" s="254" t="s">
        <v>993</v>
      </c>
      <c r="D14" s="254" t="s">
        <v>996</v>
      </c>
      <c r="E14" s="254" t="s">
        <v>544</v>
      </c>
      <c r="F14" s="358">
        <v>150000</v>
      </c>
      <c r="G14" s="253">
        <v>19.25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44251</v>
      </c>
      <c r="B15" s="253">
        <v>542752</v>
      </c>
      <c r="C15" s="254" t="s">
        <v>737</v>
      </c>
      <c r="D15" s="254" t="s">
        <v>997</v>
      </c>
      <c r="E15" s="254" t="s">
        <v>543</v>
      </c>
      <c r="F15" s="358">
        <v>306826</v>
      </c>
      <c r="G15" s="253">
        <v>5267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44251</v>
      </c>
      <c r="B16" s="253">
        <v>542752</v>
      </c>
      <c r="C16" s="254" t="s">
        <v>737</v>
      </c>
      <c r="D16" s="254" t="s">
        <v>998</v>
      </c>
      <c r="E16" s="254" t="s">
        <v>544</v>
      </c>
      <c r="F16" s="358">
        <v>306826</v>
      </c>
      <c r="G16" s="253">
        <v>5267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44251</v>
      </c>
      <c r="B17" s="253">
        <v>537069</v>
      </c>
      <c r="C17" s="254" t="s">
        <v>999</v>
      </c>
      <c r="D17" s="254" t="s">
        <v>1000</v>
      </c>
      <c r="E17" s="254" t="s">
        <v>544</v>
      </c>
      <c r="F17" s="358">
        <v>280000</v>
      </c>
      <c r="G17" s="253">
        <v>28.1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44251</v>
      </c>
      <c r="B18" s="253">
        <v>537069</v>
      </c>
      <c r="C18" s="254" t="s">
        <v>999</v>
      </c>
      <c r="D18" s="254" t="s">
        <v>1001</v>
      </c>
      <c r="E18" s="254" t="s">
        <v>543</v>
      </c>
      <c r="F18" s="358">
        <v>280730</v>
      </c>
      <c r="G18" s="253">
        <v>28.1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44251</v>
      </c>
      <c r="B19" s="253">
        <v>540545</v>
      </c>
      <c r="C19" s="254" t="s">
        <v>936</v>
      </c>
      <c r="D19" s="254" t="s">
        <v>1002</v>
      </c>
      <c r="E19" s="254" t="s">
        <v>543</v>
      </c>
      <c r="F19" s="358">
        <v>54468</v>
      </c>
      <c r="G19" s="253">
        <v>84.77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44251</v>
      </c>
      <c r="B20" s="253">
        <v>540545</v>
      </c>
      <c r="C20" s="254" t="s">
        <v>936</v>
      </c>
      <c r="D20" s="254" t="s">
        <v>1002</v>
      </c>
      <c r="E20" s="254" t="s">
        <v>544</v>
      </c>
      <c r="F20" s="358">
        <v>54468</v>
      </c>
      <c r="G20" s="253">
        <v>84.98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44251</v>
      </c>
      <c r="B21" s="253">
        <v>540545</v>
      </c>
      <c r="C21" s="254" t="s">
        <v>936</v>
      </c>
      <c r="D21" s="254" t="s">
        <v>1003</v>
      </c>
      <c r="E21" s="254" t="s">
        <v>543</v>
      </c>
      <c r="F21" s="358">
        <v>26441</v>
      </c>
      <c r="G21" s="253">
        <v>85.07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44251</v>
      </c>
      <c r="B22" s="253">
        <v>540545</v>
      </c>
      <c r="C22" s="254" t="s">
        <v>936</v>
      </c>
      <c r="D22" s="254" t="s">
        <v>1003</v>
      </c>
      <c r="E22" s="254" t="s">
        <v>544</v>
      </c>
      <c r="F22" s="358">
        <v>85945</v>
      </c>
      <c r="G22" s="253">
        <v>84.57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44251</v>
      </c>
      <c r="B23" s="253">
        <v>540545</v>
      </c>
      <c r="C23" s="254" t="s">
        <v>936</v>
      </c>
      <c r="D23" s="254" t="s">
        <v>1004</v>
      </c>
      <c r="E23" s="254" t="s">
        <v>544</v>
      </c>
      <c r="F23" s="358">
        <v>98995</v>
      </c>
      <c r="G23" s="253">
        <v>85.56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44251</v>
      </c>
      <c r="B24" s="253">
        <v>540545</v>
      </c>
      <c r="C24" s="254" t="s">
        <v>936</v>
      </c>
      <c r="D24" s="254" t="s">
        <v>1005</v>
      </c>
      <c r="E24" s="254" t="s">
        <v>543</v>
      </c>
      <c r="F24" s="358">
        <v>106829</v>
      </c>
      <c r="G24" s="253">
        <v>85.07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44251</v>
      </c>
      <c r="B25" s="253">
        <v>540545</v>
      </c>
      <c r="C25" s="254" t="s">
        <v>936</v>
      </c>
      <c r="D25" s="254" t="s">
        <v>1005</v>
      </c>
      <c r="E25" s="254" t="s">
        <v>544</v>
      </c>
      <c r="F25" s="358">
        <v>152545</v>
      </c>
      <c r="G25" s="253">
        <v>85.49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44251</v>
      </c>
      <c r="B26" s="253">
        <v>540545</v>
      </c>
      <c r="C26" s="254" t="s">
        <v>936</v>
      </c>
      <c r="D26" s="254" t="s">
        <v>1006</v>
      </c>
      <c r="E26" s="254" t="s">
        <v>543</v>
      </c>
      <c r="F26" s="358">
        <v>30000</v>
      </c>
      <c r="G26" s="253">
        <v>85.05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44251</v>
      </c>
      <c r="B27" s="253">
        <v>540545</v>
      </c>
      <c r="C27" s="254" t="s">
        <v>936</v>
      </c>
      <c r="D27" s="254" t="s">
        <v>1006</v>
      </c>
      <c r="E27" s="254" t="s">
        <v>544</v>
      </c>
      <c r="F27" s="358">
        <v>62928</v>
      </c>
      <c r="G27" s="253">
        <v>84.81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44251</v>
      </c>
      <c r="B28" s="253">
        <v>500530</v>
      </c>
      <c r="C28" s="254" t="s">
        <v>71</v>
      </c>
      <c r="D28" s="254" t="s">
        <v>1007</v>
      </c>
      <c r="E28" s="254" t="s">
        <v>543</v>
      </c>
      <c r="F28" s="358">
        <v>19984324</v>
      </c>
      <c r="G28" s="253">
        <v>14742.6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44251</v>
      </c>
      <c r="B29" s="253">
        <v>500530</v>
      </c>
      <c r="C29" s="254" t="s">
        <v>71</v>
      </c>
      <c r="D29" s="254" t="s">
        <v>1008</v>
      </c>
      <c r="E29" s="254" t="s">
        <v>544</v>
      </c>
      <c r="F29" s="358">
        <v>19984324</v>
      </c>
      <c r="G29" s="253">
        <v>14742.6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44251</v>
      </c>
      <c r="B30" s="253">
        <v>539770</v>
      </c>
      <c r="C30" s="254" t="s">
        <v>1009</v>
      </c>
      <c r="D30" s="254" t="s">
        <v>1010</v>
      </c>
      <c r="E30" s="254" t="s">
        <v>543</v>
      </c>
      <c r="F30" s="358">
        <v>21000</v>
      </c>
      <c r="G30" s="253">
        <v>4.1900000000000004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44251</v>
      </c>
      <c r="B31" s="253">
        <v>539770</v>
      </c>
      <c r="C31" s="254" t="s">
        <v>1009</v>
      </c>
      <c r="D31" s="254" t="s">
        <v>1011</v>
      </c>
      <c r="E31" s="254" t="s">
        <v>544</v>
      </c>
      <c r="F31" s="358">
        <v>15415</v>
      </c>
      <c r="G31" s="253">
        <v>4.2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44251</v>
      </c>
      <c r="B32" s="253">
        <v>542803</v>
      </c>
      <c r="C32" s="254" t="s">
        <v>927</v>
      </c>
      <c r="D32" s="254" t="s">
        <v>1012</v>
      </c>
      <c r="E32" s="254" t="s">
        <v>544</v>
      </c>
      <c r="F32" s="358">
        <v>7000</v>
      </c>
      <c r="G32" s="253">
        <v>114.79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44251</v>
      </c>
      <c r="B33" s="253">
        <v>542803</v>
      </c>
      <c r="C33" s="254" t="s">
        <v>927</v>
      </c>
      <c r="D33" s="254" t="s">
        <v>973</v>
      </c>
      <c r="E33" s="254" t="s">
        <v>543</v>
      </c>
      <c r="F33" s="358">
        <v>14000</v>
      </c>
      <c r="G33" s="253">
        <v>114.55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44251</v>
      </c>
      <c r="B34" s="253">
        <v>542803</v>
      </c>
      <c r="C34" s="254" t="s">
        <v>927</v>
      </c>
      <c r="D34" s="254" t="s">
        <v>973</v>
      </c>
      <c r="E34" s="254" t="s">
        <v>544</v>
      </c>
      <c r="F34" s="358">
        <v>6500</v>
      </c>
      <c r="G34" s="253">
        <v>114.77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44251</v>
      </c>
      <c r="B35" s="253">
        <v>500133</v>
      </c>
      <c r="C35" s="254" t="s">
        <v>743</v>
      </c>
      <c r="D35" s="254" t="s">
        <v>1013</v>
      </c>
      <c r="E35" s="254" t="s">
        <v>543</v>
      </c>
      <c r="F35" s="358">
        <v>250000</v>
      </c>
      <c r="G35" s="253">
        <v>1865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44251</v>
      </c>
      <c r="B36" s="253">
        <v>500133</v>
      </c>
      <c r="C36" s="254" t="s">
        <v>743</v>
      </c>
      <c r="D36" s="254" t="s">
        <v>1014</v>
      </c>
      <c r="E36" s="254" t="s">
        <v>544</v>
      </c>
      <c r="F36" s="358">
        <v>234970</v>
      </c>
      <c r="G36" s="253">
        <v>1865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44251</v>
      </c>
      <c r="B37" s="253">
        <v>532959</v>
      </c>
      <c r="C37" s="254" t="s">
        <v>947</v>
      </c>
      <c r="D37" s="254" t="s">
        <v>1015</v>
      </c>
      <c r="E37" s="254" t="s">
        <v>543</v>
      </c>
      <c r="F37" s="358">
        <v>21000000</v>
      </c>
      <c r="G37" s="253">
        <v>0.75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44251</v>
      </c>
      <c r="B38" s="253">
        <v>532959</v>
      </c>
      <c r="C38" s="254" t="s">
        <v>947</v>
      </c>
      <c r="D38" s="254" t="s">
        <v>948</v>
      </c>
      <c r="E38" s="254" t="s">
        <v>544</v>
      </c>
      <c r="F38" s="358">
        <v>19657237</v>
      </c>
      <c r="G38" s="253">
        <v>0.75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44251</v>
      </c>
      <c r="B39" s="253">
        <v>540936</v>
      </c>
      <c r="C39" s="254" t="s">
        <v>1016</v>
      </c>
      <c r="D39" s="254" t="s">
        <v>1017</v>
      </c>
      <c r="E39" s="254" t="s">
        <v>544</v>
      </c>
      <c r="F39" s="358">
        <v>52762</v>
      </c>
      <c r="G39" s="253">
        <v>59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44251</v>
      </c>
      <c r="B40" s="253">
        <v>540936</v>
      </c>
      <c r="C40" s="254" t="s">
        <v>1016</v>
      </c>
      <c r="D40" s="254" t="s">
        <v>1018</v>
      </c>
      <c r="E40" s="254" t="s">
        <v>544</v>
      </c>
      <c r="F40" s="358">
        <v>50538</v>
      </c>
      <c r="G40" s="253">
        <v>58.65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44251</v>
      </c>
      <c r="B41" s="253">
        <v>540936</v>
      </c>
      <c r="C41" s="254" t="s">
        <v>1016</v>
      </c>
      <c r="D41" s="254" t="s">
        <v>1019</v>
      </c>
      <c r="E41" s="254" t="s">
        <v>544</v>
      </c>
      <c r="F41" s="358">
        <v>82234</v>
      </c>
      <c r="G41" s="253">
        <v>58.82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44251</v>
      </c>
      <c r="B42" s="253">
        <v>540936</v>
      </c>
      <c r="C42" s="254" t="s">
        <v>1016</v>
      </c>
      <c r="D42" s="254" t="s">
        <v>1020</v>
      </c>
      <c r="E42" s="254" t="s">
        <v>544</v>
      </c>
      <c r="F42" s="358">
        <v>209078</v>
      </c>
      <c r="G42" s="253">
        <v>58.85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44251</v>
      </c>
      <c r="B43" s="253">
        <v>540936</v>
      </c>
      <c r="C43" s="254" t="s">
        <v>1016</v>
      </c>
      <c r="D43" s="254" t="s">
        <v>1021</v>
      </c>
      <c r="E43" s="254" t="s">
        <v>544</v>
      </c>
      <c r="F43" s="358">
        <v>205000</v>
      </c>
      <c r="G43" s="253">
        <v>58.64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44251</v>
      </c>
      <c r="B44" s="253">
        <v>540936</v>
      </c>
      <c r="C44" s="254" t="s">
        <v>1016</v>
      </c>
      <c r="D44" s="254" t="s">
        <v>1022</v>
      </c>
      <c r="E44" s="254" t="s">
        <v>544</v>
      </c>
      <c r="F44" s="358">
        <v>55000</v>
      </c>
      <c r="G44" s="253">
        <v>58.15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44251</v>
      </c>
      <c r="B45" s="253">
        <v>540936</v>
      </c>
      <c r="C45" s="254" t="s">
        <v>1016</v>
      </c>
      <c r="D45" s="254" t="s">
        <v>1023</v>
      </c>
      <c r="E45" s="254" t="s">
        <v>544</v>
      </c>
      <c r="F45" s="358">
        <v>140000</v>
      </c>
      <c r="G45" s="253">
        <v>58.23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44251</v>
      </c>
      <c r="B46" s="253">
        <v>540936</v>
      </c>
      <c r="C46" s="254" t="s">
        <v>1016</v>
      </c>
      <c r="D46" s="254" t="s">
        <v>1024</v>
      </c>
      <c r="E46" s="254" t="s">
        <v>544</v>
      </c>
      <c r="F46" s="358">
        <v>75000</v>
      </c>
      <c r="G46" s="253">
        <v>58.2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44251</v>
      </c>
      <c r="B47" s="253">
        <v>500184</v>
      </c>
      <c r="C47" s="254" t="s">
        <v>384</v>
      </c>
      <c r="D47" s="254" t="s">
        <v>949</v>
      </c>
      <c r="E47" s="254" t="s">
        <v>544</v>
      </c>
      <c r="F47" s="358">
        <v>5000000</v>
      </c>
      <c r="G47" s="253">
        <v>40.07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44251</v>
      </c>
      <c r="B48" s="253">
        <v>539519</v>
      </c>
      <c r="C48" s="254" t="s">
        <v>974</v>
      </c>
      <c r="D48" s="254" t="s">
        <v>1025</v>
      </c>
      <c r="E48" s="254" t="s">
        <v>544</v>
      </c>
      <c r="F48" s="358">
        <v>22901</v>
      </c>
      <c r="G48" s="253">
        <v>19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44251</v>
      </c>
      <c r="B49" s="253">
        <v>540078</v>
      </c>
      <c r="C49" s="254" t="s">
        <v>1026</v>
      </c>
      <c r="D49" s="254" t="s">
        <v>1027</v>
      </c>
      <c r="E49" s="254" t="s">
        <v>544</v>
      </c>
      <c r="F49" s="358">
        <v>64800</v>
      </c>
      <c r="G49" s="253">
        <v>104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44251</v>
      </c>
      <c r="B50" s="253">
        <v>540416</v>
      </c>
      <c r="C50" s="254" t="s">
        <v>1028</v>
      </c>
      <c r="D50" s="254" t="s">
        <v>1029</v>
      </c>
      <c r="E50" s="254" t="s">
        <v>543</v>
      </c>
      <c r="F50" s="358">
        <v>75200</v>
      </c>
      <c r="G50" s="253">
        <v>90.98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44251</v>
      </c>
      <c r="B51" s="253">
        <v>540416</v>
      </c>
      <c r="C51" s="254" t="s">
        <v>1028</v>
      </c>
      <c r="D51" s="254" t="s">
        <v>1030</v>
      </c>
      <c r="E51" s="254" t="s">
        <v>544</v>
      </c>
      <c r="F51" s="358">
        <v>44800</v>
      </c>
      <c r="G51" s="253">
        <v>91</v>
      </c>
      <c r="H51" s="327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44251</v>
      </c>
      <c r="B52" s="253">
        <v>540416</v>
      </c>
      <c r="C52" s="254" t="s">
        <v>1028</v>
      </c>
      <c r="D52" s="254" t="s">
        <v>1031</v>
      </c>
      <c r="E52" s="254" t="s">
        <v>544</v>
      </c>
      <c r="F52" s="358">
        <v>44800</v>
      </c>
      <c r="G52" s="253">
        <v>91</v>
      </c>
      <c r="H52" s="327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44251</v>
      </c>
      <c r="B53" s="253">
        <v>532340</v>
      </c>
      <c r="C53" s="254" t="s">
        <v>1032</v>
      </c>
      <c r="D53" s="254" t="s">
        <v>1029</v>
      </c>
      <c r="E53" s="254" t="s">
        <v>543</v>
      </c>
      <c r="F53" s="358">
        <v>352029</v>
      </c>
      <c r="G53" s="253">
        <v>1.85</v>
      </c>
      <c r="H53" s="327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44251</v>
      </c>
      <c r="B54" s="253">
        <v>532340</v>
      </c>
      <c r="C54" s="254" t="s">
        <v>1032</v>
      </c>
      <c r="D54" s="254" t="s">
        <v>1033</v>
      </c>
      <c r="E54" s="254" t="s">
        <v>544</v>
      </c>
      <c r="F54" s="358">
        <v>59000</v>
      </c>
      <c r="G54" s="253">
        <v>1.85</v>
      </c>
      <c r="H54" s="327" t="s">
        <v>306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44251</v>
      </c>
      <c r="B55" s="253">
        <v>532340</v>
      </c>
      <c r="C55" s="254" t="s">
        <v>1032</v>
      </c>
      <c r="D55" s="254" t="s">
        <v>1034</v>
      </c>
      <c r="E55" s="254" t="s">
        <v>544</v>
      </c>
      <c r="F55" s="358">
        <v>59000</v>
      </c>
      <c r="G55" s="253">
        <v>1.85</v>
      </c>
      <c r="H55" s="327" t="s">
        <v>306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44251</v>
      </c>
      <c r="B56" s="253">
        <v>532340</v>
      </c>
      <c r="C56" s="254" t="s">
        <v>1032</v>
      </c>
      <c r="D56" s="254" t="s">
        <v>1035</v>
      </c>
      <c r="E56" s="254" t="s">
        <v>544</v>
      </c>
      <c r="F56" s="358">
        <v>59000</v>
      </c>
      <c r="G56" s="253">
        <v>1.85</v>
      </c>
      <c r="H56" s="327" t="s">
        <v>306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44251</v>
      </c>
      <c r="B57" s="253">
        <v>532340</v>
      </c>
      <c r="C57" s="254" t="s">
        <v>1032</v>
      </c>
      <c r="D57" s="254" t="s">
        <v>1036</v>
      </c>
      <c r="E57" s="254" t="s">
        <v>544</v>
      </c>
      <c r="F57" s="358">
        <v>59000</v>
      </c>
      <c r="G57" s="253">
        <v>1.85</v>
      </c>
      <c r="H57" s="327" t="s">
        <v>306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44251</v>
      </c>
      <c r="B58" s="253">
        <v>532340</v>
      </c>
      <c r="C58" s="254" t="s">
        <v>1032</v>
      </c>
      <c r="D58" s="254" t="s">
        <v>1037</v>
      </c>
      <c r="E58" s="254" t="s">
        <v>544</v>
      </c>
      <c r="F58" s="358">
        <v>59000</v>
      </c>
      <c r="G58" s="253">
        <v>1.85</v>
      </c>
      <c r="H58" s="327" t="s">
        <v>306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44251</v>
      </c>
      <c r="B59" s="253">
        <v>532340</v>
      </c>
      <c r="C59" s="254" t="s">
        <v>1032</v>
      </c>
      <c r="D59" s="254" t="s">
        <v>977</v>
      </c>
      <c r="E59" s="254" t="s">
        <v>544</v>
      </c>
      <c r="F59" s="358">
        <v>57000</v>
      </c>
      <c r="G59" s="253">
        <v>1.85</v>
      </c>
      <c r="H59" s="327" t="s">
        <v>306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44251</v>
      </c>
      <c r="B60" s="253">
        <v>540198</v>
      </c>
      <c r="C60" s="254" t="s">
        <v>1038</v>
      </c>
      <c r="D60" s="254" t="s">
        <v>1039</v>
      </c>
      <c r="E60" s="254" t="s">
        <v>544</v>
      </c>
      <c r="F60" s="358">
        <v>34500</v>
      </c>
      <c r="G60" s="253">
        <v>24.55</v>
      </c>
      <c r="H60" s="327" t="s">
        <v>306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44251</v>
      </c>
      <c r="B61" s="253">
        <v>512217</v>
      </c>
      <c r="C61" s="254" t="s">
        <v>950</v>
      </c>
      <c r="D61" s="254" t="s">
        <v>976</v>
      </c>
      <c r="E61" s="254" t="s">
        <v>544</v>
      </c>
      <c r="F61" s="358">
        <v>52741</v>
      </c>
      <c r="G61" s="253">
        <v>29.1</v>
      </c>
      <c r="H61" s="327" t="s">
        <v>306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44251</v>
      </c>
      <c r="B62" s="253">
        <v>512217</v>
      </c>
      <c r="C62" s="254" t="s">
        <v>950</v>
      </c>
      <c r="D62" s="254" t="s">
        <v>1040</v>
      </c>
      <c r="E62" s="254" t="s">
        <v>543</v>
      </c>
      <c r="F62" s="358">
        <v>42348</v>
      </c>
      <c r="G62" s="253">
        <v>29.07</v>
      </c>
      <c r="H62" s="327" t="s">
        <v>306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44251</v>
      </c>
      <c r="B63" s="253">
        <v>512217</v>
      </c>
      <c r="C63" s="254" t="s">
        <v>950</v>
      </c>
      <c r="D63" s="254" t="s">
        <v>1040</v>
      </c>
      <c r="E63" s="254" t="s">
        <v>544</v>
      </c>
      <c r="F63" s="358">
        <v>42348</v>
      </c>
      <c r="G63" s="253">
        <v>28.79</v>
      </c>
      <c r="H63" s="327" t="s">
        <v>306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44251</v>
      </c>
      <c r="B64" s="253">
        <v>531952</v>
      </c>
      <c r="C64" s="254" t="s">
        <v>1041</v>
      </c>
      <c r="D64" s="254" t="s">
        <v>1042</v>
      </c>
      <c r="E64" s="254" t="s">
        <v>544</v>
      </c>
      <c r="F64" s="358">
        <v>77000</v>
      </c>
      <c r="G64" s="253">
        <v>51.55</v>
      </c>
      <c r="H64" s="327" t="s">
        <v>306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44251</v>
      </c>
      <c r="B65" s="253">
        <v>531952</v>
      </c>
      <c r="C65" s="254" t="s">
        <v>1041</v>
      </c>
      <c r="D65" s="254" t="s">
        <v>1043</v>
      </c>
      <c r="E65" s="254" t="s">
        <v>543</v>
      </c>
      <c r="F65" s="358">
        <v>50600</v>
      </c>
      <c r="G65" s="253">
        <v>51.68</v>
      </c>
      <c r="H65" s="327" t="s">
        <v>306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44251</v>
      </c>
      <c r="B66" s="253">
        <v>531952</v>
      </c>
      <c r="C66" s="254" t="s">
        <v>1041</v>
      </c>
      <c r="D66" s="254" t="s">
        <v>1043</v>
      </c>
      <c r="E66" s="254" t="s">
        <v>544</v>
      </c>
      <c r="F66" s="358">
        <v>41000</v>
      </c>
      <c r="G66" s="253">
        <v>51.5</v>
      </c>
      <c r="H66" s="327" t="s">
        <v>306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44251</v>
      </c>
      <c r="B67" s="253">
        <v>540259</v>
      </c>
      <c r="C67" s="254" t="s">
        <v>978</v>
      </c>
      <c r="D67" s="254" t="s">
        <v>846</v>
      </c>
      <c r="E67" s="254" t="s">
        <v>543</v>
      </c>
      <c r="F67" s="358">
        <v>91094</v>
      </c>
      <c r="G67" s="253">
        <v>20.38</v>
      </c>
      <c r="H67" s="327" t="s">
        <v>306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44251</v>
      </c>
      <c r="B68" s="253">
        <v>540259</v>
      </c>
      <c r="C68" s="254" t="s">
        <v>978</v>
      </c>
      <c r="D68" s="254" t="s">
        <v>846</v>
      </c>
      <c r="E68" s="254" t="s">
        <v>544</v>
      </c>
      <c r="F68" s="358">
        <v>90547</v>
      </c>
      <c r="G68" s="253">
        <v>20.440000000000001</v>
      </c>
      <c r="H68" s="327" t="s">
        <v>306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44251</v>
      </c>
      <c r="B69" s="253">
        <v>540072</v>
      </c>
      <c r="C69" s="254" t="s">
        <v>1044</v>
      </c>
      <c r="D69" s="254" t="s">
        <v>1045</v>
      </c>
      <c r="E69" s="254" t="s">
        <v>543</v>
      </c>
      <c r="F69" s="358">
        <v>10000</v>
      </c>
      <c r="G69" s="253">
        <v>2.69</v>
      </c>
      <c r="H69" s="327" t="s">
        <v>306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44251</v>
      </c>
      <c r="B70" s="253">
        <v>540072</v>
      </c>
      <c r="C70" s="254" t="s">
        <v>1044</v>
      </c>
      <c r="D70" s="254" t="s">
        <v>1045</v>
      </c>
      <c r="E70" s="254" t="s">
        <v>544</v>
      </c>
      <c r="F70" s="358">
        <v>70000</v>
      </c>
      <c r="G70" s="253">
        <v>2.4500000000000002</v>
      </c>
      <c r="H70" s="327" t="s">
        <v>306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44251</v>
      </c>
      <c r="B71" s="253">
        <v>538920</v>
      </c>
      <c r="C71" s="254" t="s">
        <v>1046</v>
      </c>
      <c r="D71" s="254" t="s">
        <v>1047</v>
      </c>
      <c r="E71" s="254" t="s">
        <v>544</v>
      </c>
      <c r="F71" s="358">
        <v>50000</v>
      </c>
      <c r="G71" s="253">
        <v>19.25</v>
      </c>
      <c r="H71" s="327" t="s">
        <v>306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44251</v>
      </c>
      <c r="B72" s="253">
        <v>538920</v>
      </c>
      <c r="C72" s="254" t="s">
        <v>1046</v>
      </c>
      <c r="D72" s="254" t="s">
        <v>1048</v>
      </c>
      <c r="E72" s="254" t="s">
        <v>543</v>
      </c>
      <c r="F72" s="358">
        <v>31070</v>
      </c>
      <c r="G72" s="253">
        <v>19.309999999999999</v>
      </c>
      <c r="H72" s="327" t="s">
        <v>306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44251</v>
      </c>
      <c r="B73" s="253">
        <v>539026</v>
      </c>
      <c r="C73" s="254" t="s">
        <v>952</v>
      </c>
      <c r="D73" s="254" t="s">
        <v>955</v>
      </c>
      <c r="E73" s="254" t="s">
        <v>544</v>
      </c>
      <c r="F73" s="358">
        <v>64000</v>
      </c>
      <c r="G73" s="253">
        <v>31.53</v>
      </c>
      <c r="H73" s="327" t="s">
        <v>306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44251</v>
      </c>
      <c r="B74" s="253">
        <v>539026</v>
      </c>
      <c r="C74" s="254" t="s">
        <v>952</v>
      </c>
      <c r="D74" s="254" t="s">
        <v>953</v>
      </c>
      <c r="E74" s="254" t="s">
        <v>543</v>
      </c>
      <c r="F74" s="358">
        <v>4000</v>
      </c>
      <c r="G74" s="253">
        <v>29</v>
      </c>
      <c r="H74" s="327" t="s">
        <v>306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44251</v>
      </c>
      <c r="B75" s="253">
        <v>539026</v>
      </c>
      <c r="C75" s="254" t="s">
        <v>952</v>
      </c>
      <c r="D75" s="254" t="s">
        <v>954</v>
      </c>
      <c r="E75" s="254" t="s">
        <v>543</v>
      </c>
      <c r="F75" s="358">
        <v>28000</v>
      </c>
      <c r="G75" s="253">
        <v>31.27</v>
      </c>
      <c r="H75" s="327" t="s">
        <v>306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44251</v>
      </c>
      <c r="B76" s="253">
        <v>539026</v>
      </c>
      <c r="C76" s="254" t="s">
        <v>952</v>
      </c>
      <c r="D76" s="254" t="s">
        <v>1049</v>
      </c>
      <c r="E76" s="254" t="s">
        <v>543</v>
      </c>
      <c r="F76" s="358">
        <v>48000</v>
      </c>
      <c r="G76" s="253">
        <v>31.5</v>
      </c>
      <c r="H76" s="327" t="s">
        <v>306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44251</v>
      </c>
      <c r="B77" s="253">
        <v>539026</v>
      </c>
      <c r="C77" s="254" t="s">
        <v>952</v>
      </c>
      <c r="D77" s="254" t="s">
        <v>954</v>
      </c>
      <c r="E77" s="254" t="s">
        <v>544</v>
      </c>
      <c r="F77" s="358">
        <v>8000</v>
      </c>
      <c r="G77" s="253">
        <v>30.15</v>
      </c>
      <c r="H77" s="327" t="s">
        <v>306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44251</v>
      </c>
      <c r="B78" s="253">
        <v>539026</v>
      </c>
      <c r="C78" s="254" t="s">
        <v>952</v>
      </c>
      <c r="D78" s="254" t="s">
        <v>953</v>
      </c>
      <c r="E78" s="254" t="s">
        <v>544</v>
      </c>
      <c r="F78" s="358">
        <v>32000</v>
      </c>
      <c r="G78" s="253">
        <v>28.5</v>
      </c>
      <c r="H78" s="327" t="s">
        <v>306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44251</v>
      </c>
      <c r="B79" s="253">
        <v>539026</v>
      </c>
      <c r="C79" s="254" t="s">
        <v>952</v>
      </c>
      <c r="D79" s="254" t="s">
        <v>954</v>
      </c>
      <c r="E79" s="254" t="s">
        <v>543</v>
      </c>
      <c r="F79" s="358">
        <v>32000</v>
      </c>
      <c r="G79" s="253">
        <v>29</v>
      </c>
      <c r="H79" s="327" t="s">
        <v>306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44251</v>
      </c>
      <c r="B80" s="253">
        <v>538733</v>
      </c>
      <c r="C80" s="254" t="s">
        <v>1050</v>
      </c>
      <c r="D80" s="254" t="s">
        <v>1051</v>
      </c>
      <c r="E80" s="254" t="s">
        <v>543</v>
      </c>
      <c r="F80" s="358">
        <v>250000</v>
      </c>
      <c r="G80" s="253">
        <v>20.82</v>
      </c>
      <c r="H80" s="327" t="s">
        <v>306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44251</v>
      </c>
      <c r="B81" s="567">
        <v>538733</v>
      </c>
      <c r="C81" s="231" t="s">
        <v>1050</v>
      </c>
      <c r="D81" s="231" t="s">
        <v>1052</v>
      </c>
      <c r="E81" s="254" t="s">
        <v>544</v>
      </c>
      <c r="F81" s="358">
        <v>270000</v>
      </c>
      <c r="G81" s="253">
        <v>20.74</v>
      </c>
      <c r="H81" s="327" t="s">
        <v>306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44251</v>
      </c>
      <c r="B82" s="253">
        <v>542923</v>
      </c>
      <c r="C82" s="254" t="s">
        <v>1053</v>
      </c>
      <c r="D82" s="254" t="s">
        <v>1054</v>
      </c>
      <c r="E82" s="254" t="s">
        <v>544</v>
      </c>
      <c r="F82" s="358">
        <v>500000</v>
      </c>
      <c r="G82" s="253">
        <v>6.02</v>
      </c>
      <c r="H82" s="327" t="s">
        <v>306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44251</v>
      </c>
      <c r="B83" s="253">
        <v>542923</v>
      </c>
      <c r="C83" s="254" t="s">
        <v>1053</v>
      </c>
      <c r="D83" s="254" t="s">
        <v>1055</v>
      </c>
      <c r="E83" s="254" t="s">
        <v>543</v>
      </c>
      <c r="F83" s="358">
        <v>60000</v>
      </c>
      <c r="G83" s="253">
        <v>6.04</v>
      </c>
      <c r="H83" s="327" t="s">
        <v>306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44251</v>
      </c>
      <c r="B84" s="253">
        <v>542923</v>
      </c>
      <c r="C84" s="254" t="s">
        <v>1053</v>
      </c>
      <c r="D84" s="254" t="s">
        <v>1056</v>
      </c>
      <c r="E84" s="254" t="s">
        <v>543</v>
      </c>
      <c r="F84" s="358">
        <v>130000</v>
      </c>
      <c r="G84" s="253">
        <v>5.9</v>
      </c>
      <c r="H84" s="327" t="s">
        <v>306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44251</v>
      </c>
      <c r="B85" s="253">
        <v>542923</v>
      </c>
      <c r="C85" s="254" t="s">
        <v>1053</v>
      </c>
      <c r="D85" s="254" t="s">
        <v>1057</v>
      </c>
      <c r="E85" s="254" t="s">
        <v>543</v>
      </c>
      <c r="F85" s="358">
        <v>130000</v>
      </c>
      <c r="G85" s="253">
        <v>5.86</v>
      </c>
      <c r="H85" s="327" t="s">
        <v>306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44251</v>
      </c>
      <c r="B86" s="253">
        <v>542923</v>
      </c>
      <c r="C86" s="254" t="s">
        <v>1053</v>
      </c>
      <c r="D86" s="254" t="s">
        <v>1058</v>
      </c>
      <c r="E86" s="254" t="s">
        <v>543</v>
      </c>
      <c r="F86" s="358">
        <v>170000</v>
      </c>
      <c r="G86" s="253">
        <v>6.2</v>
      </c>
      <c r="H86" s="327" t="s">
        <v>306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44251</v>
      </c>
      <c r="B87" s="253">
        <v>505285</v>
      </c>
      <c r="C87" s="254" t="s">
        <v>1059</v>
      </c>
      <c r="D87" s="254" t="s">
        <v>1060</v>
      </c>
      <c r="E87" s="254" t="s">
        <v>543</v>
      </c>
      <c r="F87" s="358">
        <v>12000</v>
      </c>
      <c r="G87" s="253">
        <v>192</v>
      </c>
      <c r="H87" s="327" t="s">
        <v>306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44251</v>
      </c>
      <c r="B88" s="253">
        <v>505285</v>
      </c>
      <c r="C88" s="254" t="s">
        <v>1059</v>
      </c>
      <c r="D88" s="254" t="s">
        <v>1061</v>
      </c>
      <c r="E88" s="254" t="s">
        <v>544</v>
      </c>
      <c r="F88" s="358">
        <v>12000</v>
      </c>
      <c r="G88" s="253">
        <v>192</v>
      </c>
      <c r="H88" s="327" t="s">
        <v>306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44251</v>
      </c>
      <c r="B89" s="253">
        <v>542910</v>
      </c>
      <c r="C89" s="254" t="s">
        <v>1062</v>
      </c>
      <c r="D89" s="254" t="s">
        <v>951</v>
      </c>
      <c r="E89" s="254" t="s">
        <v>543</v>
      </c>
      <c r="F89" s="358">
        <v>78000</v>
      </c>
      <c r="G89" s="253">
        <v>25.65</v>
      </c>
      <c r="H89" s="327" t="s">
        <v>306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44251</v>
      </c>
      <c r="B90" s="253">
        <v>542910</v>
      </c>
      <c r="C90" s="254" t="s">
        <v>1062</v>
      </c>
      <c r="D90" s="254" t="s">
        <v>1063</v>
      </c>
      <c r="E90" s="254" t="s">
        <v>544</v>
      </c>
      <c r="F90" s="358">
        <v>57000</v>
      </c>
      <c r="G90" s="253">
        <v>25.65</v>
      </c>
      <c r="H90" s="327" t="s">
        <v>306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44251</v>
      </c>
      <c r="B91" s="253">
        <v>542910</v>
      </c>
      <c r="C91" s="254" t="s">
        <v>1062</v>
      </c>
      <c r="D91" s="254" t="s">
        <v>1064</v>
      </c>
      <c r="E91" s="254" t="s">
        <v>543</v>
      </c>
      <c r="F91" s="358">
        <v>3000</v>
      </c>
      <c r="G91" s="253">
        <v>25.65</v>
      </c>
      <c r="H91" s="327" t="s">
        <v>306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44251</v>
      </c>
      <c r="B92" s="253">
        <v>542910</v>
      </c>
      <c r="C92" s="254" t="s">
        <v>1062</v>
      </c>
      <c r="D92" s="254" t="s">
        <v>1064</v>
      </c>
      <c r="E92" s="254" t="s">
        <v>544</v>
      </c>
      <c r="F92" s="358">
        <v>33000</v>
      </c>
      <c r="G92" s="253">
        <v>25.65</v>
      </c>
      <c r="H92" s="327" t="s">
        <v>306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44251</v>
      </c>
      <c r="B93" s="253" t="s">
        <v>956</v>
      </c>
      <c r="C93" s="254" t="s">
        <v>957</v>
      </c>
      <c r="D93" s="254" t="s">
        <v>979</v>
      </c>
      <c r="E93" s="254" t="s">
        <v>543</v>
      </c>
      <c r="F93" s="358">
        <v>100000</v>
      </c>
      <c r="G93" s="253">
        <v>17.5</v>
      </c>
      <c r="H93" s="327" t="s">
        <v>775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44251</v>
      </c>
      <c r="B94" s="253" t="s">
        <v>743</v>
      </c>
      <c r="C94" s="254" t="s">
        <v>1065</v>
      </c>
      <c r="D94" s="254" t="s">
        <v>1013</v>
      </c>
      <c r="E94" s="254" t="s">
        <v>543</v>
      </c>
      <c r="F94" s="358">
        <v>250000</v>
      </c>
      <c r="G94" s="253">
        <v>1865</v>
      </c>
      <c r="H94" s="327" t="s">
        <v>775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44251</v>
      </c>
      <c r="B95" s="253" t="s">
        <v>1066</v>
      </c>
      <c r="C95" s="254" t="s">
        <v>1067</v>
      </c>
      <c r="D95" s="254" t="s">
        <v>983</v>
      </c>
      <c r="E95" s="254" t="s">
        <v>543</v>
      </c>
      <c r="F95" s="358">
        <v>528320</v>
      </c>
      <c r="G95" s="253">
        <v>85.65</v>
      </c>
      <c r="H95" s="327" t="s">
        <v>775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44251</v>
      </c>
      <c r="B96" s="253" t="s">
        <v>1068</v>
      </c>
      <c r="C96" s="254" t="s">
        <v>1069</v>
      </c>
      <c r="D96" s="254" t="s">
        <v>1070</v>
      </c>
      <c r="E96" s="254" t="s">
        <v>543</v>
      </c>
      <c r="F96" s="358">
        <v>94591</v>
      </c>
      <c r="G96" s="253">
        <v>269.92</v>
      </c>
      <c r="H96" s="327" t="s">
        <v>775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44251</v>
      </c>
      <c r="B97" s="253" t="s">
        <v>1071</v>
      </c>
      <c r="C97" s="254" t="s">
        <v>1072</v>
      </c>
      <c r="D97" s="254" t="s">
        <v>846</v>
      </c>
      <c r="E97" s="254" t="s">
        <v>543</v>
      </c>
      <c r="F97" s="358">
        <v>51319</v>
      </c>
      <c r="G97" s="253">
        <v>25.75</v>
      </c>
      <c r="H97" s="327" t="s">
        <v>775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44251</v>
      </c>
      <c r="B98" s="253" t="s">
        <v>980</v>
      </c>
      <c r="C98" s="254" t="s">
        <v>981</v>
      </c>
      <c r="D98" s="254" t="s">
        <v>1073</v>
      </c>
      <c r="E98" s="254" t="s">
        <v>543</v>
      </c>
      <c r="F98" s="358">
        <v>89000</v>
      </c>
      <c r="G98" s="253">
        <v>7.56</v>
      </c>
      <c r="H98" s="327" t="s">
        <v>775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44251</v>
      </c>
      <c r="B99" s="253" t="s">
        <v>1074</v>
      </c>
      <c r="C99" s="254" t="s">
        <v>1075</v>
      </c>
      <c r="D99" s="254" t="s">
        <v>1076</v>
      </c>
      <c r="E99" s="254" t="s">
        <v>543</v>
      </c>
      <c r="F99" s="358">
        <v>1184500</v>
      </c>
      <c r="G99" s="253">
        <v>7.1</v>
      </c>
      <c r="H99" s="327" t="s">
        <v>775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44251</v>
      </c>
      <c r="B100" s="253" t="s">
        <v>984</v>
      </c>
      <c r="C100" s="254" t="s">
        <v>985</v>
      </c>
      <c r="D100" s="254" t="s">
        <v>975</v>
      </c>
      <c r="E100" s="254" t="s">
        <v>543</v>
      </c>
      <c r="F100" s="358">
        <v>51</v>
      </c>
      <c r="G100" s="253">
        <v>15</v>
      </c>
      <c r="H100" s="327" t="s">
        <v>775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44251</v>
      </c>
      <c r="B101" s="253" t="s">
        <v>956</v>
      </c>
      <c r="C101" s="254" t="s">
        <v>957</v>
      </c>
      <c r="D101" s="254" t="s">
        <v>1077</v>
      </c>
      <c r="E101" s="254" t="s">
        <v>544</v>
      </c>
      <c r="F101" s="358">
        <v>56000</v>
      </c>
      <c r="G101" s="253">
        <v>17.5</v>
      </c>
      <c r="H101" s="327" t="s">
        <v>775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44251</v>
      </c>
      <c r="B102" s="253" t="s">
        <v>1078</v>
      </c>
      <c r="C102" s="254" t="s">
        <v>1079</v>
      </c>
      <c r="D102" s="254" t="s">
        <v>1080</v>
      </c>
      <c r="E102" s="254" t="s">
        <v>544</v>
      </c>
      <c r="F102" s="358">
        <v>1322000</v>
      </c>
      <c r="G102" s="253">
        <v>15.04</v>
      </c>
      <c r="H102" s="327" t="s">
        <v>775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44251</v>
      </c>
      <c r="B103" s="253" t="s">
        <v>1078</v>
      </c>
      <c r="C103" s="254" t="s">
        <v>1079</v>
      </c>
      <c r="D103" s="254" t="s">
        <v>1081</v>
      </c>
      <c r="E103" s="254" t="s">
        <v>544</v>
      </c>
      <c r="F103" s="358">
        <v>2130962</v>
      </c>
      <c r="G103" s="253">
        <v>15.04</v>
      </c>
      <c r="H103" s="327" t="s">
        <v>775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44251</v>
      </c>
      <c r="B104" s="253" t="s">
        <v>743</v>
      </c>
      <c r="C104" s="254" t="s">
        <v>1065</v>
      </c>
      <c r="D104" s="254" t="s">
        <v>1082</v>
      </c>
      <c r="E104" s="254" t="s">
        <v>544</v>
      </c>
      <c r="F104" s="358">
        <v>265000</v>
      </c>
      <c r="G104" s="253">
        <v>1865.02</v>
      </c>
      <c r="H104" s="327" t="s">
        <v>775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44251</v>
      </c>
      <c r="B105" s="253" t="s">
        <v>1066</v>
      </c>
      <c r="C105" s="254" t="s">
        <v>1067</v>
      </c>
      <c r="D105" s="254" t="s">
        <v>983</v>
      </c>
      <c r="E105" s="254" t="s">
        <v>544</v>
      </c>
      <c r="F105" s="358">
        <v>528320</v>
      </c>
      <c r="G105" s="253">
        <v>85.85</v>
      </c>
      <c r="H105" s="327" t="s">
        <v>775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44251</v>
      </c>
      <c r="B106" s="253" t="s">
        <v>1071</v>
      </c>
      <c r="C106" s="254" t="s">
        <v>1072</v>
      </c>
      <c r="D106" s="254" t="s">
        <v>846</v>
      </c>
      <c r="E106" s="254" t="s">
        <v>544</v>
      </c>
      <c r="F106" s="358">
        <v>51319</v>
      </c>
      <c r="G106" s="253">
        <v>25.35</v>
      </c>
      <c r="H106" s="327" t="s">
        <v>775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44251</v>
      </c>
      <c r="B107" s="253" t="s">
        <v>980</v>
      </c>
      <c r="C107" s="254" t="s">
        <v>981</v>
      </c>
      <c r="D107" s="254" t="s">
        <v>982</v>
      </c>
      <c r="E107" s="254" t="s">
        <v>544</v>
      </c>
      <c r="F107" s="358">
        <v>86999</v>
      </c>
      <c r="G107" s="253">
        <v>7.55</v>
      </c>
      <c r="H107" s="327" t="s">
        <v>775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44251</v>
      </c>
      <c r="B108" s="253" t="s">
        <v>1083</v>
      </c>
      <c r="C108" s="254" t="s">
        <v>1084</v>
      </c>
      <c r="D108" s="254" t="s">
        <v>1085</v>
      </c>
      <c r="E108" s="254" t="s">
        <v>544</v>
      </c>
      <c r="F108" s="358">
        <v>405238</v>
      </c>
      <c r="G108" s="253">
        <v>8.61</v>
      </c>
      <c r="H108" s="327" t="s">
        <v>775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44251</v>
      </c>
      <c r="B109" s="253" t="s">
        <v>1074</v>
      </c>
      <c r="C109" s="254" t="s">
        <v>1075</v>
      </c>
      <c r="D109" s="254" t="s">
        <v>1086</v>
      </c>
      <c r="E109" s="254" t="s">
        <v>544</v>
      </c>
      <c r="F109" s="358">
        <v>1184105</v>
      </c>
      <c r="G109" s="253">
        <v>7.1</v>
      </c>
      <c r="H109" s="327" t="s">
        <v>775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44251</v>
      </c>
      <c r="B110" s="253" t="s">
        <v>984</v>
      </c>
      <c r="C110" s="254" t="s">
        <v>985</v>
      </c>
      <c r="D110" s="254" t="s">
        <v>975</v>
      </c>
      <c r="E110" s="254" t="s">
        <v>544</v>
      </c>
      <c r="F110" s="358">
        <v>454390</v>
      </c>
      <c r="G110" s="253">
        <v>13.96</v>
      </c>
      <c r="H110" s="327" t="s">
        <v>775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8"/>
      <c r="G111" s="253"/>
      <c r="H111" s="327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8"/>
      <c r="G112" s="253"/>
      <c r="H112" s="327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8"/>
      <c r="G113" s="253"/>
      <c r="H113" s="327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20"/>
  <sheetViews>
    <sheetView zoomScale="83" zoomScaleNormal="70" workbookViewId="0">
      <selection activeCell="J77" sqref="J77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1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3.8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9.6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3.8">
      <c r="A10" s="487">
        <v>1</v>
      </c>
      <c r="B10" s="488">
        <v>44175</v>
      </c>
      <c r="C10" s="451"/>
      <c r="D10" s="449" t="s">
        <v>773</v>
      </c>
      <c r="E10" s="450" t="s">
        <v>558</v>
      </c>
      <c r="F10" s="447">
        <v>1427.5</v>
      </c>
      <c r="G10" s="468">
        <v>1330</v>
      </c>
      <c r="H10" s="447">
        <v>1535</v>
      </c>
      <c r="I10" s="465" t="s">
        <v>830</v>
      </c>
      <c r="J10" s="448" t="s">
        <v>869</v>
      </c>
      <c r="K10" s="466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3.8">
      <c r="A11" s="467">
        <v>2</v>
      </c>
      <c r="B11" s="464">
        <v>44201</v>
      </c>
      <c r="C11" s="451"/>
      <c r="D11" s="449" t="s">
        <v>74</v>
      </c>
      <c r="E11" s="450" t="s">
        <v>558</v>
      </c>
      <c r="F11" s="447">
        <v>3540</v>
      </c>
      <c r="G11" s="468">
        <v>3295</v>
      </c>
      <c r="H11" s="447">
        <f>(3682.5+3520)/2</f>
        <v>3601.25</v>
      </c>
      <c r="I11" s="465" t="s">
        <v>833</v>
      </c>
      <c r="J11" s="448" t="s">
        <v>812</v>
      </c>
      <c r="K11" s="466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3.8">
      <c r="A12" s="508">
        <v>3</v>
      </c>
      <c r="B12" s="509">
        <v>44229</v>
      </c>
      <c r="C12" s="510"/>
      <c r="D12" s="449" t="s">
        <v>403</v>
      </c>
      <c r="E12" s="511" t="s">
        <v>558</v>
      </c>
      <c r="F12" s="447">
        <v>2197.5</v>
      </c>
      <c r="G12" s="512">
        <v>2070</v>
      </c>
      <c r="H12" s="447">
        <v>2357.5</v>
      </c>
      <c r="I12" s="513" t="s">
        <v>850</v>
      </c>
      <c r="J12" s="466" t="s">
        <v>884</v>
      </c>
      <c r="K12" s="466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14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3.8">
      <c r="A13" s="482">
        <v>4</v>
      </c>
      <c r="B13" s="483">
        <v>44229</v>
      </c>
      <c r="C13" s="421"/>
      <c r="D13" s="414" t="s">
        <v>114</v>
      </c>
      <c r="E13" s="415" t="s">
        <v>558</v>
      </c>
      <c r="F13" s="389" t="s">
        <v>848</v>
      </c>
      <c r="G13" s="486">
        <v>2090</v>
      </c>
      <c r="H13" s="389"/>
      <c r="I13" s="485" t="s">
        <v>849</v>
      </c>
      <c r="J13" s="354" t="s">
        <v>559</v>
      </c>
      <c r="K13" s="484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3.8">
      <c r="A14" s="467">
        <v>5</v>
      </c>
      <c r="B14" s="464">
        <v>44231</v>
      </c>
      <c r="C14" s="451"/>
      <c r="D14" s="449" t="s">
        <v>268</v>
      </c>
      <c r="E14" s="450" t="s">
        <v>558</v>
      </c>
      <c r="F14" s="447">
        <v>2190</v>
      </c>
      <c r="G14" s="468">
        <v>1995</v>
      </c>
      <c r="H14" s="447">
        <v>2330</v>
      </c>
      <c r="I14" s="465">
        <v>2500</v>
      </c>
      <c r="J14" s="448" t="s">
        <v>685</v>
      </c>
      <c r="K14" s="466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2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3.8">
      <c r="A15" s="467">
        <v>6</v>
      </c>
      <c r="B15" s="464">
        <v>44236</v>
      </c>
      <c r="C15" s="451"/>
      <c r="D15" s="449" t="s">
        <v>773</v>
      </c>
      <c r="E15" s="450" t="s">
        <v>558</v>
      </c>
      <c r="F15" s="447">
        <v>1597.5</v>
      </c>
      <c r="G15" s="468">
        <v>1514</v>
      </c>
      <c r="H15" s="447">
        <v>1702.5</v>
      </c>
      <c r="I15" s="465" t="s">
        <v>883</v>
      </c>
      <c r="J15" s="466" t="s">
        <v>898</v>
      </c>
      <c r="K15" s="466">
        <f t="shared" si="5"/>
        <v>105</v>
      </c>
      <c r="L15" s="444">
        <f>(F15*-0.8)/100</f>
        <v>-12.78</v>
      </c>
      <c r="M15" s="445">
        <f t="shared" si="6"/>
        <v>5.772769953051643E-2</v>
      </c>
      <c r="N15" s="514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3.8">
      <c r="A16" s="482">
        <v>7</v>
      </c>
      <c r="B16" s="516">
        <v>44236</v>
      </c>
      <c r="C16" s="421"/>
      <c r="D16" s="414" t="s">
        <v>268</v>
      </c>
      <c r="E16" s="415" t="s">
        <v>558</v>
      </c>
      <c r="F16" s="389" t="s">
        <v>885</v>
      </c>
      <c r="G16" s="486">
        <v>2070</v>
      </c>
      <c r="H16" s="389"/>
      <c r="I16" s="485" t="s">
        <v>886</v>
      </c>
      <c r="J16" s="354" t="s">
        <v>559</v>
      </c>
      <c r="K16" s="484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553">
        <v>8</v>
      </c>
      <c r="B17" s="554">
        <v>44246</v>
      </c>
      <c r="C17" s="555"/>
      <c r="D17" s="556" t="s">
        <v>161</v>
      </c>
      <c r="E17" s="557" t="s">
        <v>558</v>
      </c>
      <c r="F17" s="558">
        <v>43.9</v>
      </c>
      <c r="G17" s="559">
        <v>41.4</v>
      </c>
      <c r="H17" s="558">
        <v>41.75</v>
      </c>
      <c r="I17" s="560" t="s">
        <v>932</v>
      </c>
      <c r="J17" s="561" t="s">
        <v>933</v>
      </c>
      <c r="K17" s="562">
        <f>H17-F17</f>
        <v>-2.1499999999999986</v>
      </c>
      <c r="L17" s="563">
        <f>(F17*-0.07)/100</f>
        <v>-3.0730000000000004E-2</v>
      </c>
      <c r="M17" s="564">
        <f t="shared" ref="M17" si="7">(K17+L17)/F17</f>
        <v>-4.9674943052391771E-2</v>
      </c>
      <c r="N17" s="561" t="s">
        <v>621</v>
      </c>
      <c r="O17" s="565">
        <v>43880</v>
      </c>
      <c r="P17" s="459"/>
      <c r="Q17" s="4"/>
      <c r="R17" s="460" t="s">
        <v>560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515">
        <v>9</v>
      </c>
      <c r="B18" s="516">
        <v>44246</v>
      </c>
      <c r="C18" s="421"/>
      <c r="D18" s="414" t="s">
        <v>239</v>
      </c>
      <c r="E18" s="415" t="s">
        <v>558</v>
      </c>
      <c r="F18" s="389" t="s">
        <v>934</v>
      </c>
      <c r="G18" s="486">
        <v>70</v>
      </c>
      <c r="H18" s="389"/>
      <c r="I18" s="518" t="s">
        <v>935</v>
      </c>
      <c r="J18" s="354" t="s">
        <v>559</v>
      </c>
      <c r="K18" s="517"/>
      <c r="L18" s="408"/>
      <c r="M18" s="404"/>
      <c r="N18" s="354"/>
      <c r="O18" s="411"/>
      <c r="P18" s="459"/>
      <c r="Q18" s="4"/>
      <c r="R18" s="460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3.8">
      <c r="A19" s="467">
        <v>10</v>
      </c>
      <c r="B19" s="464">
        <v>44249</v>
      </c>
      <c r="C19" s="451"/>
      <c r="D19" s="449" t="s">
        <v>491</v>
      </c>
      <c r="E19" s="450" t="s">
        <v>558</v>
      </c>
      <c r="F19" s="447">
        <v>505.5</v>
      </c>
      <c r="G19" s="468">
        <v>475</v>
      </c>
      <c r="H19" s="447">
        <v>546</v>
      </c>
      <c r="I19" s="465" t="s">
        <v>940</v>
      </c>
      <c r="J19" s="466" t="s">
        <v>958</v>
      </c>
      <c r="K19" s="466">
        <f t="shared" ref="K19" si="8">H19-F19</f>
        <v>40.5</v>
      </c>
      <c r="L19" s="444">
        <f>(F19*-0.8)/100</f>
        <v>-4.0440000000000005</v>
      </c>
      <c r="M19" s="445">
        <f t="shared" ref="M19" si="9">(K19+L19)/F19</f>
        <v>7.2118694362017816E-2</v>
      </c>
      <c r="N19" s="514" t="s">
        <v>557</v>
      </c>
      <c r="O19" s="446">
        <v>43884</v>
      </c>
      <c r="P19" s="459"/>
      <c r="Q19" s="4"/>
      <c r="R19" s="460" t="s">
        <v>794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2" customFormat="1" ht="13.8">
      <c r="A20" s="360"/>
      <c r="B20" s="375"/>
      <c r="C20" s="376"/>
      <c r="D20" s="387"/>
      <c r="E20" s="380"/>
      <c r="F20" s="380"/>
      <c r="G20" s="385"/>
      <c r="H20" s="380"/>
      <c r="I20" s="377"/>
      <c r="J20" s="382"/>
      <c r="K20" s="382"/>
      <c r="L20" s="390"/>
      <c r="M20" s="353"/>
      <c r="N20" s="363"/>
      <c r="O20" s="359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3.8">
      <c r="A22" s="435"/>
      <c r="B22" s="436"/>
      <c r="C22" s="437"/>
      <c r="D22" s="438"/>
      <c r="E22" s="439"/>
      <c r="F22" s="439"/>
      <c r="G22" s="402"/>
      <c r="H22" s="439"/>
      <c r="I22" s="440"/>
      <c r="J22" s="403"/>
      <c r="K22" s="403"/>
      <c r="L22" s="441"/>
      <c r="M22" s="76"/>
      <c r="N22" s="442"/>
      <c r="O22" s="443"/>
      <c r="P22" s="383"/>
      <c r="Q22" s="61"/>
      <c r="R22" s="323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391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392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392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3.8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393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9.6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394" t="s">
        <v>822</v>
      </c>
      <c r="M28" s="60" t="s">
        <v>821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71" customFormat="1" ht="15" customHeight="1">
      <c r="A29" s="487">
        <v>1</v>
      </c>
      <c r="B29" s="488">
        <v>44228</v>
      </c>
      <c r="C29" s="451"/>
      <c r="D29" s="449" t="s">
        <v>68</v>
      </c>
      <c r="E29" s="450" t="s">
        <v>558</v>
      </c>
      <c r="F29" s="447">
        <v>566</v>
      </c>
      <c r="G29" s="447">
        <v>548</v>
      </c>
      <c r="H29" s="447">
        <v>577</v>
      </c>
      <c r="I29" s="448">
        <v>600</v>
      </c>
      <c r="J29" s="448" t="s">
        <v>856</v>
      </c>
      <c r="K29" s="466">
        <f t="shared" ref="K29:K30" si="10">H29-F29</f>
        <v>11</v>
      </c>
      <c r="L29" s="444">
        <f>(F29*-0.07)/100</f>
        <v>-0.39620000000000005</v>
      </c>
      <c r="M29" s="445">
        <f t="shared" ref="M29:M30" si="11">(K29+L29)/F29</f>
        <v>1.8734628975265018E-2</v>
      </c>
      <c r="N29" s="448" t="s">
        <v>557</v>
      </c>
      <c r="O29" s="472">
        <v>44228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99">
        <v>2</v>
      </c>
      <c r="B30" s="500">
        <v>44229</v>
      </c>
      <c r="C30" s="501"/>
      <c r="D30" s="502" t="s">
        <v>80</v>
      </c>
      <c r="E30" s="470" t="s">
        <v>558</v>
      </c>
      <c r="F30" s="470">
        <v>627.5</v>
      </c>
      <c r="G30" s="503">
        <v>609</v>
      </c>
      <c r="H30" s="503">
        <v>608.5</v>
      </c>
      <c r="I30" s="470">
        <v>660</v>
      </c>
      <c r="J30" s="471" t="s">
        <v>878</v>
      </c>
      <c r="K30" s="504">
        <f t="shared" si="10"/>
        <v>-19</v>
      </c>
      <c r="L30" s="505">
        <f t="shared" ref="L30:L35" si="12">(F30*-0.7)/100</f>
        <v>-4.3925000000000001</v>
      </c>
      <c r="M30" s="506">
        <f t="shared" si="11"/>
        <v>-3.7278884462151392E-2</v>
      </c>
      <c r="N30" s="471" t="s">
        <v>621</v>
      </c>
      <c r="O30" s="507">
        <v>44235</v>
      </c>
      <c r="P30" s="4"/>
      <c r="Q30" s="4"/>
      <c r="R30" s="326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487">
        <v>3</v>
      </c>
      <c r="B31" s="488">
        <v>44229</v>
      </c>
      <c r="C31" s="451"/>
      <c r="D31" s="449" t="s">
        <v>141</v>
      </c>
      <c r="E31" s="450" t="s">
        <v>558</v>
      </c>
      <c r="F31" s="447">
        <v>576.5</v>
      </c>
      <c r="G31" s="447">
        <v>560</v>
      </c>
      <c r="H31" s="447">
        <v>590</v>
      </c>
      <c r="I31" s="448" t="s">
        <v>854</v>
      </c>
      <c r="J31" s="448" t="s">
        <v>857</v>
      </c>
      <c r="K31" s="466">
        <f t="shared" ref="K31" si="13">H31-F31</f>
        <v>13.5</v>
      </c>
      <c r="L31" s="444">
        <f t="shared" si="12"/>
        <v>-4.0354999999999999</v>
      </c>
      <c r="M31" s="445">
        <f t="shared" ref="M31" si="14">(K31+L31)/F31</f>
        <v>1.6417172593235042E-2</v>
      </c>
      <c r="N31" s="448" t="s">
        <v>557</v>
      </c>
      <c r="O31" s="446">
        <v>44231</v>
      </c>
      <c r="P31" s="4"/>
      <c r="Q31" s="4"/>
      <c r="R31" s="326" t="s">
        <v>794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94">
        <v>4</v>
      </c>
      <c r="B32" s="488">
        <v>44229</v>
      </c>
      <c r="C32" s="495"/>
      <c r="D32" s="496" t="s">
        <v>68</v>
      </c>
      <c r="E32" s="447" t="s">
        <v>558</v>
      </c>
      <c r="F32" s="447">
        <v>601.5</v>
      </c>
      <c r="G32" s="497">
        <v>585</v>
      </c>
      <c r="H32" s="497">
        <v>615.5</v>
      </c>
      <c r="I32" s="447">
        <v>630</v>
      </c>
      <c r="J32" s="448" t="s">
        <v>857</v>
      </c>
      <c r="K32" s="466">
        <f t="shared" ref="K32" si="15">H32-F32</f>
        <v>14</v>
      </c>
      <c r="L32" s="444">
        <f t="shared" si="12"/>
        <v>-4.2104999999999997</v>
      </c>
      <c r="M32" s="445">
        <f t="shared" ref="M32" si="16">(K32+L32)/F32</f>
        <v>1.6275145469659184E-2</v>
      </c>
      <c r="N32" s="448" t="s">
        <v>557</v>
      </c>
      <c r="O32" s="446">
        <v>44230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71" customFormat="1" ht="15" customHeight="1">
      <c r="A33" s="487">
        <v>5</v>
      </c>
      <c r="B33" s="488">
        <v>44230</v>
      </c>
      <c r="C33" s="451"/>
      <c r="D33" s="449" t="s">
        <v>131</v>
      </c>
      <c r="E33" s="450" t="s">
        <v>558</v>
      </c>
      <c r="F33" s="447">
        <v>1844</v>
      </c>
      <c r="G33" s="447">
        <v>1790</v>
      </c>
      <c r="H33" s="447">
        <v>1887.5</v>
      </c>
      <c r="I33" s="448" t="s">
        <v>862</v>
      </c>
      <c r="J33" s="448" t="s">
        <v>870</v>
      </c>
      <c r="K33" s="466">
        <f t="shared" ref="K33" si="17">H33-F33</f>
        <v>43.5</v>
      </c>
      <c r="L33" s="444">
        <f t="shared" si="12"/>
        <v>-12.907999999999999</v>
      </c>
      <c r="M33" s="445">
        <f t="shared" ref="M33" si="18">(K33+L33)/F33</f>
        <v>1.6590021691973968E-2</v>
      </c>
      <c r="N33" s="448" t="s">
        <v>557</v>
      </c>
      <c r="O33" s="446">
        <v>44231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71" customFormat="1" ht="15" customHeight="1">
      <c r="A34" s="499">
        <v>6</v>
      </c>
      <c r="B34" s="500">
        <v>44231</v>
      </c>
      <c r="C34" s="501"/>
      <c r="D34" s="502" t="s">
        <v>68</v>
      </c>
      <c r="E34" s="470" t="s">
        <v>558</v>
      </c>
      <c r="F34" s="470">
        <v>612.5</v>
      </c>
      <c r="G34" s="503">
        <v>598</v>
      </c>
      <c r="H34" s="503">
        <v>592.5</v>
      </c>
      <c r="I34" s="470" t="s">
        <v>871</v>
      </c>
      <c r="J34" s="471" t="s">
        <v>875</v>
      </c>
      <c r="K34" s="504">
        <f t="shared" ref="K34:K35" si="19">H34-F34</f>
        <v>-20</v>
      </c>
      <c r="L34" s="505">
        <f t="shared" si="12"/>
        <v>-4.2874999999999996</v>
      </c>
      <c r="M34" s="506">
        <f t="shared" ref="M34:M35" si="20">(K34+L34)/F34</f>
        <v>-3.9653061224489798E-2</v>
      </c>
      <c r="N34" s="471" t="s">
        <v>621</v>
      </c>
      <c r="O34" s="507">
        <v>44232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71" customFormat="1" ht="15" customHeight="1">
      <c r="A35" s="487">
        <v>7</v>
      </c>
      <c r="B35" s="488">
        <v>44231</v>
      </c>
      <c r="C35" s="451"/>
      <c r="D35" s="449" t="s">
        <v>117</v>
      </c>
      <c r="E35" s="450" t="s">
        <v>558</v>
      </c>
      <c r="F35" s="447">
        <v>472</v>
      </c>
      <c r="G35" s="447">
        <v>457</v>
      </c>
      <c r="H35" s="447">
        <v>485</v>
      </c>
      <c r="I35" s="448" t="s">
        <v>872</v>
      </c>
      <c r="J35" s="448" t="s">
        <v>890</v>
      </c>
      <c r="K35" s="466">
        <f t="shared" si="19"/>
        <v>13</v>
      </c>
      <c r="L35" s="444">
        <f t="shared" si="12"/>
        <v>-3.3039999999999998</v>
      </c>
      <c r="M35" s="445">
        <f t="shared" si="20"/>
        <v>2.0542372881355932E-2</v>
      </c>
      <c r="N35" s="448" t="s">
        <v>557</v>
      </c>
      <c r="O35" s="446">
        <v>44238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71" customFormat="1" ht="15" customHeight="1">
      <c r="A36" s="487">
        <v>8</v>
      </c>
      <c r="B36" s="488">
        <v>44232</v>
      </c>
      <c r="C36" s="451"/>
      <c r="D36" s="449" t="s">
        <v>773</v>
      </c>
      <c r="E36" s="450" t="s">
        <v>558</v>
      </c>
      <c r="F36" s="447">
        <v>1520</v>
      </c>
      <c r="G36" s="447">
        <v>1469</v>
      </c>
      <c r="H36" s="447">
        <v>1560</v>
      </c>
      <c r="I36" s="448" t="s">
        <v>859</v>
      </c>
      <c r="J36" s="448" t="s">
        <v>594</v>
      </c>
      <c r="K36" s="466">
        <f t="shared" ref="K36:K37" si="21">H36-F36</f>
        <v>40</v>
      </c>
      <c r="L36" s="444">
        <f>(F36*-0.07)/100</f>
        <v>-1.0640000000000001</v>
      </c>
      <c r="M36" s="445">
        <f t="shared" ref="M36:M37" si="22">(K36+L36)/F36</f>
        <v>2.561578947368421E-2</v>
      </c>
      <c r="N36" s="448" t="s">
        <v>557</v>
      </c>
      <c r="O36" s="472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71" customFormat="1" ht="15" customHeight="1">
      <c r="A37" s="499">
        <v>9</v>
      </c>
      <c r="B37" s="500">
        <v>44235</v>
      </c>
      <c r="C37" s="501"/>
      <c r="D37" s="502" t="s">
        <v>879</v>
      </c>
      <c r="E37" s="470" t="s">
        <v>558</v>
      </c>
      <c r="F37" s="470">
        <v>221</v>
      </c>
      <c r="G37" s="503">
        <v>214.5</v>
      </c>
      <c r="H37" s="503">
        <v>214.5</v>
      </c>
      <c r="I37" s="470" t="s">
        <v>880</v>
      </c>
      <c r="J37" s="471" t="s">
        <v>899</v>
      </c>
      <c r="K37" s="504">
        <f t="shared" si="21"/>
        <v>-6.5</v>
      </c>
      <c r="L37" s="505">
        <f t="shared" ref="L37" si="23">(F37*-0.7)/100</f>
        <v>-1.5469999999999999</v>
      </c>
      <c r="M37" s="506">
        <f t="shared" si="22"/>
        <v>-3.6411764705882359E-2</v>
      </c>
      <c r="N37" s="471" t="s">
        <v>621</v>
      </c>
      <c r="O37" s="507">
        <v>44232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71" customFormat="1" ht="15" customHeight="1">
      <c r="A38" s="487">
        <v>10</v>
      </c>
      <c r="B38" s="488">
        <v>44237</v>
      </c>
      <c r="C38" s="451"/>
      <c r="D38" s="449" t="s">
        <v>126</v>
      </c>
      <c r="E38" s="450" t="s">
        <v>558</v>
      </c>
      <c r="F38" s="447">
        <v>224.5</v>
      </c>
      <c r="G38" s="447">
        <v>218</v>
      </c>
      <c r="H38" s="447">
        <v>227.75</v>
      </c>
      <c r="I38" s="448">
        <v>235</v>
      </c>
      <c r="J38" s="448" t="s">
        <v>901</v>
      </c>
      <c r="K38" s="466">
        <f t="shared" ref="K38:K39" si="24">H38-F38</f>
        <v>3.25</v>
      </c>
      <c r="L38" s="444">
        <f>(F38*-0.07)/100</f>
        <v>-0.15715000000000001</v>
      </c>
      <c r="M38" s="445">
        <f t="shared" ref="M38:M39" si="25">(K38+L38)/F38</f>
        <v>1.3776614699331847E-2</v>
      </c>
      <c r="N38" s="448" t="s">
        <v>557</v>
      </c>
      <c r="O38" s="472">
        <v>44237</v>
      </c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71" customFormat="1" ht="15" customHeight="1">
      <c r="A39" s="499">
        <v>11</v>
      </c>
      <c r="B39" s="500">
        <v>44239</v>
      </c>
      <c r="C39" s="501"/>
      <c r="D39" s="502" t="s">
        <v>97</v>
      </c>
      <c r="E39" s="470" t="s">
        <v>558</v>
      </c>
      <c r="F39" s="470">
        <v>213</v>
      </c>
      <c r="G39" s="503">
        <v>207</v>
      </c>
      <c r="H39" s="503">
        <v>207</v>
      </c>
      <c r="I39" s="470" t="s">
        <v>900</v>
      </c>
      <c r="J39" s="471" t="s">
        <v>931</v>
      </c>
      <c r="K39" s="504">
        <f t="shared" si="24"/>
        <v>-6</v>
      </c>
      <c r="L39" s="505">
        <f t="shared" ref="L39" si="26">(F39*-0.7)/100</f>
        <v>-1.4909999999999999</v>
      </c>
      <c r="M39" s="506">
        <f t="shared" si="25"/>
        <v>-3.5169014084507039E-2</v>
      </c>
      <c r="N39" s="471" t="s">
        <v>621</v>
      </c>
      <c r="O39" s="507">
        <v>44246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71" customFormat="1" ht="15" customHeight="1">
      <c r="A40" s="494">
        <v>12</v>
      </c>
      <c r="B40" s="488">
        <v>44239</v>
      </c>
      <c r="C40" s="495"/>
      <c r="D40" s="496" t="s">
        <v>145</v>
      </c>
      <c r="E40" s="447" t="s">
        <v>558</v>
      </c>
      <c r="F40" s="447">
        <v>173</v>
      </c>
      <c r="G40" s="497">
        <v>168</v>
      </c>
      <c r="H40" s="497">
        <v>183.5</v>
      </c>
      <c r="I40" s="447">
        <v>185</v>
      </c>
      <c r="J40" s="448" t="s">
        <v>882</v>
      </c>
      <c r="K40" s="466">
        <f t="shared" ref="K40:K41" si="27">H40-F40</f>
        <v>10.5</v>
      </c>
      <c r="L40" s="444">
        <f>(F40*-0.07)/100</f>
        <v>-0.12110000000000001</v>
      </c>
      <c r="M40" s="445">
        <f t="shared" ref="M40:M41" si="28">(K40+L40)/F40</f>
        <v>5.9993641618497108E-2</v>
      </c>
      <c r="N40" s="448" t="s">
        <v>557</v>
      </c>
      <c r="O40" s="472">
        <v>44239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71" customFormat="1" ht="15" customHeight="1">
      <c r="A41" s="499">
        <v>13</v>
      </c>
      <c r="B41" s="500">
        <v>44242</v>
      </c>
      <c r="C41" s="501"/>
      <c r="D41" s="502" t="s">
        <v>151</v>
      </c>
      <c r="E41" s="470" t="s">
        <v>558</v>
      </c>
      <c r="F41" s="470">
        <v>17400</v>
      </c>
      <c r="G41" s="503">
        <v>16900</v>
      </c>
      <c r="H41" s="503">
        <v>16890</v>
      </c>
      <c r="I41" s="470" t="s">
        <v>904</v>
      </c>
      <c r="J41" s="471" t="s">
        <v>911</v>
      </c>
      <c r="K41" s="504">
        <f t="shared" si="27"/>
        <v>-510</v>
      </c>
      <c r="L41" s="505">
        <f t="shared" ref="L41" si="29">(F41*-0.7)/100</f>
        <v>-121.8</v>
      </c>
      <c r="M41" s="506">
        <f t="shared" si="28"/>
        <v>-3.6310344827586202E-2</v>
      </c>
      <c r="N41" s="471" t="s">
        <v>621</v>
      </c>
      <c r="O41" s="507">
        <v>44244</v>
      </c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71" customFormat="1" ht="15" customHeight="1">
      <c r="A42" s="499">
        <v>14</v>
      </c>
      <c r="B42" s="500">
        <v>44243</v>
      </c>
      <c r="C42" s="501"/>
      <c r="D42" s="502" t="s">
        <v>773</v>
      </c>
      <c r="E42" s="470" t="s">
        <v>558</v>
      </c>
      <c r="F42" s="470">
        <v>1685</v>
      </c>
      <c r="G42" s="503">
        <v>1635</v>
      </c>
      <c r="H42" s="503">
        <v>1635</v>
      </c>
      <c r="I42" s="470" t="s">
        <v>910</v>
      </c>
      <c r="J42" s="471" t="s">
        <v>938</v>
      </c>
      <c r="K42" s="504">
        <f t="shared" ref="K42" si="30">H42-F42</f>
        <v>-50</v>
      </c>
      <c r="L42" s="505">
        <f t="shared" ref="L42" si="31">(F42*-0.7)/100</f>
        <v>-11.795</v>
      </c>
      <c r="M42" s="506">
        <f t="shared" ref="M42" si="32">(K42+L42)/F42</f>
        <v>-3.6673590504451042E-2</v>
      </c>
      <c r="N42" s="471" t="s">
        <v>621</v>
      </c>
      <c r="O42" s="507">
        <v>44249</v>
      </c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71" customFormat="1" ht="15" customHeight="1">
      <c r="A43" s="541">
        <v>15</v>
      </c>
      <c r="B43" s="542">
        <v>44244</v>
      </c>
      <c r="C43" s="543"/>
      <c r="D43" s="544" t="s">
        <v>68</v>
      </c>
      <c r="E43" s="545" t="s">
        <v>558</v>
      </c>
      <c r="F43" s="545">
        <v>592.5</v>
      </c>
      <c r="G43" s="546">
        <v>577</v>
      </c>
      <c r="H43" s="546">
        <v>596.5</v>
      </c>
      <c r="I43" s="545" t="s">
        <v>913</v>
      </c>
      <c r="J43" s="547" t="s">
        <v>919</v>
      </c>
      <c r="K43" s="548">
        <f t="shared" ref="K43:K44" si="33">H43-F43</f>
        <v>4</v>
      </c>
      <c r="L43" s="549">
        <f t="shared" ref="L43:L44" si="34">(F43*-0.7)/100</f>
        <v>-4.1475</v>
      </c>
      <c r="M43" s="550">
        <f t="shared" ref="M43:M45" si="35">(K43+L43)/F43</f>
        <v>-2.4894514767932486E-4</v>
      </c>
      <c r="N43" s="547" t="s">
        <v>666</v>
      </c>
      <c r="O43" s="551">
        <v>44245</v>
      </c>
      <c r="P43" s="4"/>
      <c r="Q43" s="4"/>
      <c r="R43" s="326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71" customFormat="1" ht="15" customHeight="1">
      <c r="A44" s="499">
        <v>16</v>
      </c>
      <c r="B44" s="500">
        <v>44245</v>
      </c>
      <c r="C44" s="501"/>
      <c r="D44" s="502" t="s">
        <v>182</v>
      </c>
      <c r="E44" s="470" t="s">
        <v>558</v>
      </c>
      <c r="F44" s="470">
        <v>92.5</v>
      </c>
      <c r="G44" s="503">
        <v>89.5</v>
      </c>
      <c r="H44" s="503">
        <v>89.5</v>
      </c>
      <c r="I44" s="470" t="s">
        <v>920</v>
      </c>
      <c r="J44" s="471" t="s">
        <v>937</v>
      </c>
      <c r="K44" s="504">
        <f t="shared" si="33"/>
        <v>-3</v>
      </c>
      <c r="L44" s="505">
        <f t="shared" si="34"/>
        <v>-0.64749999999999996</v>
      </c>
      <c r="M44" s="506">
        <f t="shared" si="35"/>
        <v>-3.9432432432432434E-2</v>
      </c>
      <c r="N44" s="471" t="s">
        <v>621</v>
      </c>
      <c r="O44" s="507">
        <v>44249</v>
      </c>
      <c r="P44" s="4"/>
      <c r="Q44" s="4"/>
      <c r="R44" s="326" t="s">
        <v>560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71" customFormat="1" ht="15" customHeight="1">
      <c r="A45" s="494">
        <v>17</v>
      </c>
      <c r="B45" s="488">
        <v>44249</v>
      </c>
      <c r="C45" s="495"/>
      <c r="D45" s="496" t="s">
        <v>112</v>
      </c>
      <c r="E45" s="447" t="s">
        <v>819</v>
      </c>
      <c r="F45" s="447">
        <v>323.5</v>
      </c>
      <c r="G45" s="497">
        <v>333</v>
      </c>
      <c r="H45" s="497">
        <v>317</v>
      </c>
      <c r="I45" s="447" t="s">
        <v>941</v>
      </c>
      <c r="J45" s="448" t="s">
        <v>942</v>
      </c>
      <c r="K45" s="448">
        <f>F45-H45</f>
        <v>6.5</v>
      </c>
      <c r="L45" s="570">
        <f>(F45*-0.07)/100</f>
        <v>-0.22645000000000004</v>
      </c>
      <c r="M45" s="445">
        <f t="shared" si="35"/>
        <v>1.9392735703245751E-2</v>
      </c>
      <c r="N45" s="448" t="s">
        <v>557</v>
      </c>
      <c r="O45" s="472">
        <v>44249</v>
      </c>
      <c r="P45" s="4"/>
      <c r="Q45" s="4"/>
      <c r="R45" s="326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71" customFormat="1" ht="15" customHeight="1">
      <c r="A46" s="499">
        <v>18</v>
      </c>
      <c r="B46" s="500">
        <v>44249</v>
      </c>
      <c r="C46" s="501"/>
      <c r="D46" s="502" t="s">
        <v>155</v>
      </c>
      <c r="E46" s="470" t="s">
        <v>819</v>
      </c>
      <c r="F46" s="470">
        <v>107</v>
      </c>
      <c r="G46" s="503">
        <v>110.5</v>
      </c>
      <c r="H46" s="503">
        <v>110.5</v>
      </c>
      <c r="I46" s="470" t="s">
        <v>943</v>
      </c>
      <c r="J46" s="471" t="s">
        <v>966</v>
      </c>
      <c r="K46" s="504">
        <f>F46-H46</f>
        <v>-3.5</v>
      </c>
      <c r="L46" s="505">
        <f t="shared" ref="L46" si="36">(F46*-0.7)/100</f>
        <v>-0.74899999999999989</v>
      </c>
      <c r="M46" s="506">
        <f t="shared" ref="M46:M47" si="37">(K46+L46)/F46</f>
        <v>-3.9710280373831772E-2</v>
      </c>
      <c r="N46" s="471" t="s">
        <v>621</v>
      </c>
      <c r="O46" s="507">
        <v>44250</v>
      </c>
      <c r="P46" s="4"/>
      <c r="Q46" s="4"/>
      <c r="R46" s="326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71" customFormat="1" ht="15" customHeight="1">
      <c r="A47" s="494">
        <v>19</v>
      </c>
      <c r="B47" s="488">
        <v>44250</v>
      </c>
      <c r="C47" s="495"/>
      <c r="D47" s="496" t="s">
        <v>745</v>
      </c>
      <c r="E47" s="447" t="s">
        <v>558</v>
      </c>
      <c r="F47" s="447">
        <v>4050</v>
      </c>
      <c r="G47" s="497">
        <v>3940</v>
      </c>
      <c r="H47" s="497">
        <v>4130</v>
      </c>
      <c r="I47" s="447" t="s">
        <v>967</v>
      </c>
      <c r="J47" s="448" t="s">
        <v>916</v>
      </c>
      <c r="K47" s="466">
        <f t="shared" ref="K47" si="38">H47-F47</f>
        <v>80</v>
      </c>
      <c r="L47" s="444">
        <f>(F47*-0.07)/100</f>
        <v>-2.835</v>
      </c>
      <c r="M47" s="445">
        <f t="shared" si="37"/>
        <v>1.9053086419753087E-2</v>
      </c>
      <c r="N47" s="448" t="s">
        <v>557</v>
      </c>
      <c r="O47" s="472">
        <v>44250</v>
      </c>
      <c r="P47" s="4"/>
      <c r="Q47" s="4"/>
      <c r="R47" s="326" t="s">
        <v>560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71" customFormat="1" ht="15" customHeight="1">
      <c r="A48" s="396">
        <v>20</v>
      </c>
      <c r="B48" s="420">
        <v>44250</v>
      </c>
      <c r="C48" s="423"/>
      <c r="D48" s="388" t="s">
        <v>186</v>
      </c>
      <c r="E48" s="389" t="s">
        <v>558</v>
      </c>
      <c r="F48" s="389" t="s">
        <v>970</v>
      </c>
      <c r="G48" s="424">
        <v>1370</v>
      </c>
      <c r="H48" s="424"/>
      <c r="I48" s="389" t="s">
        <v>971</v>
      </c>
      <c r="J48" s="396" t="s">
        <v>559</v>
      </c>
      <c r="K48" s="354"/>
      <c r="L48" s="406"/>
      <c r="M48" s="404"/>
      <c r="N48" s="382"/>
      <c r="O48" s="395"/>
      <c r="P48" s="4"/>
      <c r="Q48" s="4"/>
      <c r="R48" s="326" t="s">
        <v>560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71" customFormat="1" ht="15" customHeight="1">
      <c r="A49" s="396">
        <v>21</v>
      </c>
      <c r="B49" s="420">
        <v>44251</v>
      </c>
      <c r="C49" s="423"/>
      <c r="D49" s="388" t="s">
        <v>334</v>
      </c>
      <c r="E49" s="389" t="s">
        <v>558</v>
      </c>
      <c r="F49" s="389" t="s">
        <v>986</v>
      </c>
      <c r="G49" s="424">
        <v>228</v>
      </c>
      <c r="H49" s="424"/>
      <c r="I49" s="389">
        <v>245</v>
      </c>
      <c r="J49" s="396" t="s">
        <v>559</v>
      </c>
      <c r="K49" s="354"/>
      <c r="L49" s="406"/>
      <c r="M49" s="404"/>
      <c r="N49" s="382"/>
      <c r="O49" s="395"/>
      <c r="P49" s="4"/>
      <c r="Q49" s="4"/>
      <c r="R49" s="326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71" customFormat="1" ht="15" customHeight="1">
      <c r="A50" s="396"/>
      <c r="B50" s="420"/>
      <c r="C50" s="423"/>
      <c r="D50" s="388"/>
      <c r="E50" s="389"/>
      <c r="F50" s="389"/>
      <c r="G50" s="424"/>
      <c r="H50" s="424"/>
      <c r="I50" s="389"/>
      <c r="J50" s="396"/>
      <c r="K50" s="354"/>
      <c r="L50" s="406"/>
      <c r="M50" s="404"/>
      <c r="N50" s="382"/>
      <c r="O50" s="395"/>
      <c r="P50" s="4"/>
      <c r="Q50" s="4"/>
      <c r="R50" s="326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71" customFormat="1" ht="15" customHeight="1">
      <c r="A51" s="396"/>
      <c r="B51" s="420"/>
      <c r="C51" s="423"/>
      <c r="D51" s="388"/>
      <c r="E51" s="389"/>
      <c r="F51" s="389"/>
      <c r="G51" s="424"/>
      <c r="H51" s="424"/>
      <c r="I51" s="389"/>
      <c r="J51" s="354"/>
      <c r="K51" s="354"/>
      <c r="L51" s="406"/>
      <c r="M51" s="404"/>
      <c r="N51" s="382"/>
      <c r="O51" s="395"/>
      <c r="P51" s="4"/>
      <c r="Q51" s="4"/>
      <c r="R51" s="326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561</v>
      </c>
      <c r="B52" s="36"/>
      <c r="C52" s="36"/>
      <c r="D52" s="37"/>
      <c r="E52" s="33"/>
      <c r="F52" s="33"/>
      <c r="G52" s="32"/>
      <c r="H52" s="32" t="s">
        <v>824</v>
      </c>
      <c r="I52" s="33"/>
      <c r="J52" s="14"/>
      <c r="K52" s="76"/>
      <c r="L52" s="77"/>
      <c r="M52" s="76"/>
      <c r="N52" s="78"/>
      <c r="O52" s="76"/>
      <c r="P52" s="4"/>
      <c r="Q52" s="412"/>
      <c r="R52" s="425"/>
      <c r="S52" s="412"/>
      <c r="T52" s="412"/>
      <c r="U52" s="412"/>
      <c r="V52" s="412"/>
      <c r="W52" s="412"/>
      <c r="X52" s="412"/>
      <c r="Y52" s="412"/>
      <c r="Z52" s="37"/>
      <c r="AA52" s="37"/>
      <c r="AB52" s="37"/>
    </row>
    <row r="53" spans="1:34" s="3" customFormat="1">
      <c r="A53" s="26" t="s">
        <v>562</v>
      </c>
      <c r="B53" s="20"/>
      <c r="C53" s="20"/>
      <c r="D53" s="20"/>
      <c r="E53" s="2"/>
      <c r="F53" s="27" t="s">
        <v>563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565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572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535</v>
      </c>
      <c r="C57" s="18"/>
      <c r="D57" s="19" t="s">
        <v>546</v>
      </c>
      <c r="E57" s="18" t="s">
        <v>547</v>
      </c>
      <c r="F57" s="18" t="s">
        <v>548</v>
      </c>
      <c r="G57" s="18" t="s">
        <v>567</v>
      </c>
      <c r="H57" s="18" t="s">
        <v>550</v>
      </c>
      <c r="I57" s="18" t="s">
        <v>551</v>
      </c>
      <c r="J57" s="17" t="s">
        <v>552</v>
      </c>
      <c r="K57" s="74" t="s">
        <v>573</v>
      </c>
      <c r="L57" s="60" t="s">
        <v>822</v>
      </c>
      <c r="M57" s="74" t="s">
        <v>569</v>
      </c>
      <c r="N57" s="18" t="s">
        <v>570</v>
      </c>
      <c r="O57" s="17" t="s">
        <v>555</v>
      </c>
      <c r="P57" s="87" t="s">
        <v>556</v>
      </c>
      <c r="Q57" s="1"/>
      <c r="R57" s="14"/>
      <c r="S57" s="3"/>
      <c r="Y57" s="3"/>
      <c r="Z57" s="3"/>
    </row>
    <row r="58" spans="1:34" s="371" customFormat="1" ht="13.95" customHeight="1">
      <c r="A58" s="493">
        <v>1</v>
      </c>
      <c r="B58" s="488">
        <v>44229</v>
      </c>
      <c r="C58" s="451"/>
      <c r="D58" s="449" t="s">
        <v>851</v>
      </c>
      <c r="E58" s="450" t="s">
        <v>558</v>
      </c>
      <c r="F58" s="447">
        <v>925.5</v>
      </c>
      <c r="G58" s="447">
        <v>905</v>
      </c>
      <c r="H58" s="447">
        <v>941</v>
      </c>
      <c r="I58" s="448" t="s">
        <v>852</v>
      </c>
      <c r="J58" s="448" t="s">
        <v>868</v>
      </c>
      <c r="K58" s="489">
        <f t="shared" ref="K58" si="39">H58-F58</f>
        <v>15.5</v>
      </c>
      <c r="L58" s="490">
        <f t="shared" ref="L58" si="40">(H58*N58)*0.035%</f>
        <v>214.07750000000004</v>
      </c>
      <c r="M58" s="491">
        <f t="shared" ref="M58" si="41">(K58*N58)-L58</f>
        <v>9860.9225000000006</v>
      </c>
      <c r="N58" s="448">
        <v>650</v>
      </c>
      <c r="O58" s="492" t="s">
        <v>557</v>
      </c>
      <c r="P58" s="446">
        <v>44230</v>
      </c>
      <c r="Q58" s="365"/>
      <c r="R58" s="326" t="s">
        <v>794</v>
      </c>
      <c r="S58" s="37"/>
      <c r="Y58" s="37"/>
      <c r="Z58" s="37"/>
    </row>
    <row r="59" spans="1:34" s="371" customFormat="1" ht="13.95" customHeight="1">
      <c r="A59" s="493">
        <v>2</v>
      </c>
      <c r="B59" s="488">
        <v>44229</v>
      </c>
      <c r="C59" s="451"/>
      <c r="D59" s="449" t="s">
        <v>853</v>
      </c>
      <c r="E59" s="450" t="s">
        <v>558</v>
      </c>
      <c r="F59" s="447">
        <v>1930</v>
      </c>
      <c r="G59" s="447">
        <v>1885</v>
      </c>
      <c r="H59" s="447">
        <v>1964</v>
      </c>
      <c r="I59" s="448">
        <v>2000</v>
      </c>
      <c r="J59" s="448" t="s">
        <v>571</v>
      </c>
      <c r="K59" s="489">
        <f t="shared" ref="K59" si="42">H59-F59</f>
        <v>34</v>
      </c>
      <c r="L59" s="490">
        <f t="shared" ref="L59:L60" si="43">(H59*N59)*0.035%</f>
        <v>171.85000000000002</v>
      </c>
      <c r="M59" s="491">
        <f t="shared" ref="M59" si="44">(K59*N59)-L59</f>
        <v>8328.15</v>
      </c>
      <c r="N59" s="448">
        <v>250</v>
      </c>
      <c r="O59" s="492" t="s">
        <v>557</v>
      </c>
      <c r="P59" s="446">
        <v>44235</v>
      </c>
      <c r="Q59" s="365"/>
      <c r="R59" s="326" t="s">
        <v>560</v>
      </c>
      <c r="S59" s="37"/>
      <c r="Y59" s="37"/>
      <c r="Z59" s="37"/>
    </row>
    <row r="60" spans="1:34" s="37" customFormat="1" ht="13.8">
      <c r="A60" s="478">
        <v>3</v>
      </c>
      <c r="B60" s="479">
        <v>44230</v>
      </c>
      <c r="C60" s="479"/>
      <c r="D60" s="469" t="s">
        <v>855</v>
      </c>
      <c r="E60" s="470" t="s">
        <v>819</v>
      </c>
      <c r="F60" s="470">
        <v>14700</v>
      </c>
      <c r="G60" s="480">
        <v>14820</v>
      </c>
      <c r="H60" s="480">
        <v>14820</v>
      </c>
      <c r="I60" s="470">
        <v>14500</v>
      </c>
      <c r="J60" s="471" t="s">
        <v>863</v>
      </c>
      <c r="K60" s="471">
        <f>F60-H60</f>
        <v>-120</v>
      </c>
      <c r="L60" s="471">
        <f t="shared" si="43"/>
        <v>389.02500000000003</v>
      </c>
      <c r="M60" s="471">
        <f>(K60*N60)-L60</f>
        <v>-9389.0249999999996</v>
      </c>
      <c r="N60" s="471">
        <v>75</v>
      </c>
      <c r="O60" s="471" t="s">
        <v>621</v>
      </c>
      <c r="P60" s="498">
        <v>44230</v>
      </c>
      <c r="Q60" s="365"/>
      <c r="R60" s="326" t="s">
        <v>560</v>
      </c>
      <c r="Z60" s="371"/>
      <c r="AA60" s="371"/>
      <c r="AB60" s="371"/>
      <c r="AC60" s="371"/>
      <c r="AD60" s="371"/>
      <c r="AE60" s="371"/>
      <c r="AF60" s="371"/>
      <c r="AG60" s="371"/>
      <c r="AH60" s="371"/>
    </row>
    <row r="61" spans="1:34" s="371" customFormat="1" ht="13.95" customHeight="1">
      <c r="A61" s="493">
        <v>4</v>
      </c>
      <c r="B61" s="488">
        <v>44230</v>
      </c>
      <c r="C61" s="451"/>
      <c r="D61" s="449" t="s">
        <v>858</v>
      </c>
      <c r="E61" s="450" t="s">
        <v>558</v>
      </c>
      <c r="F61" s="447">
        <v>1569</v>
      </c>
      <c r="G61" s="447">
        <v>1545</v>
      </c>
      <c r="H61" s="447">
        <v>1586</v>
      </c>
      <c r="I61" s="448" t="s">
        <v>859</v>
      </c>
      <c r="J61" s="448" t="s">
        <v>860</v>
      </c>
      <c r="K61" s="489">
        <f>H61-F61</f>
        <v>17</v>
      </c>
      <c r="L61" s="490">
        <f t="shared" ref="L61:L62" si="45">(H61*N61)*0.035%</f>
        <v>305.30500000000006</v>
      </c>
      <c r="M61" s="491">
        <f t="shared" ref="M61:M62" si="46">(K61*N61)-L61</f>
        <v>9044.6949999999997</v>
      </c>
      <c r="N61" s="448">
        <v>550</v>
      </c>
      <c r="O61" s="492" t="s">
        <v>557</v>
      </c>
      <c r="P61" s="472">
        <v>44230</v>
      </c>
      <c r="Q61" s="365"/>
      <c r="R61" s="326" t="s">
        <v>794</v>
      </c>
      <c r="S61" s="37"/>
      <c r="Y61" s="37"/>
      <c r="Z61" s="37"/>
    </row>
    <row r="62" spans="1:34" s="371" customFormat="1" ht="13.95" customHeight="1">
      <c r="A62" s="493">
        <v>5</v>
      </c>
      <c r="B62" s="488">
        <v>44231</v>
      </c>
      <c r="C62" s="451"/>
      <c r="D62" s="449" t="s">
        <v>873</v>
      </c>
      <c r="E62" s="450" t="s">
        <v>558</v>
      </c>
      <c r="F62" s="447">
        <v>924</v>
      </c>
      <c r="G62" s="447">
        <v>903</v>
      </c>
      <c r="H62" s="447">
        <v>942</v>
      </c>
      <c r="I62" s="448" t="s">
        <v>852</v>
      </c>
      <c r="J62" s="448" t="s">
        <v>874</v>
      </c>
      <c r="K62" s="489">
        <f t="shared" ref="K62" si="47">H62-F62</f>
        <v>18</v>
      </c>
      <c r="L62" s="490">
        <f t="shared" si="45"/>
        <v>214.30500000000004</v>
      </c>
      <c r="M62" s="491">
        <f t="shared" si="46"/>
        <v>11485.695</v>
      </c>
      <c r="N62" s="448">
        <v>650</v>
      </c>
      <c r="O62" s="492" t="s">
        <v>557</v>
      </c>
      <c r="P62" s="446">
        <v>44232</v>
      </c>
      <c r="Q62" s="365"/>
      <c r="R62" s="326" t="s">
        <v>794</v>
      </c>
      <c r="S62" s="37"/>
      <c r="Y62" s="37"/>
      <c r="Z62" s="37"/>
    </row>
    <row r="63" spans="1:34" s="371" customFormat="1" ht="13.95" customHeight="1">
      <c r="A63" s="493">
        <v>6</v>
      </c>
      <c r="B63" s="488">
        <v>44232</v>
      </c>
      <c r="C63" s="451"/>
      <c r="D63" s="449" t="s">
        <v>855</v>
      </c>
      <c r="E63" s="450" t="s">
        <v>819</v>
      </c>
      <c r="F63" s="447">
        <v>14980</v>
      </c>
      <c r="G63" s="447">
        <v>15080</v>
      </c>
      <c r="H63" s="447">
        <v>14910</v>
      </c>
      <c r="I63" s="448">
        <v>14800</v>
      </c>
      <c r="J63" s="448" t="s">
        <v>732</v>
      </c>
      <c r="K63" s="489">
        <f>F63-H63</f>
        <v>70</v>
      </c>
      <c r="L63" s="490">
        <f t="shared" ref="L63:L64" si="48">(H63*N63)*0.035%</f>
        <v>391.38750000000005</v>
      </c>
      <c r="M63" s="491">
        <f t="shared" ref="M63:M64" si="49">(K63*N63)-L63</f>
        <v>4858.6125000000002</v>
      </c>
      <c r="N63" s="448">
        <v>75</v>
      </c>
      <c r="O63" s="492" t="s">
        <v>557</v>
      </c>
      <c r="P63" s="472">
        <v>44232</v>
      </c>
      <c r="Q63" s="365"/>
      <c r="R63" s="326" t="s">
        <v>560</v>
      </c>
      <c r="S63" s="37"/>
      <c r="Y63" s="37"/>
      <c r="Z63" s="37"/>
    </row>
    <row r="64" spans="1:34" s="371" customFormat="1" ht="13.95" customHeight="1">
      <c r="A64" s="493">
        <v>7</v>
      </c>
      <c r="B64" s="488">
        <v>44235</v>
      </c>
      <c r="C64" s="451"/>
      <c r="D64" s="449" t="s">
        <v>881</v>
      </c>
      <c r="E64" s="450" t="s">
        <v>558</v>
      </c>
      <c r="F64" s="447">
        <v>687</v>
      </c>
      <c r="G64" s="447">
        <v>675</v>
      </c>
      <c r="H64" s="447">
        <v>697.5</v>
      </c>
      <c r="I64" s="448">
        <v>710</v>
      </c>
      <c r="J64" s="448" t="s">
        <v>882</v>
      </c>
      <c r="K64" s="489">
        <f t="shared" ref="K64" si="50">H64-F64</f>
        <v>10.5</v>
      </c>
      <c r="L64" s="490">
        <f t="shared" si="48"/>
        <v>268.53750000000002</v>
      </c>
      <c r="M64" s="491">
        <f t="shared" si="49"/>
        <v>11281.4625</v>
      </c>
      <c r="N64" s="448">
        <v>1100</v>
      </c>
      <c r="O64" s="492" t="s">
        <v>557</v>
      </c>
      <c r="P64" s="446">
        <v>44236</v>
      </c>
      <c r="Q64" s="365"/>
      <c r="R64" s="326" t="s">
        <v>560</v>
      </c>
      <c r="S64" s="37"/>
      <c r="Y64" s="37"/>
      <c r="Z64" s="37"/>
    </row>
    <row r="65" spans="1:26" s="371" customFormat="1" ht="13.95" customHeight="1">
      <c r="A65" s="493">
        <v>8</v>
      </c>
      <c r="B65" s="488">
        <v>44242</v>
      </c>
      <c r="C65" s="451"/>
      <c r="D65" s="449" t="s">
        <v>881</v>
      </c>
      <c r="E65" s="450" t="s">
        <v>558</v>
      </c>
      <c r="F65" s="447">
        <v>701.5</v>
      </c>
      <c r="G65" s="447">
        <v>689</v>
      </c>
      <c r="H65" s="447">
        <v>708.25</v>
      </c>
      <c r="I65" s="448">
        <v>720</v>
      </c>
      <c r="J65" s="448" t="s">
        <v>912</v>
      </c>
      <c r="K65" s="489">
        <f t="shared" ref="K65" si="51">H65-F65</f>
        <v>6.75</v>
      </c>
      <c r="L65" s="490">
        <f t="shared" ref="L65" si="52">(H65*N65)*0.035%</f>
        <v>272.67625000000004</v>
      </c>
      <c r="M65" s="491">
        <f t="shared" ref="M65" si="53">(K65*N65)-L65</f>
        <v>7152.3237499999996</v>
      </c>
      <c r="N65" s="448">
        <v>1100</v>
      </c>
      <c r="O65" s="492" t="s">
        <v>557</v>
      </c>
      <c r="P65" s="446">
        <v>44244</v>
      </c>
      <c r="Q65" s="365"/>
      <c r="R65" s="326" t="s">
        <v>560</v>
      </c>
      <c r="S65" s="37"/>
      <c r="Y65" s="37"/>
      <c r="Z65" s="37"/>
    </row>
    <row r="66" spans="1:26" s="371" customFormat="1" ht="13.95" customHeight="1">
      <c r="A66" s="493">
        <v>9</v>
      </c>
      <c r="B66" s="488">
        <v>44243</v>
      </c>
      <c r="C66" s="451"/>
      <c r="D66" s="449" t="s">
        <v>909</v>
      </c>
      <c r="E66" s="450" t="s">
        <v>558</v>
      </c>
      <c r="F66" s="447">
        <v>5790</v>
      </c>
      <c r="G66" s="447">
        <v>5680</v>
      </c>
      <c r="H66" s="447">
        <v>5845</v>
      </c>
      <c r="I66" s="448">
        <v>6000</v>
      </c>
      <c r="J66" s="448" t="s">
        <v>681</v>
      </c>
      <c r="K66" s="489">
        <f t="shared" ref="K66" si="54">H66-F66</f>
        <v>55</v>
      </c>
      <c r="L66" s="490">
        <f t="shared" ref="L66" si="55">(H66*N66)*0.035%</f>
        <v>255.71875000000003</v>
      </c>
      <c r="M66" s="491">
        <f t="shared" ref="M66" si="56">(K66*N66)-L66</f>
        <v>6619.28125</v>
      </c>
      <c r="N66" s="448">
        <v>125</v>
      </c>
      <c r="O66" s="492" t="s">
        <v>557</v>
      </c>
      <c r="P66" s="446">
        <v>44244</v>
      </c>
      <c r="Q66" s="365"/>
      <c r="R66" s="326" t="s">
        <v>560</v>
      </c>
      <c r="S66" s="37"/>
      <c r="Y66" s="37"/>
      <c r="Z66" s="37"/>
    </row>
    <row r="67" spans="1:26" s="371" customFormat="1" ht="13.95" customHeight="1">
      <c r="A67" s="493">
        <v>10</v>
      </c>
      <c r="B67" s="488">
        <v>44244</v>
      </c>
      <c r="C67" s="451"/>
      <c r="D67" s="449" t="s">
        <v>914</v>
      </c>
      <c r="E67" s="450" t="s">
        <v>558</v>
      </c>
      <c r="F67" s="447">
        <v>2407.5</v>
      </c>
      <c r="G67" s="447">
        <v>2367</v>
      </c>
      <c r="H67" s="447">
        <v>2431</v>
      </c>
      <c r="I67" s="448" t="s">
        <v>915</v>
      </c>
      <c r="J67" s="448" t="s">
        <v>921</v>
      </c>
      <c r="K67" s="489">
        <f t="shared" ref="K67" si="57">H67-F67</f>
        <v>23.5</v>
      </c>
      <c r="L67" s="490">
        <f t="shared" ref="L67" si="58">(H67*N67)*0.035%</f>
        <v>255.25500000000002</v>
      </c>
      <c r="M67" s="491">
        <f t="shared" ref="M67" si="59">(K67*N67)-L67</f>
        <v>6794.7449999999999</v>
      </c>
      <c r="N67" s="448">
        <v>300</v>
      </c>
      <c r="O67" s="492" t="s">
        <v>557</v>
      </c>
      <c r="P67" s="446">
        <v>44245</v>
      </c>
      <c r="Q67" s="365"/>
      <c r="R67" s="326" t="s">
        <v>560</v>
      </c>
      <c r="S67" s="37"/>
      <c r="Y67" s="37"/>
      <c r="Z67" s="37"/>
    </row>
    <row r="68" spans="1:26" s="371" customFormat="1" ht="13.95" customHeight="1">
      <c r="A68" s="493">
        <v>11</v>
      </c>
      <c r="B68" s="488">
        <v>44244</v>
      </c>
      <c r="C68" s="451"/>
      <c r="D68" s="449" t="s">
        <v>855</v>
      </c>
      <c r="E68" s="450" t="s">
        <v>819</v>
      </c>
      <c r="F68" s="447">
        <v>15300</v>
      </c>
      <c r="G68" s="447">
        <v>15440</v>
      </c>
      <c r="H68" s="447">
        <v>15220</v>
      </c>
      <c r="I68" s="448">
        <v>15100</v>
      </c>
      <c r="J68" s="448" t="s">
        <v>916</v>
      </c>
      <c r="K68" s="489">
        <f>F68-H68</f>
        <v>80</v>
      </c>
      <c r="L68" s="490">
        <f t="shared" ref="L68:L71" si="60">(H68*N68)*0.035%</f>
        <v>399.52500000000003</v>
      </c>
      <c r="M68" s="491">
        <f t="shared" ref="M68:M70" si="61">(K68*N68)-L68</f>
        <v>5600.4750000000004</v>
      </c>
      <c r="N68" s="448">
        <v>75</v>
      </c>
      <c r="O68" s="492" t="s">
        <v>557</v>
      </c>
      <c r="P68" s="472">
        <v>44244</v>
      </c>
      <c r="Q68" s="365"/>
      <c r="R68" s="326" t="s">
        <v>560</v>
      </c>
      <c r="S68" s="37"/>
      <c r="Y68" s="37"/>
      <c r="Z68" s="37"/>
    </row>
    <row r="69" spans="1:26" s="371" customFormat="1" ht="13.95" customHeight="1">
      <c r="A69" s="493">
        <v>12</v>
      </c>
      <c r="B69" s="488">
        <v>44245</v>
      </c>
      <c r="C69" s="451"/>
      <c r="D69" s="449" t="s">
        <v>922</v>
      </c>
      <c r="E69" s="450" t="s">
        <v>819</v>
      </c>
      <c r="F69" s="447">
        <v>218.5</v>
      </c>
      <c r="G69" s="447">
        <v>221.5</v>
      </c>
      <c r="H69" s="447">
        <v>216.25</v>
      </c>
      <c r="I69" s="448" t="s">
        <v>923</v>
      </c>
      <c r="J69" s="448" t="s">
        <v>924</v>
      </c>
      <c r="K69" s="489">
        <f>F69-H69</f>
        <v>2.25</v>
      </c>
      <c r="L69" s="490">
        <f t="shared" si="60"/>
        <v>302.75000000000006</v>
      </c>
      <c r="M69" s="491">
        <f t="shared" si="61"/>
        <v>8697.25</v>
      </c>
      <c r="N69" s="448">
        <v>4000</v>
      </c>
      <c r="O69" s="492" t="s">
        <v>557</v>
      </c>
      <c r="P69" s="472">
        <v>44245</v>
      </c>
      <c r="Q69" s="365"/>
      <c r="R69" s="326" t="s">
        <v>560</v>
      </c>
      <c r="S69" s="37"/>
      <c r="Y69" s="37"/>
      <c r="Z69" s="37"/>
    </row>
    <row r="70" spans="1:26" s="371" customFormat="1" ht="13.95" customHeight="1">
      <c r="A70" s="568">
        <v>13</v>
      </c>
      <c r="B70" s="500">
        <v>44249</v>
      </c>
      <c r="C70" s="520"/>
      <c r="D70" s="469" t="s">
        <v>914</v>
      </c>
      <c r="E70" s="521" t="s">
        <v>558</v>
      </c>
      <c r="F70" s="470">
        <v>2422</v>
      </c>
      <c r="G70" s="470">
        <v>2385</v>
      </c>
      <c r="H70" s="470">
        <v>2385</v>
      </c>
      <c r="I70" s="471">
        <v>2480</v>
      </c>
      <c r="J70" s="471" t="s">
        <v>946</v>
      </c>
      <c r="K70" s="569">
        <f t="shared" ref="K70" si="62">H70-F70</f>
        <v>-37</v>
      </c>
      <c r="L70" s="571">
        <f t="shared" si="60"/>
        <v>250.42500000000004</v>
      </c>
      <c r="M70" s="572">
        <f t="shared" si="61"/>
        <v>-11350.424999999999</v>
      </c>
      <c r="N70" s="471">
        <v>300</v>
      </c>
      <c r="O70" s="573" t="s">
        <v>621</v>
      </c>
      <c r="P70" s="574">
        <v>44249</v>
      </c>
      <c r="Q70" s="365"/>
      <c r="R70" s="326" t="s">
        <v>560</v>
      </c>
      <c r="S70" s="37"/>
      <c r="Y70" s="37"/>
      <c r="Z70" s="37"/>
    </row>
    <row r="71" spans="1:26" s="371" customFormat="1" ht="13.95" customHeight="1">
      <c r="A71" s="614">
        <v>14</v>
      </c>
      <c r="B71" s="616">
        <v>44249</v>
      </c>
      <c r="C71" s="451"/>
      <c r="D71" s="449" t="s">
        <v>855</v>
      </c>
      <c r="E71" s="450" t="s">
        <v>819</v>
      </c>
      <c r="F71" s="447">
        <v>14750</v>
      </c>
      <c r="G71" s="447"/>
      <c r="H71" s="447">
        <v>14665</v>
      </c>
      <c r="I71" s="448"/>
      <c r="J71" s="618" t="s">
        <v>945</v>
      </c>
      <c r="K71" s="448">
        <f>F71-H71</f>
        <v>85</v>
      </c>
      <c r="L71" s="490">
        <f t="shared" si="60"/>
        <v>384.95625000000007</v>
      </c>
      <c r="M71" s="618">
        <f>(70*N71)-484.96</f>
        <v>4765.04</v>
      </c>
      <c r="N71" s="618">
        <v>75</v>
      </c>
      <c r="O71" s="610" t="s">
        <v>557</v>
      </c>
      <c r="P71" s="612">
        <v>44249</v>
      </c>
      <c r="Q71" s="365"/>
      <c r="R71" s="326" t="s">
        <v>560</v>
      </c>
      <c r="S71" s="37"/>
      <c r="Y71" s="37"/>
      <c r="Z71" s="37"/>
    </row>
    <row r="72" spans="1:26" s="371" customFormat="1" ht="13.95" customHeight="1">
      <c r="A72" s="615"/>
      <c r="B72" s="617"/>
      <c r="C72" s="451"/>
      <c r="D72" s="449" t="s">
        <v>944</v>
      </c>
      <c r="E72" s="450" t="s">
        <v>819</v>
      </c>
      <c r="F72" s="447">
        <v>47.5</v>
      </c>
      <c r="G72" s="447"/>
      <c r="H72" s="447">
        <v>62.5</v>
      </c>
      <c r="I72" s="448"/>
      <c r="J72" s="619"/>
      <c r="K72" s="448">
        <f>F72-H72</f>
        <v>-15</v>
      </c>
      <c r="L72" s="570">
        <v>100</v>
      </c>
      <c r="M72" s="619"/>
      <c r="N72" s="619"/>
      <c r="O72" s="611"/>
      <c r="P72" s="613"/>
      <c r="Q72" s="365"/>
      <c r="R72" s="326" t="s">
        <v>560</v>
      </c>
      <c r="S72" s="37"/>
      <c r="Y72" s="37"/>
      <c r="Z72" s="37"/>
    </row>
    <row r="73" spans="1:26" s="371" customFormat="1" ht="13.95" customHeight="1">
      <c r="A73" s="584">
        <v>15</v>
      </c>
      <c r="B73" s="488">
        <v>44250</v>
      </c>
      <c r="C73" s="451"/>
      <c r="D73" s="449" t="s">
        <v>960</v>
      </c>
      <c r="E73" s="450" t="s">
        <v>558</v>
      </c>
      <c r="F73" s="447">
        <v>3355</v>
      </c>
      <c r="G73" s="447">
        <v>3290</v>
      </c>
      <c r="H73" s="447">
        <v>3394.5</v>
      </c>
      <c r="I73" s="448">
        <v>3450</v>
      </c>
      <c r="J73" s="448" t="s">
        <v>987</v>
      </c>
      <c r="K73" s="585">
        <f t="shared" ref="K73" si="63">H73-F73</f>
        <v>39.5</v>
      </c>
      <c r="L73" s="490">
        <f t="shared" ref="L73" si="64">(H73*N73)*0.035%</f>
        <v>237.61500000000004</v>
      </c>
      <c r="M73" s="491">
        <f t="shared" ref="M73" si="65">(K73*N73)-L73</f>
        <v>7662.3850000000002</v>
      </c>
      <c r="N73" s="448">
        <v>200</v>
      </c>
      <c r="O73" s="492" t="s">
        <v>557</v>
      </c>
      <c r="P73" s="446">
        <v>44251</v>
      </c>
      <c r="Q73" s="365"/>
      <c r="R73" s="326" t="s">
        <v>560</v>
      </c>
      <c r="S73" s="37"/>
      <c r="Y73" s="37"/>
      <c r="Z73" s="37"/>
    </row>
    <row r="74" spans="1:26" s="371" customFormat="1" ht="13.95" customHeight="1">
      <c r="A74" s="575">
        <v>16</v>
      </c>
      <c r="B74" s="542">
        <v>44250</v>
      </c>
      <c r="C74" s="576"/>
      <c r="D74" s="577" t="s">
        <v>961</v>
      </c>
      <c r="E74" s="578" t="s">
        <v>819</v>
      </c>
      <c r="F74" s="545">
        <v>14785</v>
      </c>
      <c r="G74" s="545">
        <v>14910</v>
      </c>
      <c r="H74" s="545">
        <v>14775</v>
      </c>
      <c r="I74" s="547">
        <v>14550</v>
      </c>
      <c r="J74" s="547" t="s">
        <v>962</v>
      </c>
      <c r="K74" s="579">
        <f>F74-H74</f>
        <v>10</v>
      </c>
      <c r="L74" s="580">
        <f t="shared" ref="L74:L75" si="66">(H74*N74)*0.035%</f>
        <v>387.84375000000006</v>
      </c>
      <c r="M74" s="581">
        <f t="shared" ref="M74" si="67">(K74*N74)-L74</f>
        <v>362.15624999999994</v>
      </c>
      <c r="N74" s="547">
        <v>75</v>
      </c>
      <c r="O74" s="582" t="s">
        <v>666</v>
      </c>
      <c r="P74" s="583">
        <v>44250</v>
      </c>
      <c r="Q74" s="365"/>
      <c r="R74" s="326" t="s">
        <v>560</v>
      </c>
      <c r="S74" s="37"/>
      <c r="Y74" s="37"/>
      <c r="Z74" s="37"/>
    </row>
    <row r="75" spans="1:26" s="371" customFormat="1" ht="13.95" customHeight="1">
      <c r="A75" s="614">
        <v>17</v>
      </c>
      <c r="B75" s="616">
        <v>44250</v>
      </c>
      <c r="C75" s="451"/>
      <c r="D75" s="449" t="s">
        <v>964</v>
      </c>
      <c r="E75" s="450" t="s">
        <v>819</v>
      </c>
      <c r="F75" s="447">
        <v>14910</v>
      </c>
      <c r="G75" s="447">
        <v>15075</v>
      </c>
      <c r="H75" s="447">
        <v>14805</v>
      </c>
      <c r="I75" s="448">
        <v>14600</v>
      </c>
      <c r="J75" s="618" t="s">
        <v>965</v>
      </c>
      <c r="K75" s="448">
        <f>F75-H75</f>
        <v>105</v>
      </c>
      <c r="L75" s="490">
        <f t="shared" si="66"/>
        <v>388.63125000000008</v>
      </c>
      <c r="M75" s="618">
        <f>(70*N75)-484.96</f>
        <v>4765.04</v>
      </c>
      <c r="N75" s="618">
        <v>75</v>
      </c>
      <c r="O75" s="610" t="s">
        <v>557</v>
      </c>
      <c r="P75" s="612">
        <v>44250</v>
      </c>
      <c r="Q75" s="365"/>
      <c r="R75" s="326" t="s">
        <v>560</v>
      </c>
      <c r="S75" s="37"/>
      <c r="Y75" s="37"/>
      <c r="Z75" s="37"/>
    </row>
    <row r="76" spans="1:26" s="371" customFormat="1" ht="13.95" customHeight="1">
      <c r="A76" s="615"/>
      <c r="B76" s="617"/>
      <c r="C76" s="451"/>
      <c r="D76" s="449" t="s">
        <v>963</v>
      </c>
      <c r="E76" s="450" t="s">
        <v>819</v>
      </c>
      <c r="F76" s="447">
        <v>95</v>
      </c>
      <c r="G76" s="447"/>
      <c r="H76" s="447">
        <v>125</v>
      </c>
      <c r="I76" s="448"/>
      <c r="J76" s="619"/>
      <c r="K76" s="448">
        <f>F76-H76</f>
        <v>-30</v>
      </c>
      <c r="L76" s="570">
        <v>100</v>
      </c>
      <c r="M76" s="619"/>
      <c r="N76" s="619"/>
      <c r="O76" s="611"/>
      <c r="P76" s="613"/>
      <c r="Q76" s="365"/>
      <c r="R76" s="326" t="s">
        <v>560</v>
      </c>
      <c r="S76" s="37"/>
      <c r="Y76" s="37"/>
      <c r="Z76" s="37"/>
    </row>
    <row r="77" spans="1:26" s="371" customFormat="1" ht="13.95" customHeight="1">
      <c r="A77" s="515">
        <v>18</v>
      </c>
      <c r="B77" s="420">
        <v>44250</v>
      </c>
      <c r="C77" s="421"/>
      <c r="D77" s="414" t="s">
        <v>968</v>
      </c>
      <c r="E77" s="415" t="s">
        <v>558</v>
      </c>
      <c r="F77" s="389" t="s">
        <v>969</v>
      </c>
      <c r="G77" s="389">
        <v>842</v>
      </c>
      <c r="H77" s="389"/>
      <c r="I77" s="354">
        <v>900</v>
      </c>
      <c r="J77" s="354" t="s">
        <v>559</v>
      </c>
      <c r="K77" s="523"/>
      <c r="L77" s="408"/>
      <c r="M77" s="552"/>
      <c r="N77" s="354"/>
      <c r="O77" s="382"/>
      <c r="P77" s="395"/>
      <c r="Q77" s="365"/>
      <c r="R77" s="326" t="s">
        <v>794</v>
      </c>
      <c r="S77" s="37"/>
      <c r="Y77" s="37"/>
      <c r="Z77" s="37"/>
    </row>
    <row r="78" spans="1:26" s="371" customFormat="1" ht="13.95" customHeight="1">
      <c r="A78" s="604">
        <v>19</v>
      </c>
      <c r="B78" s="606">
        <v>44251</v>
      </c>
      <c r="C78" s="520"/>
      <c r="D78" s="469" t="s">
        <v>964</v>
      </c>
      <c r="E78" s="521" t="s">
        <v>819</v>
      </c>
      <c r="F78" s="470">
        <v>14900</v>
      </c>
      <c r="G78" s="470">
        <v>15075</v>
      </c>
      <c r="H78" s="470">
        <v>15045</v>
      </c>
      <c r="I78" s="471">
        <v>14600</v>
      </c>
      <c r="J78" s="608" t="s">
        <v>990</v>
      </c>
      <c r="K78" s="471">
        <f>F78-H78</f>
        <v>-145</v>
      </c>
      <c r="L78" s="571">
        <f t="shared" ref="L78" si="68">(H78*N78)*0.035%</f>
        <v>394.93125000000003</v>
      </c>
      <c r="M78" s="608">
        <f>(-108.5*N78)-484.96</f>
        <v>-8622.4599999999991</v>
      </c>
      <c r="N78" s="608">
        <v>75</v>
      </c>
      <c r="O78" s="600" t="s">
        <v>621</v>
      </c>
      <c r="P78" s="602">
        <v>44251</v>
      </c>
      <c r="Q78" s="365"/>
      <c r="R78" s="326"/>
      <c r="S78" s="37"/>
      <c r="Y78" s="37"/>
      <c r="Z78" s="37"/>
    </row>
    <row r="79" spans="1:26" s="371" customFormat="1" ht="13.95" customHeight="1">
      <c r="A79" s="605"/>
      <c r="B79" s="607"/>
      <c r="C79" s="520"/>
      <c r="D79" s="469" t="s">
        <v>963</v>
      </c>
      <c r="E79" s="521" t="s">
        <v>819</v>
      </c>
      <c r="F79" s="470">
        <v>82.5</v>
      </c>
      <c r="G79" s="470"/>
      <c r="H79" s="470">
        <v>46</v>
      </c>
      <c r="I79" s="471"/>
      <c r="J79" s="609"/>
      <c r="K79" s="471">
        <f>F79-H79</f>
        <v>36.5</v>
      </c>
      <c r="L79" s="524">
        <v>100</v>
      </c>
      <c r="M79" s="609"/>
      <c r="N79" s="609"/>
      <c r="O79" s="601"/>
      <c r="P79" s="603"/>
      <c r="Q79" s="365"/>
      <c r="R79" s="326"/>
      <c r="S79" s="37"/>
      <c r="Y79" s="37"/>
      <c r="Z79" s="37"/>
    </row>
    <row r="80" spans="1:26" s="371" customFormat="1" ht="13.95" customHeight="1">
      <c r="A80" s="515"/>
      <c r="B80" s="420"/>
      <c r="C80" s="421"/>
      <c r="D80" s="414"/>
      <c r="E80" s="415"/>
      <c r="F80" s="389"/>
      <c r="G80" s="389"/>
      <c r="H80" s="389"/>
      <c r="I80" s="354"/>
      <c r="J80" s="354"/>
      <c r="K80" s="523"/>
      <c r="L80" s="408"/>
      <c r="M80" s="552"/>
      <c r="N80" s="354"/>
      <c r="O80" s="382"/>
      <c r="P80" s="395"/>
      <c r="Q80" s="365"/>
      <c r="R80" s="326"/>
      <c r="S80" s="37"/>
      <c r="Y80" s="37"/>
      <c r="Z80" s="37"/>
    </row>
    <row r="81" spans="1:34" s="371" customFormat="1" ht="13.95" customHeight="1">
      <c r="A81" s="515"/>
      <c r="B81" s="420"/>
      <c r="C81" s="421"/>
      <c r="D81" s="414"/>
      <c r="E81" s="415"/>
      <c r="F81" s="389"/>
      <c r="G81" s="389"/>
      <c r="H81" s="389"/>
      <c r="I81" s="354"/>
      <c r="J81" s="354"/>
      <c r="K81" s="523"/>
      <c r="L81" s="408"/>
      <c r="M81" s="552"/>
      <c r="N81" s="354"/>
      <c r="O81" s="382"/>
      <c r="P81" s="395"/>
      <c r="Q81" s="365"/>
      <c r="R81" s="326"/>
      <c r="S81" s="37"/>
      <c r="Y81" s="37"/>
      <c r="Z81" s="37"/>
    </row>
    <row r="82" spans="1:34" s="371" customFormat="1" ht="13.95" customHeight="1">
      <c r="A82" s="422"/>
      <c r="B82" s="420"/>
      <c r="C82" s="421"/>
      <c r="D82" s="414"/>
      <c r="E82" s="415"/>
      <c r="F82" s="389"/>
      <c r="G82" s="389"/>
      <c r="H82" s="389"/>
      <c r="I82" s="354"/>
      <c r="J82" s="354"/>
      <c r="K82" s="354"/>
      <c r="L82" s="354"/>
      <c r="M82" s="354"/>
      <c r="N82" s="354"/>
      <c r="O82" s="354"/>
      <c r="P82" s="354"/>
      <c r="Q82" s="365"/>
      <c r="R82" s="326"/>
      <c r="S82" s="37"/>
      <c r="Y82" s="37"/>
      <c r="Z82" s="37"/>
    </row>
    <row r="83" spans="1:34" s="371" customFormat="1" ht="13.95" customHeight="1">
      <c r="A83" s="432"/>
      <c r="B83" s="426"/>
      <c r="C83" s="433"/>
      <c r="D83" s="434"/>
      <c r="E83" s="355"/>
      <c r="F83" s="401"/>
      <c r="G83" s="401"/>
      <c r="H83" s="401"/>
      <c r="I83" s="397"/>
      <c r="J83" s="397"/>
      <c r="K83" s="397"/>
      <c r="L83" s="397"/>
      <c r="M83" s="397"/>
      <c r="N83" s="397"/>
      <c r="O83" s="397"/>
      <c r="P83" s="397"/>
      <c r="Q83" s="365"/>
      <c r="R83" s="326"/>
      <c r="S83" s="37"/>
      <c r="Y83" s="37"/>
      <c r="Z83" s="37"/>
    </row>
    <row r="84" spans="1:34" s="3" customFormat="1">
      <c r="A84" s="41"/>
      <c r="B84" s="42"/>
      <c r="C84" s="43"/>
      <c r="D84" s="44"/>
      <c r="E84" s="45"/>
      <c r="F84" s="46"/>
      <c r="G84" s="46"/>
      <c r="H84" s="46"/>
      <c r="I84" s="46"/>
      <c r="J84" s="14"/>
      <c r="K84" s="88"/>
      <c r="L84" s="88"/>
      <c r="M84" s="14"/>
      <c r="N84" s="13"/>
      <c r="O84" s="89"/>
      <c r="P84" s="2"/>
      <c r="Q84" s="1"/>
      <c r="R84" s="14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3" customFormat="1" ht="13.8">
      <c r="A85" s="47" t="s">
        <v>574</v>
      </c>
      <c r="B85" s="47"/>
      <c r="C85" s="47"/>
      <c r="D85" s="47"/>
      <c r="E85" s="48"/>
      <c r="F85" s="46"/>
      <c r="G85" s="46"/>
      <c r="H85" s="46"/>
      <c r="I85" s="46"/>
      <c r="J85" s="50"/>
      <c r="K85" s="9"/>
      <c r="L85" s="9"/>
      <c r="M85" s="9"/>
      <c r="N85" s="8"/>
      <c r="O85" s="50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39.6">
      <c r="A86" s="18" t="s">
        <v>16</v>
      </c>
      <c r="B86" s="18" t="s">
        <v>535</v>
      </c>
      <c r="C86" s="18"/>
      <c r="D86" s="19" t="s">
        <v>546</v>
      </c>
      <c r="E86" s="18" t="s">
        <v>547</v>
      </c>
      <c r="F86" s="18" t="s">
        <v>548</v>
      </c>
      <c r="G86" s="49" t="s">
        <v>567</v>
      </c>
      <c r="H86" s="18" t="s">
        <v>550</v>
      </c>
      <c r="I86" s="18" t="s">
        <v>551</v>
      </c>
      <c r="J86" s="17" t="s">
        <v>552</v>
      </c>
      <c r="K86" s="17" t="s">
        <v>575</v>
      </c>
      <c r="L86" s="60" t="s">
        <v>822</v>
      </c>
      <c r="M86" s="74" t="s">
        <v>569</v>
      </c>
      <c r="N86" s="18" t="s">
        <v>570</v>
      </c>
      <c r="O86" s="18" t="s">
        <v>555</v>
      </c>
      <c r="P86" s="19" t="s">
        <v>556</v>
      </c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7" customFormat="1" ht="13.8">
      <c r="A87" s="604">
        <v>1</v>
      </c>
      <c r="B87" s="606">
        <v>44225</v>
      </c>
      <c r="C87" s="520"/>
      <c r="D87" s="469" t="s">
        <v>843</v>
      </c>
      <c r="E87" s="521" t="s">
        <v>558</v>
      </c>
      <c r="F87" s="470">
        <v>215</v>
      </c>
      <c r="G87" s="470"/>
      <c r="H87" s="470">
        <v>0</v>
      </c>
      <c r="I87" s="471"/>
      <c r="J87" s="608" t="s">
        <v>895</v>
      </c>
      <c r="K87" s="471">
        <f>H87-F87</f>
        <v>-215</v>
      </c>
      <c r="L87" s="524">
        <v>100</v>
      </c>
      <c r="M87" s="608">
        <v>-8612.5</v>
      </c>
      <c r="N87" s="608">
        <v>75</v>
      </c>
      <c r="O87" s="600" t="s">
        <v>621</v>
      </c>
      <c r="P87" s="620">
        <v>44238</v>
      </c>
      <c r="Q87" s="365"/>
      <c r="R87" s="326" t="s">
        <v>794</v>
      </c>
      <c r="Z87" s="371"/>
      <c r="AA87" s="371"/>
      <c r="AB87" s="371"/>
      <c r="AC87" s="371"/>
      <c r="AD87" s="371"/>
      <c r="AE87" s="371"/>
      <c r="AF87" s="371"/>
      <c r="AG87" s="371"/>
      <c r="AH87" s="371"/>
    </row>
    <row r="88" spans="1:34" s="37" customFormat="1" ht="13.8">
      <c r="A88" s="605"/>
      <c r="B88" s="607"/>
      <c r="C88" s="520"/>
      <c r="D88" s="469" t="s">
        <v>844</v>
      </c>
      <c r="E88" s="521" t="s">
        <v>819</v>
      </c>
      <c r="F88" s="470">
        <v>97.5</v>
      </c>
      <c r="G88" s="470"/>
      <c r="H88" s="470">
        <v>0</v>
      </c>
      <c r="I88" s="471"/>
      <c r="J88" s="609"/>
      <c r="K88" s="471">
        <f>F88-H88</f>
        <v>97.5</v>
      </c>
      <c r="L88" s="524">
        <v>100</v>
      </c>
      <c r="M88" s="609"/>
      <c r="N88" s="609"/>
      <c r="O88" s="601"/>
      <c r="P88" s="621"/>
      <c r="Q88" s="365"/>
      <c r="R88" s="326" t="s">
        <v>794</v>
      </c>
      <c r="Z88" s="371"/>
      <c r="AA88" s="371"/>
      <c r="AB88" s="371"/>
      <c r="AC88" s="371"/>
      <c r="AD88" s="371"/>
      <c r="AE88" s="371"/>
      <c r="AF88" s="371"/>
      <c r="AG88" s="371"/>
      <c r="AH88" s="371"/>
    </row>
    <row r="89" spans="1:34" s="37" customFormat="1" ht="13.8">
      <c r="A89" s="478">
        <v>2</v>
      </c>
      <c r="B89" s="479">
        <v>44228</v>
      </c>
      <c r="C89" s="479"/>
      <c r="D89" s="469" t="s">
        <v>845</v>
      </c>
      <c r="E89" s="470" t="s">
        <v>558</v>
      </c>
      <c r="F89" s="470">
        <v>67.5</v>
      </c>
      <c r="G89" s="480">
        <v>35</v>
      </c>
      <c r="H89" s="480">
        <v>35</v>
      </c>
      <c r="I89" s="470">
        <v>150</v>
      </c>
      <c r="J89" s="471" t="s">
        <v>888</v>
      </c>
      <c r="K89" s="471">
        <f>H89-F89</f>
        <v>-32.5</v>
      </c>
      <c r="L89" s="471">
        <v>100</v>
      </c>
      <c r="M89" s="471">
        <f>(K89*N89)+L89</f>
        <v>-2337.5</v>
      </c>
      <c r="N89" s="471">
        <v>75</v>
      </c>
      <c r="O89" s="471" t="s">
        <v>621</v>
      </c>
      <c r="P89" s="481">
        <v>44228</v>
      </c>
      <c r="Q89" s="365"/>
      <c r="R89" s="326" t="s">
        <v>560</v>
      </c>
      <c r="Z89" s="371"/>
      <c r="AA89" s="371"/>
      <c r="AB89" s="371"/>
      <c r="AC89" s="371"/>
      <c r="AD89" s="371"/>
      <c r="AE89" s="371"/>
      <c r="AF89" s="371"/>
      <c r="AG89" s="371"/>
      <c r="AH89" s="371"/>
    </row>
    <row r="90" spans="1:34" s="371" customFormat="1" ht="13.95" customHeight="1">
      <c r="A90" s="493">
        <v>3</v>
      </c>
      <c r="B90" s="488">
        <v>44230</v>
      </c>
      <c r="C90" s="451"/>
      <c r="D90" s="449" t="s">
        <v>864</v>
      </c>
      <c r="E90" s="450" t="s">
        <v>558</v>
      </c>
      <c r="F90" s="447">
        <v>51</v>
      </c>
      <c r="G90" s="447">
        <v>18</v>
      </c>
      <c r="H90" s="447">
        <v>71.5</v>
      </c>
      <c r="I90" s="448" t="s">
        <v>865</v>
      </c>
      <c r="J90" s="448" t="s">
        <v>866</v>
      </c>
      <c r="K90" s="489">
        <f>H90-F90</f>
        <v>20.5</v>
      </c>
      <c r="L90" s="490">
        <v>100</v>
      </c>
      <c r="M90" s="491">
        <f t="shared" ref="M90:M91" si="69">(K90*N90)-L90</f>
        <v>1437.5</v>
      </c>
      <c r="N90" s="448">
        <v>75</v>
      </c>
      <c r="O90" s="492" t="s">
        <v>557</v>
      </c>
      <c r="P90" s="472">
        <v>44230</v>
      </c>
      <c r="Q90" s="365"/>
      <c r="R90" s="326" t="s">
        <v>560</v>
      </c>
      <c r="S90" s="37"/>
      <c r="Y90" s="37"/>
      <c r="Z90" s="37"/>
    </row>
    <row r="91" spans="1:34" s="371" customFormat="1" ht="13.95" customHeight="1">
      <c r="A91" s="493">
        <v>4</v>
      </c>
      <c r="B91" s="488">
        <v>44230</v>
      </c>
      <c r="C91" s="451"/>
      <c r="D91" s="449" t="s">
        <v>864</v>
      </c>
      <c r="E91" s="450" t="s">
        <v>558</v>
      </c>
      <c r="F91" s="447">
        <v>52.5</v>
      </c>
      <c r="G91" s="447">
        <v>19</v>
      </c>
      <c r="H91" s="447">
        <v>72</v>
      </c>
      <c r="I91" s="448" t="s">
        <v>865</v>
      </c>
      <c r="J91" s="448" t="s">
        <v>867</v>
      </c>
      <c r="K91" s="489">
        <f>H91-F91</f>
        <v>19.5</v>
      </c>
      <c r="L91" s="490">
        <v>100</v>
      </c>
      <c r="M91" s="491">
        <f t="shared" si="69"/>
        <v>1362.5</v>
      </c>
      <c r="N91" s="448">
        <v>75</v>
      </c>
      <c r="O91" s="492" t="s">
        <v>557</v>
      </c>
      <c r="P91" s="472">
        <v>44230</v>
      </c>
      <c r="Q91" s="365"/>
      <c r="R91" s="326" t="s">
        <v>560</v>
      </c>
      <c r="S91" s="37"/>
      <c r="Y91" s="37"/>
      <c r="Z91" s="37"/>
    </row>
    <row r="92" spans="1:34" s="371" customFormat="1" ht="13.95" customHeight="1">
      <c r="A92" s="519">
        <v>5</v>
      </c>
      <c r="B92" s="500">
        <v>44232</v>
      </c>
      <c r="C92" s="520"/>
      <c r="D92" s="469" t="s">
        <v>876</v>
      </c>
      <c r="E92" s="521" t="s">
        <v>819</v>
      </c>
      <c r="F92" s="470">
        <v>227</v>
      </c>
      <c r="G92" s="470">
        <v>325</v>
      </c>
      <c r="H92" s="470">
        <v>325</v>
      </c>
      <c r="I92" s="471" t="s">
        <v>877</v>
      </c>
      <c r="J92" s="471" t="s">
        <v>887</v>
      </c>
      <c r="K92" s="471">
        <f>F92-H92</f>
        <v>-98</v>
      </c>
      <c r="L92" s="471">
        <v>100</v>
      </c>
      <c r="M92" s="471">
        <f>(K92*N92)+L92</f>
        <v>-7250</v>
      </c>
      <c r="N92" s="471">
        <v>75</v>
      </c>
      <c r="O92" s="471" t="s">
        <v>621</v>
      </c>
      <c r="P92" s="481">
        <v>44236</v>
      </c>
      <c r="Q92" s="365"/>
      <c r="R92" s="326" t="s">
        <v>560</v>
      </c>
      <c r="S92" s="37"/>
      <c r="Y92" s="37"/>
      <c r="Z92" s="37"/>
    </row>
    <row r="93" spans="1:34" s="371" customFormat="1" ht="13.95" customHeight="1">
      <c r="A93" s="487">
        <v>6</v>
      </c>
      <c r="B93" s="488">
        <v>44237</v>
      </c>
      <c r="C93" s="451"/>
      <c r="D93" s="449" t="s">
        <v>889</v>
      </c>
      <c r="E93" s="450" t="s">
        <v>819</v>
      </c>
      <c r="F93" s="447">
        <v>227.5</v>
      </c>
      <c r="G93" s="447">
        <v>325</v>
      </c>
      <c r="H93" s="447">
        <v>175</v>
      </c>
      <c r="I93" s="448" t="s">
        <v>877</v>
      </c>
      <c r="J93" s="448" t="s">
        <v>902</v>
      </c>
      <c r="K93" s="448">
        <f>F93-H93</f>
        <v>52.5</v>
      </c>
      <c r="L93" s="448">
        <v>100</v>
      </c>
      <c r="M93" s="448">
        <f>(K93*N93)+L93</f>
        <v>4037.5</v>
      </c>
      <c r="N93" s="448">
        <v>75</v>
      </c>
      <c r="O93" s="492" t="s">
        <v>557</v>
      </c>
      <c r="P93" s="522">
        <v>44237</v>
      </c>
      <c r="Q93" s="365"/>
      <c r="R93" s="326" t="s">
        <v>560</v>
      </c>
      <c r="S93" s="37"/>
      <c r="Y93" s="37"/>
      <c r="Z93" s="37"/>
    </row>
    <row r="94" spans="1:34" s="371" customFormat="1" ht="13.95" customHeight="1">
      <c r="A94" s="519">
        <v>7</v>
      </c>
      <c r="B94" s="500">
        <v>44237</v>
      </c>
      <c r="C94" s="520"/>
      <c r="D94" s="469" t="s">
        <v>889</v>
      </c>
      <c r="E94" s="521" t="s">
        <v>819</v>
      </c>
      <c r="F94" s="470">
        <v>202.5</v>
      </c>
      <c r="G94" s="470">
        <v>302</v>
      </c>
      <c r="H94" s="470">
        <v>302</v>
      </c>
      <c r="I94" s="471" t="s">
        <v>877</v>
      </c>
      <c r="J94" s="471" t="s">
        <v>908</v>
      </c>
      <c r="K94" s="471">
        <f>F94-H94</f>
        <v>-99.5</v>
      </c>
      <c r="L94" s="471">
        <v>100</v>
      </c>
      <c r="M94" s="471">
        <f>(K94*N94)+L94</f>
        <v>-7362.5</v>
      </c>
      <c r="N94" s="471">
        <v>75</v>
      </c>
      <c r="O94" s="471" t="s">
        <v>621</v>
      </c>
      <c r="P94" s="481">
        <v>44243</v>
      </c>
      <c r="Q94" s="365"/>
      <c r="R94" s="326" t="s">
        <v>560</v>
      </c>
      <c r="S94" s="37"/>
      <c r="Y94" s="37"/>
      <c r="Z94" s="37"/>
    </row>
    <row r="95" spans="1:34" s="371" customFormat="1" ht="13.95" customHeight="1">
      <c r="A95" s="487">
        <v>8</v>
      </c>
      <c r="B95" s="488">
        <v>44238</v>
      </c>
      <c r="C95" s="451"/>
      <c r="D95" s="449" t="s">
        <v>893</v>
      </c>
      <c r="E95" s="450" t="s">
        <v>819</v>
      </c>
      <c r="F95" s="447">
        <v>470</v>
      </c>
      <c r="G95" s="447">
        <v>680</v>
      </c>
      <c r="H95" s="447">
        <v>375</v>
      </c>
      <c r="I95" s="448" t="s">
        <v>894</v>
      </c>
      <c r="J95" s="448" t="s">
        <v>903</v>
      </c>
      <c r="K95" s="448">
        <f>F95-H95</f>
        <v>95</v>
      </c>
      <c r="L95" s="448">
        <v>100</v>
      </c>
      <c r="M95" s="448">
        <f>(K95*N95)+L95</f>
        <v>2475</v>
      </c>
      <c r="N95" s="448">
        <v>25</v>
      </c>
      <c r="O95" s="492" t="s">
        <v>557</v>
      </c>
      <c r="P95" s="525">
        <v>44239</v>
      </c>
      <c r="Q95" s="365"/>
      <c r="R95" s="326" t="s">
        <v>560</v>
      </c>
      <c r="S95" s="37"/>
      <c r="Y95" s="37"/>
      <c r="Z95" s="37"/>
    </row>
    <row r="96" spans="1:34" s="371" customFormat="1" ht="13.95" customHeight="1">
      <c r="A96" s="519">
        <v>9</v>
      </c>
      <c r="B96" s="500">
        <v>44242</v>
      </c>
      <c r="C96" s="520"/>
      <c r="D96" s="469" t="s">
        <v>905</v>
      </c>
      <c r="E96" s="521" t="s">
        <v>819</v>
      </c>
      <c r="F96" s="470">
        <v>370</v>
      </c>
      <c r="G96" s="470">
        <v>522</v>
      </c>
      <c r="H96" s="470">
        <v>522</v>
      </c>
      <c r="I96" s="471" t="s">
        <v>877</v>
      </c>
      <c r="J96" s="471" t="s">
        <v>906</v>
      </c>
      <c r="K96" s="471">
        <f>F96-H96</f>
        <v>-152</v>
      </c>
      <c r="L96" s="471">
        <v>100</v>
      </c>
      <c r="M96" s="471">
        <f>(K96*N96)+L96</f>
        <v>-3700</v>
      </c>
      <c r="N96" s="471">
        <v>25</v>
      </c>
      <c r="O96" s="471" t="s">
        <v>621</v>
      </c>
      <c r="P96" s="481">
        <v>44242</v>
      </c>
      <c r="Q96" s="365"/>
      <c r="R96" s="326" t="s">
        <v>560</v>
      </c>
      <c r="S96" s="37"/>
      <c r="Y96" s="37"/>
      <c r="Z96" s="37"/>
    </row>
    <row r="97" spans="1:34" s="371" customFormat="1" ht="13.95" customHeight="1">
      <c r="A97" s="493">
        <v>10</v>
      </c>
      <c r="B97" s="488">
        <v>44243</v>
      </c>
      <c r="C97" s="451"/>
      <c r="D97" s="449" t="s">
        <v>925</v>
      </c>
      <c r="E97" s="450" t="s">
        <v>558</v>
      </c>
      <c r="F97" s="447">
        <v>66</v>
      </c>
      <c r="G97" s="447">
        <v>19</v>
      </c>
      <c r="H97" s="447">
        <v>79</v>
      </c>
      <c r="I97" s="448" t="s">
        <v>865</v>
      </c>
      <c r="J97" s="448" t="s">
        <v>890</v>
      </c>
      <c r="K97" s="489">
        <f t="shared" ref="K97:K102" si="70">H97-F97</f>
        <v>13</v>
      </c>
      <c r="L97" s="448">
        <v>100</v>
      </c>
      <c r="M97" s="491">
        <f t="shared" ref="M97" si="71">(K97*N97)-L97</f>
        <v>875</v>
      </c>
      <c r="N97" s="448">
        <v>75</v>
      </c>
      <c r="O97" s="492" t="s">
        <v>557</v>
      </c>
      <c r="P97" s="472">
        <v>44243</v>
      </c>
      <c r="Q97" s="365"/>
      <c r="R97" s="326" t="s">
        <v>560</v>
      </c>
      <c r="S97" s="37"/>
      <c r="Y97" s="37"/>
      <c r="Z97" s="37"/>
    </row>
    <row r="98" spans="1:34" s="371" customFormat="1" ht="13.95" customHeight="1">
      <c r="A98" s="493">
        <v>11</v>
      </c>
      <c r="B98" s="488">
        <v>44244</v>
      </c>
      <c r="C98" s="421"/>
      <c r="D98" s="449" t="s">
        <v>917</v>
      </c>
      <c r="E98" s="450" t="s">
        <v>558</v>
      </c>
      <c r="F98" s="447">
        <v>365</v>
      </c>
      <c r="G98" s="447">
        <v>175</v>
      </c>
      <c r="H98" s="447">
        <v>470</v>
      </c>
      <c r="I98" s="448" t="s">
        <v>918</v>
      </c>
      <c r="J98" s="448" t="s">
        <v>898</v>
      </c>
      <c r="K98" s="489">
        <f t="shared" si="70"/>
        <v>105</v>
      </c>
      <c r="L98" s="448">
        <v>100</v>
      </c>
      <c r="M98" s="491">
        <f t="shared" ref="M98:M99" si="72">(K98*N98)-L98</f>
        <v>2525</v>
      </c>
      <c r="N98" s="448">
        <v>25</v>
      </c>
      <c r="O98" s="492" t="s">
        <v>557</v>
      </c>
      <c r="P98" s="472">
        <v>44244</v>
      </c>
      <c r="Q98" s="365"/>
      <c r="R98" s="326" t="s">
        <v>560</v>
      </c>
      <c r="S98" s="37"/>
      <c r="Y98" s="37"/>
      <c r="Z98" s="37"/>
    </row>
    <row r="99" spans="1:34" s="371" customFormat="1" ht="13.95" customHeight="1">
      <c r="A99" s="493">
        <v>12</v>
      </c>
      <c r="B99" s="488">
        <v>44245</v>
      </c>
      <c r="C99" s="421"/>
      <c r="D99" s="449" t="s">
        <v>926</v>
      </c>
      <c r="E99" s="450" t="s">
        <v>558</v>
      </c>
      <c r="F99" s="447">
        <v>45.5</v>
      </c>
      <c r="G99" s="447"/>
      <c r="H99" s="447">
        <v>65.5</v>
      </c>
      <c r="I99" s="448" t="s">
        <v>865</v>
      </c>
      <c r="J99" s="448" t="s">
        <v>928</v>
      </c>
      <c r="K99" s="489">
        <f t="shared" si="70"/>
        <v>20</v>
      </c>
      <c r="L99" s="448">
        <v>100</v>
      </c>
      <c r="M99" s="491">
        <f t="shared" si="72"/>
        <v>1400</v>
      </c>
      <c r="N99" s="448">
        <v>75</v>
      </c>
      <c r="O99" s="492" t="s">
        <v>557</v>
      </c>
      <c r="P99" s="472">
        <v>44245</v>
      </c>
      <c r="Q99" s="365"/>
      <c r="R99" s="326" t="s">
        <v>560</v>
      </c>
      <c r="S99" s="37"/>
      <c r="Y99" s="37"/>
      <c r="Z99" s="37"/>
    </row>
    <row r="100" spans="1:34" s="371" customFormat="1" ht="13.95" customHeight="1">
      <c r="A100" s="493">
        <v>13</v>
      </c>
      <c r="B100" s="488">
        <v>44246</v>
      </c>
      <c r="C100" s="421"/>
      <c r="D100" s="449" t="s">
        <v>929</v>
      </c>
      <c r="E100" s="450" t="s">
        <v>558</v>
      </c>
      <c r="F100" s="447">
        <v>29</v>
      </c>
      <c r="G100" s="447">
        <v>15</v>
      </c>
      <c r="H100" s="447">
        <v>34</v>
      </c>
      <c r="I100" s="448" t="s">
        <v>930</v>
      </c>
      <c r="J100" s="448" t="s">
        <v>939</v>
      </c>
      <c r="K100" s="489">
        <f t="shared" si="70"/>
        <v>5</v>
      </c>
      <c r="L100" s="448">
        <v>100</v>
      </c>
      <c r="M100" s="491">
        <f t="shared" ref="M100" si="73">(K100*N100)-L100</f>
        <v>1400</v>
      </c>
      <c r="N100" s="448">
        <v>300</v>
      </c>
      <c r="O100" s="492" t="s">
        <v>557</v>
      </c>
      <c r="P100" s="446">
        <v>44249</v>
      </c>
      <c r="Q100" s="365"/>
      <c r="R100" s="326" t="s">
        <v>560</v>
      </c>
      <c r="S100" s="37"/>
      <c r="Y100" s="37"/>
      <c r="Z100" s="37"/>
    </row>
    <row r="101" spans="1:34" s="371" customFormat="1" ht="13.95" customHeight="1">
      <c r="A101" s="519">
        <v>14</v>
      </c>
      <c r="B101" s="500">
        <v>44249</v>
      </c>
      <c r="C101" s="520"/>
      <c r="D101" s="469" t="s">
        <v>929</v>
      </c>
      <c r="E101" s="521" t="s">
        <v>558</v>
      </c>
      <c r="F101" s="470">
        <v>24</v>
      </c>
      <c r="G101" s="470">
        <v>8</v>
      </c>
      <c r="H101" s="470">
        <v>7</v>
      </c>
      <c r="I101" s="471">
        <v>50</v>
      </c>
      <c r="J101" s="471" t="s">
        <v>959</v>
      </c>
      <c r="K101" s="471">
        <f t="shared" si="70"/>
        <v>-17</v>
      </c>
      <c r="L101" s="471">
        <v>100</v>
      </c>
      <c r="M101" s="471">
        <f>(K101*N101)+L101</f>
        <v>-5000</v>
      </c>
      <c r="N101" s="471">
        <v>300</v>
      </c>
      <c r="O101" s="471" t="s">
        <v>621</v>
      </c>
      <c r="P101" s="481">
        <v>44250</v>
      </c>
      <c r="Q101" s="365"/>
      <c r="R101" s="326" t="s">
        <v>794</v>
      </c>
      <c r="S101" s="37"/>
      <c r="Y101" s="37"/>
      <c r="Z101" s="37"/>
    </row>
    <row r="102" spans="1:34" s="371" customFormat="1" ht="13.95" customHeight="1">
      <c r="A102" s="584">
        <v>15</v>
      </c>
      <c r="B102" s="488">
        <v>44251</v>
      </c>
      <c r="C102" s="421"/>
      <c r="D102" s="449" t="s">
        <v>988</v>
      </c>
      <c r="E102" s="450" t="s">
        <v>558</v>
      </c>
      <c r="F102" s="447">
        <v>42</v>
      </c>
      <c r="G102" s="447"/>
      <c r="H102" s="447">
        <v>53</v>
      </c>
      <c r="I102" s="448">
        <v>90</v>
      </c>
      <c r="J102" s="448" t="s">
        <v>856</v>
      </c>
      <c r="K102" s="585">
        <f t="shared" si="70"/>
        <v>11</v>
      </c>
      <c r="L102" s="448">
        <v>100</v>
      </c>
      <c r="M102" s="491">
        <f t="shared" ref="M102" si="74">(K102*N102)-L102</f>
        <v>725</v>
      </c>
      <c r="N102" s="448">
        <v>75</v>
      </c>
      <c r="O102" s="492" t="s">
        <v>557</v>
      </c>
      <c r="P102" s="472">
        <v>44251</v>
      </c>
      <c r="Q102" s="365"/>
      <c r="R102" s="326"/>
      <c r="S102" s="37"/>
      <c r="Y102" s="37"/>
      <c r="Z102" s="37"/>
    </row>
    <row r="103" spans="1:34" s="371" customFormat="1" ht="13.95" customHeight="1">
      <c r="A103" s="515">
        <v>16</v>
      </c>
      <c r="B103" s="420">
        <v>44251</v>
      </c>
      <c r="C103" s="421"/>
      <c r="D103" s="414" t="s">
        <v>988</v>
      </c>
      <c r="E103" s="415" t="s">
        <v>558</v>
      </c>
      <c r="F103" s="389" t="s">
        <v>989</v>
      </c>
      <c r="G103" s="389"/>
      <c r="H103" s="389"/>
      <c r="I103" s="354">
        <v>90</v>
      </c>
      <c r="J103" s="354" t="s">
        <v>559</v>
      </c>
      <c r="K103" s="523"/>
      <c r="L103" s="354"/>
      <c r="M103" s="552"/>
      <c r="N103" s="354"/>
      <c r="O103" s="382"/>
      <c r="P103" s="395"/>
      <c r="Q103" s="365"/>
      <c r="R103" s="326"/>
      <c r="S103" s="37"/>
      <c r="Y103" s="37"/>
      <c r="Z103" s="37"/>
    </row>
    <row r="104" spans="1:34" s="371" customFormat="1" ht="13.95" customHeight="1">
      <c r="A104" s="515"/>
      <c r="B104" s="420"/>
      <c r="C104" s="421"/>
      <c r="D104" s="414"/>
      <c r="E104" s="415"/>
      <c r="F104" s="389"/>
      <c r="G104" s="389"/>
      <c r="H104" s="389"/>
      <c r="I104" s="354"/>
      <c r="J104" s="354"/>
      <c r="K104" s="523"/>
      <c r="L104" s="354"/>
      <c r="M104" s="552"/>
      <c r="N104" s="354"/>
      <c r="O104" s="382"/>
      <c r="P104" s="395"/>
      <c r="Q104" s="365"/>
      <c r="R104" s="326"/>
      <c r="S104" s="37"/>
      <c r="Y104" s="37"/>
      <c r="Z104" s="37"/>
    </row>
    <row r="105" spans="1:34" s="371" customFormat="1" ht="13.95" customHeight="1">
      <c r="A105" s="422"/>
      <c r="B105" s="420"/>
      <c r="C105" s="421"/>
      <c r="D105" s="414"/>
      <c r="E105" s="415"/>
      <c r="F105" s="389"/>
      <c r="G105" s="389"/>
      <c r="H105" s="389"/>
      <c r="I105" s="354"/>
      <c r="J105" s="354"/>
      <c r="K105" s="354"/>
      <c r="L105" s="354"/>
      <c r="M105" s="354"/>
      <c r="N105" s="354"/>
      <c r="O105" s="354"/>
      <c r="P105" s="354"/>
      <c r="Q105" s="365"/>
      <c r="R105" s="326"/>
      <c r="S105" s="37"/>
      <c r="Y105" s="37"/>
      <c r="Z105" s="37"/>
    </row>
    <row r="106" spans="1:34" s="37" customFormat="1" ht="13.8">
      <c r="A106" s="33"/>
      <c r="B106" s="399"/>
      <c r="C106" s="399"/>
      <c r="D106" s="400"/>
      <c r="E106" s="401"/>
      <c r="F106" s="401"/>
      <c r="G106" s="402"/>
      <c r="H106" s="402"/>
      <c r="I106" s="401"/>
      <c r="J106" s="397"/>
      <c r="K106" s="397"/>
      <c r="L106" s="397"/>
      <c r="M106" s="397"/>
      <c r="N106" s="397"/>
      <c r="O106" s="397"/>
      <c r="P106" s="397"/>
      <c r="Q106" s="365"/>
      <c r="R106" s="326"/>
      <c r="Z106" s="371"/>
      <c r="AA106" s="371"/>
      <c r="AB106" s="371"/>
      <c r="AC106" s="371"/>
      <c r="AD106" s="371"/>
      <c r="AE106" s="371"/>
      <c r="AF106" s="371"/>
      <c r="AG106" s="371"/>
      <c r="AH106" s="371"/>
    </row>
    <row r="107" spans="1:34" s="37" customFormat="1" ht="13.8">
      <c r="A107" s="33"/>
      <c r="B107" s="399"/>
      <c r="C107" s="399"/>
      <c r="D107" s="400"/>
      <c r="E107" s="401"/>
      <c r="F107" s="401"/>
      <c r="G107" s="402"/>
      <c r="H107" s="402"/>
      <c r="I107" s="401"/>
      <c r="J107" s="397"/>
      <c r="K107" s="397"/>
      <c r="L107" s="397"/>
      <c r="M107" s="397"/>
      <c r="N107" s="397"/>
      <c r="O107" s="397"/>
      <c r="P107" s="397"/>
      <c r="Q107" s="365"/>
      <c r="R107" s="326"/>
      <c r="Z107" s="371"/>
      <c r="AA107" s="371"/>
      <c r="AB107" s="371"/>
      <c r="AC107" s="371"/>
      <c r="AD107" s="371"/>
      <c r="AE107" s="371"/>
      <c r="AF107" s="371"/>
      <c r="AG107" s="371"/>
      <c r="AH107" s="371"/>
    </row>
    <row r="108" spans="1:34" s="37" customFormat="1" ht="13.8">
      <c r="A108" s="33"/>
      <c r="B108" s="399"/>
      <c r="C108" s="399"/>
      <c r="D108" s="400"/>
      <c r="E108" s="401"/>
      <c r="F108" s="401"/>
      <c r="G108" s="402"/>
      <c r="H108" s="402"/>
      <c r="I108" s="401"/>
      <c r="J108" s="397"/>
      <c r="K108" s="397"/>
      <c r="L108" s="397"/>
      <c r="M108" s="397"/>
      <c r="N108" s="397"/>
      <c r="O108" s="397"/>
      <c r="P108" s="397"/>
      <c r="Q108" s="365"/>
      <c r="R108" s="326"/>
      <c r="Z108" s="371"/>
      <c r="AA108" s="371"/>
      <c r="AB108" s="371"/>
      <c r="AC108" s="371"/>
      <c r="AD108" s="371"/>
      <c r="AE108" s="371"/>
      <c r="AF108" s="371"/>
      <c r="AG108" s="371"/>
      <c r="AH108" s="371"/>
    </row>
    <row r="109" spans="1:34" s="37" customFormat="1" ht="13.8">
      <c r="A109" s="33"/>
      <c r="B109" s="399"/>
      <c r="C109" s="399"/>
      <c r="D109" s="400"/>
      <c r="E109" s="401"/>
      <c r="F109" s="401"/>
      <c r="G109" s="402"/>
      <c r="H109" s="402"/>
      <c r="I109" s="401"/>
      <c r="J109" s="397"/>
      <c r="K109" s="397"/>
      <c r="L109" s="397"/>
      <c r="M109" s="397"/>
      <c r="N109" s="397"/>
      <c r="O109" s="397"/>
      <c r="P109" s="397"/>
      <c r="Q109" s="365"/>
      <c r="R109" s="326"/>
      <c r="Z109" s="371"/>
      <c r="AA109" s="371"/>
      <c r="AB109" s="371"/>
      <c r="AC109" s="371"/>
      <c r="AD109" s="371"/>
      <c r="AE109" s="371"/>
      <c r="AF109" s="371"/>
      <c r="AG109" s="371"/>
      <c r="AH109" s="371"/>
    </row>
    <row r="110" spans="1:34" s="37" customFormat="1" ht="13.8">
      <c r="A110" s="33"/>
      <c r="B110" s="399"/>
      <c r="C110" s="399"/>
      <c r="D110" s="400"/>
      <c r="E110" s="401"/>
      <c r="F110" s="401"/>
      <c r="G110" s="402"/>
      <c r="H110" s="402"/>
      <c r="I110" s="401"/>
      <c r="J110" s="397"/>
      <c r="K110" s="397"/>
      <c r="L110" s="397"/>
      <c r="M110" s="397"/>
      <c r="N110" s="397"/>
      <c r="O110" s="403"/>
      <c r="P110" s="397"/>
      <c r="Q110" s="365"/>
      <c r="R110" s="326"/>
      <c r="Z110" s="371"/>
      <c r="AA110" s="371"/>
      <c r="AB110" s="371"/>
      <c r="AC110" s="371"/>
      <c r="AD110" s="371"/>
      <c r="AE110" s="371"/>
      <c r="AF110" s="371"/>
      <c r="AG110" s="371"/>
      <c r="AH110" s="371"/>
    </row>
    <row r="111" spans="1:34" s="37" customFormat="1" ht="13.8">
      <c r="A111" s="355"/>
      <c r="B111" s="356"/>
      <c r="C111" s="356"/>
      <c r="D111" s="357"/>
      <c r="E111" s="355"/>
      <c r="F111" s="372"/>
      <c r="G111" s="355"/>
      <c r="H111" s="355"/>
      <c r="I111" s="355"/>
      <c r="J111" s="356"/>
      <c r="K111" s="373"/>
      <c r="L111" s="355"/>
      <c r="M111" s="355"/>
      <c r="N111" s="355"/>
      <c r="O111" s="374"/>
      <c r="P111" s="365"/>
      <c r="Q111" s="365"/>
      <c r="R111" s="326"/>
      <c r="Z111" s="371"/>
      <c r="AA111" s="371"/>
      <c r="AB111" s="371"/>
      <c r="AC111" s="371"/>
      <c r="AD111" s="371"/>
      <c r="AE111" s="371"/>
      <c r="AF111" s="371"/>
      <c r="AG111" s="371"/>
      <c r="AH111" s="371"/>
    </row>
    <row r="112" spans="1:34" ht="13.8">
      <c r="A112" s="96" t="s">
        <v>576</v>
      </c>
      <c r="B112" s="97"/>
      <c r="C112" s="97"/>
      <c r="D112" s="98"/>
      <c r="E112" s="31"/>
      <c r="F112" s="29"/>
      <c r="G112" s="29"/>
      <c r="H112" s="70"/>
      <c r="I112" s="116"/>
      <c r="J112" s="117"/>
      <c r="K112" s="14"/>
      <c r="L112" s="14"/>
      <c r="M112" s="14"/>
      <c r="N112" s="8"/>
      <c r="O112" s="50"/>
      <c r="Q112" s="92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9" ht="39.6">
      <c r="A113" s="17" t="s">
        <v>16</v>
      </c>
      <c r="B113" s="18" t="s">
        <v>535</v>
      </c>
      <c r="C113" s="18"/>
      <c r="D113" s="19" t="s">
        <v>546</v>
      </c>
      <c r="E113" s="18" t="s">
        <v>547</v>
      </c>
      <c r="F113" s="18" t="s">
        <v>548</v>
      </c>
      <c r="G113" s="18" t="s">
        <v>549</v>
      </c>
      <c r="H113" s="18" t="s">
        <v>550</v>
      </c>
      <c r="I113" s="18" t="s">
        <v>551</v>
      </c>
      <c r="J113" s="17" t="s">
        <v>552</v>
      </c>
      <c r="K113" s="59" t="s">
        <v>568</v>
      </c>
      <c r="L113" s="394" t="s">
        <v>822</v>
      </c>
      <c r="M113" s="60" t="s">
        <v>821</v>
      </c>
      <c r="N113" s="18" t="s">
        <v>555</v>
      </c>
      <c r="O113" s="75" t="s">
        <v>556</v>
      </c>
      <c r="P113" s="94"/>
      <c r="Q113" s="8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9" s="371" customFormat="1" ht="13.8">
      <c r="A114" s="526">
        <v>1</v>
      </c>
      <c r="B114" s="527">
        <v>44203</v>
      </c>
      <c r="C114" s="528"/>
      <c r="D114" s="529" t="s">
        <v>481</v>
      </c>
      <c r="E114" s="530" t="s">
        <v>558</v>
      </c>
      <c r="F114" s="531">
        <v>424</v>
      </c>
      <c r="G114" s="532">
        <v>385</v>
      </c>
      <c r="H114" s="531">
        <v>455</v>
      </c>
      <c r="I114" s="533" t="s">
        <v>835</v>
      </c>
      <c r="J114" s="534" t="s">
        <v>907</v>
      </c>
      <c r="K114" s="534">
        <f t="shared" ref="K114" si="75">H114-F114</f>
        <v>31</v>
      </c>
      <c r="L114" s="535">
        <f>(F114*-0.8)/100</f>
        <v>-3.3920000000000003</v>
      </c>
      <c r="M114" s="536">
        <f t="shared" ref="M114" si="76">(K114+L114)/F114</f>
        <v>6.5113207547169816E-2</v>
      </c>
      <c r="N114" s="537" t="s">
        <v>557</v>
      </c>
      <c r="O114" s="538">
        <v>43877</v>
      </c>
      <c r="P114" s="95"/>
      <c r="Q114" s="418"/>
      <c r="R114" s="458" t="s">
        <v>560</v>
      </c>
      <c r="S114" s="412"/>
      <c r="T114" s="412"/>
      <c r="U114" s="412"/>
      <c r="V114" s="412"/>
      <c r="W114" s="412"/>
      <c r="X114" s="412"/>
      <c r="Y114" s="412"/>
      <c r="Z114" s="412"/>
    </row>
    <row r="115" spans="1:29" s="371" customFormat="1" ht="13.8">
      <c r="A115" s="435">
        <v>2</v>
      </c>
      <c r="B115" s="375">
        <v>44238</v>
      </c>
      <c r="C115" s="437"/>
      <c r="D115" s="387" t="s">
        <v>446</v>
      </c>
      <c r="E115" s="380" t="s">
        <v>558</v>
      </c>
      <c r="F115" s="389" t="s">
        <v>891</v>
      </c>
      <c r="G115" s="385">
        <v>1390</v>
      </c>
      <c r="H115" s="389"/>
      <c r="I115" s="377" t="s">
        <v>892</v>
      </c>
      <c r="J115" s="523" t="s">
        <v>559</v>
      </c>
      <c r="K115" s="523"/>
      <c r="L115" s="408"/>
      <c r="M115" s="404"/>
      <c r="N115" s="409"/>
      <c r="O115" s="411"/>
      <c r="P115" s="95"/>
      <c r="Q115" s="418"/>
      <c r="R115" s="458" t="s">
        <v>560</v>
      </c>
      <c r="S115" s="412"/>
      <c r="T115" s="412"/>
      <c r="U115" s="412"/>
      <c r="V115" s="412"/>
      <c r="W115" s="412"/>
      <c r="X115" s="412"/>
      <c r="Y115" s="412"/>
      <c r="Z115" s="412"/>
    </row>
    <row r="116" spans="1:29" s="5" customFormat="1">
      <c r="A116" s="366"/>
      <c r="B116" s="367"/>
      <c r="C116" s="368"/>
      <c r="D116" s="369"/>
      <c r="E116" s="398"/>
      <c r="F116" s="398"/>
      <c r="G116" s="456"/>
      <c r="H116" s="456"/>
      <c r="I116" s="398"/>
      <c r="J116" s="457"/>
      <c r="K116" s="452"/>
      <c r="L116" s="453"/>
      <c r="M116" s="454"/>
      <c r="N116" s="455"/>
      <c r="O116" s="370"/>
      <c r="P116" s="120"/>
      <c r="Q116"/>
      <c r="R116" s="91"/>
      <c r="T116" s="54"/>
      <c r="U116" s="54"/>
      <c r="V116" s="54"/>
      <c r="W116" s="54"/>
      <c r="X116" s="54"/>
      <c r="Y116" s="54"/>
      <c r="Z116" s="54"/>
    </row>
    <row r="117" spans="1:29">
      <c r="A117" s="20" t="s">
        <v>561</v>
      </c>
      <c r="B117" s="20"/>
      <c r="C117" s="20"/>
      <c r="D117" s="20"/>
      <c r="E117" s="2"/>
      <c r="F117" s="27" t="s">
        <v>563</v>
      </c>
      <c r="G117" s="79"/>
      <c r="H117" s="79"/>
      <c r="I117" s="35"/>
      <c r="J117" s="82"/>
      <c r="K117" s="80"/>
      <c r="L117" s="81"/>
      <c r="M117" s="82"/>
      <c r="N117" s="83"/>
      <c r="O117" s="121"/>
      <c r="P117" s="8"/>
      <c r="Q117" s="13"/>
      <c r="R117" s="93"/>
      <c r="S117" s="13"/>
      <c r="T117" s="13"/>
      <c r="U117" s="13"/>
      <c r="V117" s="13"/>
      <c r="W117" s="13"/>
      <c r="X117" s="13"/>
      <c r="Y117" s="13"/>
    </row>
    <row r="118" spans="1:29">
      <c r="A118" s="26" t="s">
        <v>562</v>
      </c>
      <c r="B118" s="20"/>
      <c r="C118" s="20"/>
      <c r="D118" s="20"/>
      <c r="E118" s="29"/>
      <c r="F118" s="27" t="s">
        <v>565</v>
      </c>
      <c r="G118" s="9"/>
      <c r="H118" s="9"/>
      <c r="I118" s="9"/>
      <c r="J118" s="50"/>
      <c r="K118" s="9"/>
      <c r="L118" s="9"/>
      <c r="M118" s="9"/>
      <c r="N118" s="8"/>
      <c r="O118" s="50"/>
      <c r="Q118" s="4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9">
      <c r="A119" s="26"/>
      <c r="B119" s="20"/>
      <c r="C119" s="20"/>
      <c r="D119" s="20"/>
      <c r="E119" s="29"/>
      <c r="F119" s="27"/>
      <c r="G119" s="9"/>
      <c r="H119" s="9"/>
      <c r="I119" s="9"/>
      <c r="J119" s="50"/>
      <c r="K119" s="9"/>
      <c r="L119" s="9"/>
      <c r="M119" s="9"/>
      <c r="N119" s="8"/>
      <c r="O119" s="50"/>
      <c r="Q119" s="4"/>
      <c r="R119" s="79"/>
      <c r="S119" s="13"/>
      <c r="T119" s="13"/>
      <c r="U119" s="13"/>
      <c r="V119" s="13"/>
      <c r="W119" s="13"/>
      <c r="X119" s="13"/>
      <c r="Y119" s="13"/>
      <c r="Z119" s="13"/>
    </row>
    <row r="120" spans="1:29" ht="13.8">
      <c r="A120" s="8"/>
      <c r="B120" s="30" t="s">
        <v>826</v>
      </c>
      <c r="C120" s="30"/>
      <c r="D120" s="30"/>
      <c r="E120" s="30"/>
      <c r="F120" s="31"/>
      <c r="G120" s="29"/>
      <c r="H120" s="29"/>
      <c r="I120" s="70"/>
      <c r="J120" s="71"/>
      <c r="K120" s="72"/>
      <c r="L120" s="393"/>
      <c r="M120" s="9"/>
      <c r="N120" s="8"/>
      <c r="O120" s="50"/>
      <c r="Q120" s="4"/>
      <c r="R120" s="79"/>
      <c r="S120" s="13"/>
      <c r="T120" s="13"/>
      <c r="U120" s="13"/>
      <c r="V120" s="13"/>
      <c r="W120" s="13"/>
      <c r="X120" s="13"/>
      <c r="Y120" s="13"/>
      <c r="Z120" s="13"/>
    </row>
    <row r="121" spans="1:29" ht="39.6">
      <c r="A121" s="17" t="s">
        <v>16</v>
      </c>
      <c r="B121" s="18" t="s">
        <v>535</v>
      </c>
      <c r="C121" s="18"/>
      <c r="D121" s="19" t="s">
        <v>546</v>
      </c>
      <c r="E121" s="18" t="s">
        <v>547</v>
      </c>
      <c r="F121" s="18" t="s">
        <v>548</v>
      </c>
      <c r="G121" s="18" t="s">
        <v>567</v>
      </c>
      <c r="H121" s="18" t="s">
        <v>550</v>
      </c>
      <c r="I121" s="18" t="s">
        <v>551</v>
      </c>
      <c r="J121" s="73" t="s">
        <v>552</v>
      </c>
      <c r="K121" s="59" t="s">
        <v>568</v>
      </c>
      <c r="L121" s="74" t="s">
        <v>569</v>
      </c>
      <c r="M121" s="18" t="s">
        <v>570</v>
      </c>
      <c r="N121" s="394" t="s">
        <v>822</v>
      </c>
      <c r="O121" s="60" t="s">
        <v>821</v>
      </c>
      <c r="P121" s="18" t="s">
        <v>555</v>
      </c>
      <c r="Q121" s="75" t="s">
        <v>556</v>
      </c>
      <c r="R121" s="79"/>
      <c r="S121" s="13"/>
      <c r="T121" s="13"/>
      <c r="U121" s="13"/>
      <c r="V121" s="13"/>
      <c r="W121" s="13"/>
      <c r="X121" s="13"/>
      <c r="Y121" s="13"/>
      <c r="Z121" s="13"/>
    </row>
    <row r="122" spans="1:29" ht="13.8">
      <c r="A122" s="360"/>
      <c r="B122" s="375"/>
      <c r="C122" s="379"/>
      <c r="D122" s="387"/>
      <c r="E122" s="380"/>
      <c r="F122" s="405"/>
      <c r="G122" s="385"/>
      <c r="H122" s="380"/>
      <c r="I122" s="377"/>
      <c r="J122" s="416"/>
      <c r="K122" s="416"/>
      <c r="L122" s="417"/>
      <c r="M122" s="415"/>
      <c r="N122" s="417"/>
      <c r="O122" s="404"/>
      <c r="P122" s="381"/>
      <c r="Q122" s="395"/>
      <c r="R122" s="413"/>
      <c r="S122" s="403"/>
      <c r="T122" s="13"/>
      <c r="U122" s="412"/>
      <c r="V122" s="412"/>
      <c r="W122" s="412"/>
      <c r="X122" s="412"/>
      <c r="Y122" s="412"/>
      <c r="Z122" s="412"/>
      <c r="AA122" s="371"/>
      <c r="AB122" s="371"/>
      <c r="AC122" s="371"/>
    </row>
    <row r="123" spans="1:29" ht="13.8">
      <c r="A123" s="360"/>
      <c r="B123" s="375"/>
      <c r="C123" s="379"/>
      <c r="D123" s="387"/>
      <c r="E123" s="380"/>
      <c r="F123" s="405"/>
      <c r="G123" s="385"/>
      <c r="H123" s="380"/>
      <c r="I123" s="377"/>
      <c r="J123" s="416"/>
      <c r="K123" s="416"/>
      <c r="L123" s="417"/>
      <c r="M123" s="415"/>
      <c r="N123" s="417"/>
      <c r="O123" s="404"/>
      <c r="P123" s="381"/>
      <c r="Q123" s="395"/>
      <c r="R123" s="413"/>
      <c r="S123" s="403"/>
      <c r="T123" s="13"/>
      <c r="U123" s="412"/>
      <c r="V123" s="412"/>
      <c r="W123" s="412"/>
      <c r="X123" s="412"/>
      <c r="Y123" s="412"/>
      <c r="Z123" s="412"/>
      <c r="AA123" s="371"/>
      <c r="AB123" s="371"/>
      <c r="AC123" s="371"/>
    </row>
    <row r="124" spans="1:29" s="371" customFormat="1" ht="13.8">
      <c r="A124" s="360"/>
      <c r="B124" s="375"/>
      <c r="C124" s="379"/>
      <c r="D124" s="387"/>
      <c r="E124" s="380"/>
      <c r="F124" s="405"/>
      <c r="G124" s="385"/>
      <c r="H124" s="380"/>
      <c r="I124" s="377"/>
      <c r="J124" s="416"/>
      <c r="K124" s="416"/>
      <c r="L124" s="417"/>
      <c r="M124" s="415"/>
      <c r="N124" s="417"/>
      <c r="O124" s="404"/>
      <c r="P124" s="381"/>
      <c r="Q124" s="395"/>
      <c r="R124" s="410"/>
      <c r="S124" s="412"/>
      <c r="T124" s="412"/>
      <c r="U124" s="412"/>
      <c r="V124" s="412"/>
      <c r="W124" s="412"/>
      <c r="X124" s="412"/>
      <c r="Y124" s="412"/>
      <c r="Z124" s="412"/>
    </row>
    <row r="125" spans="1:29" s="371" customFormat="1" ht="13.8">
      <c r="A125" s="360"/>
      <c r="B125" s="375"/>
      <c r="C125" s="379"/>
      <c r="D125" s="387"/>
      <c r="E125" s="380"/>
      <c r="F125" s="416"/>
      <c r="G125" s="389"/>
      <c r="H125" s="380"/>
      <c r="I125" s="377"/>
      <c r="J125" s="416"/>
      <c r="K125" s="416"/>
      <c r="L125" s="417"/>
      <c r="M125" s="415"/>
      <c r="N125" s="417"/>
      <c r="O125" s="404"/>
      <c r="P125" s="381"/>
      <c r="Q125" s="395"/>
      <c r="R125" s="410"/>
      <c r="S125" s="412"/>
      <c r="T125" s="412"/>
      <c r="U125" s="412"/>
      <c r="V125" s="412"/>
      <c r="W125" s="412"/>
      <c r="X125" s="412"/>
      <c r="Y125" s="412"/>
      <c r="Z125" s="412"/>
    </row>
    <row r="126" spans="1:29" s="371" customFormat="1" ht="13.8">
      <c r="A126" s="360"/>
      <c r="B126" s="375"/>
      <c r="C126" s="379"/>
      <c r="D126" s="387"/>
      <c r="E126" s="380"/>
      <c r="F126" s="416"/>
      <c r="G126" s="389"/>
      <c r="H126" s="380"/>
      <c r="I126" s="377"/>
      <c r="J126" s="416"/>
      <c r="K126" s="416"/>
      <c r="L126" s="417"/>
      <c r="M126" s="415"/>
      <c r="N126" s="417"/>
      <c r="O126" s="404"/>
      <c r="P126" s="381"/>
      <c r="Q126" s="395"/>
      <c r="R126" s="410"/>
      <c r="S126" s="412"/>
      <c r="T126" s="412"/>
      <c r="U126" s="412"/>
      <c r="V126" s="412"/>
      <c r="W126" s="412"/>
      <c r="X126" s="412"/>
      <c r="Y126" s="412"/>
      <c r="Z126" s="412"/>
    </row>
    <row r="127" spans="1:29" s="371" customFormat="1" ht="13.8">
      <c r="A127" s="360"/>
      <c r="B127" s="375"/>
      <c r="C127" s="379"/>
      <c r="D127" s="387"/>
      <c r="E127" s="380"/>
      <c r="F127" s="405"/>
      <c r="G127" s="385"/>
      <c r="H127" s="380"/>
      <c r="I127" s="377"/>
      <c r="J127" s="416"/>
      <c r="K127" s="407"/>
      <c r="L127" s="417"/>
      <c r="M127" s="415"/>
      <c r="N127" s="417"/>
      <c r="O127" s="404"/>
      <c r="P127" s="409"/>
      <c r="Q127" s="395"/>
      <c r="R127" s="410"/>
      <c r="S127" s="412"/>
      <c r="T127" s="412"/>
      <c r="U127" s="412"/>
      <c r="V127" s="412"/>
      <c r="W127" s="412"/>
      <c r="X127" s="412"/>
      <c r="Y127" s="412"/>
      <c r="Z127" s="412"/>
    </row>
    <row r="128" spans="1:29" s="371" customFormat="1" ht="13.8">
      <c r="A128" s="360"/>
      <c r="B128" s="375"/>
      <c r="C128" s="379"/>
      <c r="D128" s="387"/>
      <c r="E128" s="380"/>
      <c r="F128" s="405"/>
      <c r="G128" s="385"/>
      <c r="H128" s="380"/>
      <c r="I128" s="377"/>
      <c r="J128" s="407"/>
      <c r="K128" s="407"/>
      <c r="L128" s="407"/>
      <c r="M128" s="407"/>
      <c r="N128" s="408"/>
      <c r="O128" s="419"/>
      <c r="P128" s="409"/>
      <c r="Q128" s="395"/>
      <c r="R128" s="410"/>
      <c r="S128" s="412"/>
      <c r="T128" s="412"/>
      <c r="U128" s="412"/>
      <c r="V128" s="412"/>
      <c r="W128" s="412"/>
      <c r="X128" s="412"/>
      <c r="Y128" s="412"/>
      <c r="Z128" s="412"/>
    </row>
    <row r="129" spans="1:26" s="371" customFormat="1" ht="13.8">
      <c r="A129" s="360"/>
      <c r="B129" s="375"/>
      <c r="C129" s="379"/>
      <c r="D129" s="387"/>
      <c r="E129" s="380"/>
      <c r="F129" s="416"/>
      <c r="G129" s="389"/>
      <c r="H129" s="380"/>
      <c r="I129" s="377"/>
      <c r="J129" s="416"/>
      <c r="K129" s="416"/>
      <c r="L129" s="417"/>
      <c r="M129" s="415"/>
      <c r="N129" s="417"/>
      <c r="O129" s="404"/>
      <c r="P129" s="381"/>
      <c r="Q129" s="395"/>
      <c r="R129" s="413"/>
      <c r="S129" s="403"/>
      <c r="T129" s="412"/>
      <c r="U129" s="412"/>
      <c r="V129" s="412"/>
      <c r="W129" s="412"/>
      <c r="X129" s="412"/>
      <c r="Y129" s="412"/>
      <c r="Z129" s="412"/>
    </row>
    <row r="130" spans="1:26" s="371" customFormat="1" ht="13.8">
      <c r="A130" s="360"/>
      <c r="B130" s="375"/>
      <c r="C130" s="379"/>
      <c r="D130" s="387"/>
      <c r="E130" s="380"/>
      <c r="F130" s="405"/>
      <c r="G130" s="385"/>
      <c r="H130" s="380"/>
      <c r="I130" s="377"/>
      <c r="J130" s="354"/>
      <c r="K130" s="354"/>
      <c r="L130" s="354"/>
      <c r="M130" s="354"/>
      <c r="N130" s="406"/>
      <c r="O130" s="404"/>
      <c r="P130" s="382"/>
      <c r="Q130" s="395"/>
      <c r="R130" s="413"/>
      <c r="S130" s="403"/>
      <c r="T130" s="412"/>
      <c r="U130" s="412"/>
      <c r="V130" s="412"/>
      <c r="W130" s="412"/>
      <c r="X130" s="412"/>
      <c r="Y130" s="412"/>
      <c r="Z130" s="412"/>
    </row>
    <row r="131" spans="1:26">
      <c r="A131" s="26"/>
      <c r="B131" s="20"/>
      <c r="C131" s="20"/>
      <c r="D131" s="20"/>
      <c r="E131" s="29"/>
      <c r="F131" s="27"/>
      <c r="G131" s="9"/>
      <c r="H131" s="9"/>
      <c r="I131" s="9"/>
      <c r="J131" s="50"/>
      <c r="K131" s="9"/>
      <c r="L131" s="9"/>
      <c r="M131" s="9"/>
      <c r="N131" s="8"/>
      <c r="O131" s="50"/>
      <c r="P131" s="4"/>
      <c r="Q131" s="8"/>
      <c r="R131" s="138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26"/>
      <c r="B132" s="20"/>
      <c r="C132" s="20"/>
      <c r="D132" s="20"/>
      <c r="E132" s="29"/>
      <c r="F132" s="27"/>
      <c r="G132" s="38"/>
      <c r="H132" s="39"/>
      <c r="I132" s="79"/>
      <c r="J132" s="14"/>
      <c r="K132" s="80"/>
      <c r="L132" s="81"/>
      <c r="M132" s="82"/>
      <c r="N132" s="83"/>
      <c r="O132" s="84"/>
      <c r="P132" s="8"/>
      <c r="Q132" s="13"/>
      <c r="R132" s="138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34"/>
      <c r="B133" s="42"/>
      <c r="C133" s="99"/>
      <c r="D133" s="3"/>
      <c r="E133" s="35"/>
      <c r="F133" s="79"/>
      <c r="G133" s="38"/>
      <c r="H133" s="39"/>
      <c r="I133" s="79"/>
      <c r="J133" s="14"/>
      <c r="K133" s="80"/>
      <c r="L133" s="81"/>
      <c r="M133" s="82"/>
      <c r="N133" s="83"/>
      <c r="O133" s="84"/>
      <c r="P133" s="8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 ht="13.8">
      <c r="A134" s="2"/>
      <c r="B134" s="100" t="s">
        <v>577</v>
      </c>
      <c r="C134" s="100"/>
      <c r="D134" s="100"/>
      <c r="E134" s="100"/>
      <c r="F134" s="14"/>
      <c r="G134" s="14"/>
      <c r="H134" s="101"/>
      <c r="I134" s="14"/>
      <c r="J134" s="71"/>
      <c r="K134" s="72"/>
      <c r="L134" s="14"/>
      <c r="M134" s="14"/>
      <c r="N134" s="13"/>
      <c r="O134" s="95"/>
      <c r="P134" s="8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 ht="39.6">
      <c r="A135" s="17" t="s">
        <v>16</v>
      </c>
      <c r="B135" s="18" t="s">
        <v>535</v>
      </c>
      <c r="C135" s="18"/>
      <c r="D135" s="19" t="s">
        <v>546</v>
      </c>
      <c r="E135" s="18" t="s">
        <v>547</v>
      </c>
      <c r="F135" s="18" t="s">
        <v>548</v>
      </c>
      <c r="G135" s="18" t="s">
        <v>578</v>
      </c>
      <c r="H135" s="18" t="s">
        <v>579</v>
      </c>
      <c r="I135" s="18" t="s">
        <v>551</v>
      </c>
      <c r="J135" s="58" t="s">
        <v>552</v>
      </c>
      <c r="K135" s="18" t="s">
        <v>553</v>
      </c>
      <c r="L135" s="18" t="s">
        <v>554</v>
      </c>
      <c r="M135" s="18" t="s">
        <v>555</v>
      </c>
      <c r="N135" s="19" t="s">
        <v>556</v>
      </c>
      <c r="O135" s="95"/>
      <c r="P135" s="8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1</v>
      </c>
      <c r="B136" s="102">
        <v>41579</v>
      </c>
      <c r="C136" s="102"/>
      <c r="D136" s="103" t="s">
        <v>580</v>
      </c>
      <c r="E136" s="104" t="s">
        <v>581</v>
      </c>
      <c r="F136" s="105">
        <v>82</v>
      </c>
      <c r="G136" s="104" t="s">
        <v>582</v>
      </c>
      <c r="H136" s="104">
        <v>100</v>
      </c>
      <c r="I136" s="122">
        <v>100</v>
      </c>
      <c r="J136" s="123" t="s">
        <v>583</v>
      </c>
      <c r="K136" s="124">
        <f t="shared" ref="K136:K167" si="77">H136-F136</f>
        <v>18</v>
      </c>
      <c r="L136" s="125">
        <f t="shared" ref="L136:L167" si="78">K136/F136</f>
        <v>0.21951219512195122</v>
      </c>
      <c r="M136" s="126" t="s">
        <v>557</v>
      </c>
      <c r="N136" s="127">
        <v>42657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</v>
      </c>
      <c r="B137" s="102">
        <v>41794</v>
      </c>
      <c r="C137" s="102"/>
      <c r="D137" s="103" t="s">
        <v>584</v>
      </c>
      <c r="E137" s="104" t="s">
        <v>558</v>
      </c>
      <c r="F137" s="105">
        <v>257</v>
      </c>
      <c r="G137" s="104" t="s">
        <v>582</v>
      </c>
      <c r="H137" s="104">
        <v>300</v>
      </c>
      <c r="I137" s="122">
        <v>300</v>
      </c>
      <c r="J137" s="123" t="s">
        <v>583</v>
      </c>
      <c r="K137" s="124">
        <f t="shared" si="77"/>
        <v>43</v>
      </c>
      <c r="L137" s="125">
        <f t="shared" si="78"/>
        <v>0.16731517509727625</v>
      </c>
      <c r="M137" s="126" t="s">
        <v>557</v>
      </c>
      <c r="N137" s="127">
        <v>41822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</v>
      </c>
      <c r="B138" s="102">
        <v>41828</v>
      </c>
      <c r="C138" s="102"/>
      <c r="D138" s="103" t="s">
        <v>585</v>
      </c>
      <c r="E138" s="104" t="s">
        <v>558</v>
      </c>
      <c r="F138" s="105">
        <v>393</v>
      </c>
      <c r="G138" s="104" t="s">
        <v>582</v>
      </c>
      <c r="H138" s="104">
        <v>468</v>
      </c>
      <c r="I138" s="122">
        <v>468</v>
      </c>
      <c r="J138" s="123" t="s">
        <v>583</v>
      </c>
      <c r="K138" s="124">
        <f t="shared" si="77"/>
        <v>75</v>
      </c>
      <c r="L138" s="125">
        <f t="shared" si="78"/>
        <v>0.19083969465648856</v>
      </c>
      <c r="M138" s="126" t="s">
        <v>557</v>
      </c>
      <c r="N138" s="127">
        <v>41863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</v>
      </c>
      <c r="B139" s="102">
        <v>41857</v>
      </c>
      <c r="C139" s="102"/>
      <c r="D139" s="103" t="s">
        <v>586</v>
      </c>
      <c r="E139" s="104" t="s">
        <v>558</v>
      </c>
      <c r="F139" s="105">
        <v>205</v>
      </c>
      <c r="G139" s="104" t="s">
        <v>582</v>
      </c>
      <c r="H139" s="104">
        <v>275</v>
      </c>
      <c r="I139" s="122">
        <v>250</v>
      </c>
      <c r="J139" s="123" t="s">
        <v>583</v>
      </c>
      <c r="K139" s="124">
        <f t="shared" si="77"/>
        <v>70</v>
      </c>
      <c r="L139" s="125">
        <f t="shared" si="78"/>
        <v>0.34146341463414637</v>
      </c>
      <c r="M139" s="126" t="s">
        <v>557</v>
      </c>
      <c r="N139" s="127">
        <v>41962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</v>
      </c>
      <c r="B140" s="102">
        <v>41886</v>
      </c>
      <c r="C140" s="102"/>
      <c r="D140" s="103" t="s">
        <v>587</v>
      </c>
      <c r="E140" s="104" t="s">
        <v>558</v>
      </c>
      <c r="F140" s="105">
        <v>162</v>
      </c>
      <c r="G140" s="104" t="s">
        <v>582</v>
      </c>
      <c r="H140" s="104">
        <v>190</v>
      </c>
      <c r="I140" s="122">
        <v>190</v>
      </c>
      <c r="J140" s="123" t="s">
        <v>583</v>
      </c>
      <c r="K140" s="124">
        <f t="shared" si="77"/>
        <v>28</v>
      </c>
      <c r="L140" s="125">
        <f t="shared" si="78"/>
        <v>0.1728395061728395</v>
      </c>
      <c r="M140" s="126" t="s">
        <v>557</v>
      </c>
      <c r="N140" s="127">
        <v>42006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6</v>
      </c>
      <c r="B141" s="102">
        <v>41886</v>
      </c>
      <c r="C141" s="102"/>
      <c r="D141" s="103" t="s">
        <v>588</v>
      </c>
      <c r="E141" s="104" t="s">
        <v>558</v>
      </c>
      <c r="F141" s="105">
        <v>75</v>
      </c>
      <c r="G141" s="104" t="s">
        <v>582</v>
      </c>
      <c r="H141" s="104">
        <v>91.5</v>
      </c>
      <c r="I141" s="122" t="s">
        <v>589</v>
      </c>
      <c r="J141" s="123" t="s">
        <v>590</v>
      </c>
      <c r="K141" s="124">
        <f t="shared" si="77"/>
        <v>16.5</v>
      </c>
      <c r="L141" s="125">
        <f t="shared" si="78"/>
        <v>0.22</v>
      </c>
      <c r="M141" s="126" t="s">
        <v>557</v>
      </c>
      <c r="N141" s="127">
        <v>41954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7</v>
      </c>
      <c r="B142" s="102">
        <v>41913</v>
      </c>
      <c r="C142" s="102"/>
      <c r="D142" s="103" t="s">
        <v>591</v>
      </c>
      <c r="E142" s="104" t="s">
        <v>558</v>
      </c>
      <c r="F142" s="105">
        <v>850</v>
      </c>
      <c r="G142" s="104" t="s">
        <v>582</v>
      </c>
      <c r="H142" s="104">
        <v>982.5</v>
      </c>
      <c r="I142" s="122">
        <v>1050</v>
      </c>
      <c r="J142" s="123" t="s">
        <v>592</v>
      </c>
      <c r="K142" s="124">
        <f t="shared" si="77"/>
        <v>132.5</v>
      </c>
      <c r="L142" s="125">
        <f t="shared" si="78"/>
        <v>0.15588235294117647</v>
      </c>
      <c r="M142" s="126" t="s">
        <v>557</v>
      </c>
      <c r="N142" s="127">
        <v>42039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8</v>
      </c>
      <c r="B143" s="102">
        <v>41913</v>
      </c>
      <c r="C143" s="102"/>
      <c r="D143" s="103" t="s">
        <v>593</v>
      </c>
      <c r="E143" s="104" t="s">
        <v>558</v>
      </c>
      <c r="F143" s="105">
        <v>475</v>
      </c>
      <c r="G143" s="104" t="s">
        <v>582</v>
      </c>
      <c r="H143" s="104">
        <v>515</v>
      </c>
      <c r="I143" s="122">
        <v>600</v>
      </c>
      <c r="J143" s="123" t="s">
        <v>594</v>
      </c>
      <c r="K143" s="124">
        <f t="shared" si="77"/>
        <v>40</v>
      </c>
      <c r="L143" s="125">
        <f t="shared" si="78"/>
        <v>8.4210526315789472E-2</v>
      </c>
      <c r="M143" s="126" t="s">
        <v>557</v>
      </c>
      <c r="N143" s="127">
        <v>41939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9</v>
      </c>
      <c r="B144" s="102">
        <v>41913</v>
      </c>
      <c r="C144" s="102"/>
      <c r="D144" s="103" t="s">
        <v>595</v>
      </c>
      <c r="E144" s="104" t="s">
        <v>558</v>
      </c>
      <c r="F144" s="105">
        <v>86</v>
      </c>
      <c r="G144" s="104" t="s">
        <v>582</v>
      </c>
      <c r="H144" s="104">
        <v>99</v>
      </c>
      <c r="I144" s="122">
        <v>140</v>
      </c>
      <c r="J144" s="123" t="s">
        <v>596</v>
      </c>
      <c r="K144" s="124">
        <f t="shared" si="77"/>
        <v>13</v>
      </c>
      <c r="L144" s="125">
        <f t="shared" si="78"/>
        <v>0.15116279069767441</v>
      </c>
      <c r="M144" s="126" t="s">
        <v>557</v>
      </c>
      <c r="N144" s="127">
        <v>41939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10</v>
      </c>
      <c r="B145" s="102">
        <v>41926</v>
      </c>
      <c r="C145" s="102"/>
      <c r="D145" s="103" t="s">
        <v>597</v>
      </c>
      <c r="E145" s="104" t="s">
        <v>558</v>
      </c>
      <c r="F145" s="105">
        <v>496.6</v>
      </c>
      <c r="G145" s="104" t="s">
        <v>582</v>
      </c>
      <c r="H145" s="104">
        <v>621</v>
      </c>
      <c r="I145" s="122">
        <v>580</v>
      </c>
      <c r="J145" s="123" t="s">
        <v>583</v>
      </c>
      <c r="K145" s="124">
        <f t="shared" si="77"/>
        <v>124.39999999999998</v>
      </c>
      <c r="L145" s="125">
        <f t="shared" si="78"/>
        <v>0.25050342327829234</v>
      </c>
      <c r="M145" s="126" t="s">
        <v>557</v>
      </c>
      <c r="N145" s="127">
        <v>42605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11</v>
      </c>
      <c r="B146" s="102">
        <v>41926</v>
      </c>
      <c r="C146" s="102"/>
      <c r="D146" s="103" t="s">
        <v>598</v>
      </c>
      <c r="E146" s="104" t="s">
        <v>558</v>
      </c>
      <c r="F146" s="105">
        <v>2481.9</v>
      </c>
      <c r="G146" s="104" t="s">
        <v>582</v>
      </c>
      <c r="H146" s="104">
        <v>2840</v>
      </c>
      <c r="I146" s="122">
        <v>2870</v>
      </c>
      <c r="J146" s="123" t="s">
        <v>599</v>
      </c>
      <c r="K146" s="124">
        <f t="shared" si="77"/>
        <v>358.09999999999991</v>
      </c>
      <c r="L146" s="125">
        <f t="shared" si="78"/>
        <v>0.14428462065353154</v>
      </c>
      <c r="M146" s="126" t="s">
        <v>557</v>
      </c>
      <c r="N146" s="127">
        <v>42017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12</v>
      </c>
      <c r="B147" s="102">
        <v>41928</v>
      </c>
      <c r="C147" s="102"/>
      <c r="D147" s="103" t="s">
        <v>600</v>
      </c>
      <c r="E147" s="104" t="s">
        <v>558</v>
      </c>
      <c r="F147" s="105">
        <v>84.5</v>
      </c>
      <c r="G147" s="104" t="s">
        <v>582</v>
      </c>
      <c r="H147" s="104">
        <v>93</v>
      </c>
      <c r="I147" s="122">
        <v>110</v>
      </c>
      <c r="J147" s="123" t="s">
        <v>601</v>
      </c>
      <c r="K147" s="124">
        <f t="shared" si="77"/>
        <v>8.5</v>
      </c>
      <c r="L147" s="125">
        <f t="shared" si="78"/>
        <v>0.10059171597633136</v>
      </c>
      <c r="M147" s="126" t="s">
        <v>557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13</v>
      </c>
      <c r="B148" s="102">
        <v>41928</v>
      </c>
      <c r="C148" s="102"/>
      <c r="D148" s="103" t="s">
        <v>602</v>
      </c>
      <c r="E148" s="104" t="s">
        <v>558</v>
      </c>
      <c r="F148" s="105">
        <v>401</v>
      </c>
      <c r="G148" s="104" t="s">
        <v>582</v>
      </c>
      <c r="H148" s="104">
        <v>428</v>
      </c>
      <c r="I148" s="122">
        <v>450</v>
      </c>
      <c r="J148" s="123" t="s">
        <v>603</v>
      </c>
      <c r="K148" s="124">
        <f t="shared" si="77"/>
        <v>27</v>
      </c>
      <c r="L148" s="125">
        <f t="shared" si="78"/>
        <v>6.7331670822942641E-2</v>
      </c>
      <c r="M148" s="126" t="s">
        <v>557</v>
      </c>
      <c r="N148" s="127">
        <v>42020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14</v>
      </c>
      <c r="B149" s="102">
        <v>41928</v>
      </c>
      <c r="C149" s="102"/>
      <c r="D149" s="103" t="s">
        <v>604</v>
      </c>
      <c r="E149" s="104" t="s">
        <v>558</v>
      </c>
      <c r="F149" s="105">
        <v>101</v>
      </c>
      <c r="G149" s="104" t="s">
        <v>582</v>
      </c>
      <c r="H149" s="104">
        <v>112</v>
      </c>
      <c r="I149" s="122">
        <v>120</v>
      </c>
      <c r="J149" s="123" t="s">
        <v>605</v>
      </c>
      <c r="K149" s="124">
        <f t="shared" si="77"/>
        <v>11</v>
      </c>
      <c r="L149" s="125">
        <f t="shared" si="78"/>
        <v>0.10891089108910891</v>
      </c>
      <c r="M149" s="126" t="s">
        <v>557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15</v>
      </c>
      <c r="B150" s="102">
        <v>41954</v>
      </c>
      <c r="C150" s="102"/>
      <c r="D150" s="103" t="s">
        <v>606</v>
      </c>
      <c r="E150" s="104" t="s">
        <v>558</v>
      </c>
      <c r="F150" s="105">
        <v>59</v>
      </c>
      <c r="G150" s="104" t="s">
        <v>582</v>
      </c>
      <c r="H150" s="104">
        <v>76</v>
      </c>
      <c r="I150" s="122">
        <v>76</v>
      </c>
      <c r="J150" s="123" t="s">
        <v>583</v>
      </c>
      <c r="K150" s="124">
        <f t="shared" si="77"/>
        <v>17</v>
      </c>
      <c r="L150" s="125">
        <f t="shared" si="78"/>
        <v>0.28813559322033899</v>
      </c>
      <c r="M150" s="126" t="s">
        <v>557</v>
      </c>
      <c r="N150" s="127">
        <v>43032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16</v>
      </c>
      <c r="B151" s="102">
        <v>41954</v>
      </c>
      <c r="C151" s="102"/>
      <c r="D151" s="103" t="s">
        <v>595</v>
      </c>
      <c r="E151" s="104" t="s">
        <v>558</v>
      </c>
      <c r="F151" s="105">
        <v>99</v>
      </c>
      <c r="G151" s="104" t="s">
        <v>582</v>
      </c>
      <c r="H151" s="104">
        <v>120</v>
      </c>
      <c r="I151" s="122">
        <v>120</v>
      </c>
      <c r="J151" s="123" t="s">
        <v>607</v>
      </c>
      <c r="K151" s="124">
        <f t="shared" si="77"/>
        <v>21</v>
      </c>
      <c r="L151" s="125">
        <f t="shared" si="78"/>
        <v>0.21212121212121213</v>
      </c>
      <c r="M151" s="126" t="s">
        <v>557</v>
      </c>
      <c r="N151" s="127">
        <v>41960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17</v>
      </c>
      <c r="B152" s="102">
        <v>41956</v>
      </c>
      <c r="C152" s="102"/>
      <c r="D152" s="103" t="s">
        <v>608</v>
      </c>
      <c r="E152" s="104" t="s">
        <v>558</v>
      </c>
      <c r="F152" s="105">
        <v>22</v>
      </c>
      <c r="G152" s="104" t="s">
        <v>582</v>
      </c>
      <c r="H152" s="104">
        <v>33.549999999999997</v>
      </c>
      <c r="I152" s="122">
        <v>32</v>
      </c>
      <c r="J152" s="123" t="s">
        <v>609</v>
      </c>
      <c r="K152" s="124">
        <f t="shared" si="77"/>
        <v>11.549999999999997</v>
      </c>
      <c r="L152" s="125">
        <f t="shared" si="78"/>
        <v>0.52499999999999991</v>
      </c>
      <c r="M152" s="126" t="s">
        <v>557</v>
      </c>
      <c r="N152" s="127">
        <v>42188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18</v>
      </c>
      <c r="B153" s="102">
        <v>41976</v>
      </c>
      <c r="C153" s="102"/>
      <c r="D153" s="103" t="s">
        <v>610</v>
      </c>
      <c r="E153" s="104" t="s">
        <v>558</v>
      </c>
      <c r="F153" s="105">
        <v>440</v>
      </c>
      <c r="G153" s="104" t="s">
        <v>582</v>
      </c>
      <c r="H153" s="104">
        <v>520</v>
      </c>
      <c r="I153" s="122">
        <v>520</v>
      </c>
      <c r="J153" s="123" t="s">
        <v>611</v>
      </c>
      <c r="K153" s="124">
        <f t="shared" si="77"/>
        <v>80</v>
      </c>
      <c r="L153" s="125">
        <f t="shared" si="78"/>
        <v>0.18181818181818182</v>
      </c>
      <c r="M153" s="126" t="s">
        <v>557</v>
      </c>
      <c r="N153" s="127">
        <v>42208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19</v>
      </c>
      <c r="B154" s="102">
        <v>41976</v>
      </c>
      <c r="C154" s="102"/>
      <c r="D154" s="103" t="s">
        <v>612</v>
      </c>
      <c r="E154" s="104" t="s">
        <v>558</v>
      </c>
      <c r="F154" s="105">
        <v>360</v>
      </c>
      <c r="G154" s="104" t="s">
        <v>582</v>
      </c>
      <c r="H154" s="104">
        <v>427</v>
      </c>
      <c r="I154" s="122">
        <v>425</v>
      </c>
      <c r="J154" s="123" t="s">
        <v>613</v>
      </c>
      <c r="K154" s="124">
        <f t="shared" si="77"/>
        <v>67</v>
      </c>
      <c r="L154" s="125">
        <f t="shared" si="78"/>
        <v>0.18611111111111112</v>
      </c>
      <c r="M154" s="126" t="s">
        <v>557</v>
      </c>
      <c r="N154" s="127">
        <v>42058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20</v>
      </c>
      <c r="B155" s="102">
        <v>42012</v>
      </c>
      <c r="C155" s="102"/>
      <c r="D155" s="103" t="s">
        <v>614</v>
      </c>
      <c r="E155" s="104" t="s">
        <v>558</v>
      </c>
      <c r="F155" s="105">
        <v>360</v>
      </c>
      <c r="G155" s="104" t="s">
        <v>582</v>
      </c>
      <c r="H155" s="104">
        <v>455</v>
      </c>
      <c r="I155" s="122">
        <v>420</v>
      </c>
      <c r="J155" s="123" t="s">
        <v>615</v>
      </c>
      <c r="K155" s="124">
        <f t="shared" si="77"/>
        <v>95</v>
      </c>
      <c r="L155" s="125">
        <f t="shared" si="78"/>
        <v>0.2638888888888889</v>
      </c>
      <c r="M155" s="126" t="s">
        <v>557</v>
      </c>
      <c r="N155" s="127">
        <v>42024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21</v>
      </c>
      <c r="B156" s="102">
        <v>42012</v>
      </c>
      <c r="C156" s="102"/>
      <c r="D156" s="103" t="s">
        <v>616</v>
      </c>
      <c r="E156" s="104" t="s">
        <v>558</v>
      </c>
      <c r="F156" s="105">
        <v>130</v>
      </c>
      <c r="G156" s="104"/>
      <c r="H156" s="104">
        <v>175.5</v>
      </c>
      <c r="I156" s="122">
        <v>165</v>
      </c>
      <c r="J156" s="123" t="s">
        <v>617</v>
      </c>
      <c r="K156" s="124">
        <f t="shared" si="77"/>
        <v>45.5</v>
      </c>
      <c r="L156" s="125">
        <f t="shared" si="78"/>
        <v>0.35</v>
      </c>
      <c r="M156" s="126" t="s">
        <v>557</v>
      </c>
      <c r="N156" s="127">
        <v>43088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22</v>
      </c>
      <c r="B157" s="102">
        <v>42040</v>
      </c>
      <c r="C157" s="102"/>
      <c r="D157" s="103" t="s">
        <v>377</v>
      </c>
      <c r="E157" s="104" t="s">
        <v>581</v>
      </c>
      <c r="F157" s="105">
        <v>98</v>
      </c>
      <c r="G157" s="104"/>
      <c r="H157" s="104">
        <v>120</v>
      </c>
      <c r="I157" s="122">
        <v>120</v>
      </c>
      <c r="J157" s="123" t="s">
        <v>583</v>
      </c>
      <c r="K157" s="124">
        <f t="shared" si="77"/>
        <v>22</v>
      </c>
      <c r="L157" s="125">
        <f t="shared" si="78"/>
        <v>0.22448979591836735</v>
      </c>
      <c r="M157" s="126" t="s">
        <v>557</v>
      </c>
      <c r="N157" s="127">
        <v>42753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23</v>
      </c>
      <c r="B158" s="102">
        <v>42040</v>
      </c>
      <c r="C158" s="102"/>
      <c r="D158" s="103" t="s">
        <v>618</v>
      </c>
      <c r="E158" s="104" t="s">
        <v>581</v>
      </c>
      <c r="F158" s="105">
        <v>196</v>
      </c>
      <c r="G158" s="104"/>
      <c r="H158" s="104">
        <v>262</v>
      </c>
      <c r="I158" s="122">
        <v>255</v>
      </c>
      <c r="J158" s="123" t="s">
        <v>583</v>
      </c>
      <c r="K158" s="124">
        <f t="shared" si="77"/>
        <v>66</v>
      </c>
      <c r="L158" s="125">
        <f t="shared" si="78"/>
        <v>0.33673469387755101</v>
      </c>
      <c r="M158" s="126" t="s">
        <v>557</v>
      </c>
      <c r="N158" s="127">
        <v>42599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5">
        <v>24</v>
      </c>
      <c r="B159" s="106">
        <v>42067</v>
      </c>
      <c r="C159" s="106"/>
      <c r="D159" s="107" t="s">
        <v>376</v>
      </c>
      <c r="E159" s="108" t="s">
        <v>581</v>
      </c>
      <c r="F159" s="109">
        <v>235</v>
      </c>
      <c r="G159" s="109"/>
      <c r="H159" s="110">
        <v>77</v>
      </c>
      <c r="I159" s="128" t="s">
        <v>619</v>
      </c>
      <c r="J159" s="129" t="s">
        <v>620</v>
      </c>
      <c r="K159" s="130">
        <f t="shared" si="77"/>
        <v>-158</v>
      </c>
      <c r="L159" s="131">
        <f t="shared" si="78"/>
        <v>-0.67234042553191486</v>
      </c>
      <c r="M159" s="132" t="s">
        <v>621</v>
      </c>
      <c r="N159" s="133">
        <v>43522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25</v>
      </c>
      <c r="B160" s="102">
        <v>42067</v>
      </c>
      <c r="C160" s="102"/>
      <c r="D160" s="103" t="s">
        <v>454</v>
      </c>
      <c r="E160" s="104" t="s">
        <v>581</v>
      </c>
      <c r="F160" s="105">
        <v>185</v>
      </c>
      <c r="G160" s="104"/>
      <c r="H160" s="104">
        <v>224</v>
      </c>
      <c r="I160" s="122" t="s">
        <v>622</v>
      </c>
      <c r="J160" s="123" t="s">
        <v>583</v>
      </c>
      <c r="K160" s="124">
        <f t="shared" si="77"/>
        <v>39</v>
      </c>
      <c r="L160" s="125">
        <f t="shared" si="78"/>
        <v>0.21081081081081082</v>
      </c>
      <c r="M160" s="126" t="s">
        <v>557</v>
      </c>
      <c r="N160" s="127">
        <v>42647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41">
        <v>26</v>
      </c>
      <c r="B161" s="111">
        <v>42090</v>
      </c>
      <c r="C161" s="111"/>
      <c r="D161" s="112" t="s">
        <v>623</v>
      </c>
      <c r="E161" s="113" t="s">
        <v>581</v>
      </c>
      <c r="F161" s="114">
        <v>49.5</v>
      </c>
      <c r="G161" s="115"/>
      <c r="H161" s="115">
        <v>15.85</v>
      </c>
      <c r="I161" s="115">
        <v>67</v>
      </c>
      <c r="J161" s="134" t="s">
        <v>624</v>
      </c>
      <c r="K161" s="115">
        <f t="shared" si="77"/>
        <v>-33.65</v>
      </c>
      <c r="L161" s="135">
        <f t="shared" si="78"/>
        <v>-0.67979797979797973</v>
      </c>
      <c r="M161" s="132" t="s">
        <v>621</v>
      </c>
      <c r="N161" s="136">
        <v>43627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27</v>
      </c>
      <c r="B162" s="102">
        <v>42093</v>
      </c>
      <c r="C162" s="102"/>
      <c r="D162" s="103" t="s">
        <v>625</v>
      </c>
      <c r="E162" s="104" t="s">
        <v>581</v>
      </c>
      <c r="F162" s="105">
        <v>183.5</v>
      </c>
      <c r="G162" s="104"/>
      <c r="H162" s="104">
        <v>219</v>
      </c>
      <c r="I162" s="122">
        <v>218</v>
      </c>
      <c r="J162" s="123" t="s">
        <v>626</v>
      </c>
      <c r="K162" s="124">
        <f t="shared" si="77"/>
        <v>35.5</v>
      </c>
      <c r="L162" s="125">
        <f t="shared" si="78"/>
        <v>0.19346049046321526</v>
      </c>
      <c r="M162" s="126" t="s">
        <v>557</v>
      </c>
      <c r="N162" s="127">
        <v>42103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28</v>
      </c>
      <c r="B163" s="102">
        <v>42114</v>
      </c>
      <c r="C163" s="102"/>
      <c r="D163" s="103" t="s">
        <v>627</v>
      </c>
      <c r="E163" s="104" t="s">
        <v>581</v>
      </c>
      <c r="F163" s="105">
        <f>(227+237)/2</f>
        <v>232</v>
      </c>
      <c r="G163" s="104"/>
      <c r="H163" s="104">
        <v>298</v>
      </c>
      <c r="I163" s="122">
        <v>298</v>
      </c>
      <c r="J163" s="123" t="s">
        <v>583</v>
      </c>
      <c r="K163" s="124">
        <f t="shared" si="77"/>
        <v>66</v>
      </c>
      <c r="L163" s="125">
        <f t="shared" si="78"/>
        <v>0.28448275862068967</v>
      </c>
      <c r="M163" s="126" t="s">
        <v>557</v>
      </c>
      <c r="N163" s="127">
        <v>42823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29</v>
      </c>
      <c r="B164" s="102">
        <v>42128</v>
      </c>
      <c r="C164" s="102"/>
      <c r="D164" s="103" t="s">
        <v>628</v>
      </c>
      <c r="E164" s="104" t="s">
        <v>558</v>
      </c>
      <c r="F164" s="105">
        <v>385</v>
      </c>
      <c r="G164" s="104"/>
      <c r="H164" s="104">
        <f>212.5+331</f>
        <v>543.5</v>
      </c>
      <c r="I164" s="122">
        <v>510</v>
      </c>
      <c r="J164" s="123" t="s">
        <v>629</v>
      </c>
      <c r="K164" s="124">
        <f t="shared" si="77"/>
        <v>158.5</v>
      </c>
      <c r="L164" s="125">
        <f t="shared" si="78"/>
        <v>0.41168831168831171</v>
      </c>
      <c r="M164" s="126" t="s">
        <v>557</v>
      </c>
      <c r="N164" s="127">
        <v>42235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30</v>
      </c>
      <c r="B165" s="102">
        <v>42128</v>
      </c>
      <c r="C165" s="102"/>
      <c r="D165" s="103" t="s">
        <v>630</v>
      </c>
      <c r="E165" s="104" t="s">
        <v>558</v>
      </c>
      <c r="F165" s="105">
        <v>115.5</v>
      </c>
      <c r="G165" s="104"/>
      <c r="H165" s="104">
        <v>146</v>
      </c>
      <c r="I165" s="122">
        <v>142</v>
      </c>
      <c r="J165" s="123" t="s">
        <v>631</v>
      </c>
      <c r="K165" s="124">
        <f t="shared" si="77"/>
        <v>30.5</v>
      </c>
      <c r="L165" s="125">
        <f t="shared" si="78"/>
        <v>0.26406926406926406</v>
      </c>
      <c r="M165" s="126" t="s">
        <v>557</v>
      </c>
      <c r="N165" s="127">
        <v>42202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31</v>
      </c>
      <c r="B166" s="102">
        <v>42151</v>
      </c>
      <c r="C166" s="102"/>
      <c r="D166" s="103" t="s">
        <v>632</v>
      </c>
      <c r="E166" s="104" t="s">
        <v>558</v>
      </c>
      <c r="F166" s="105">
        <v>237.5</v>
      </c>
      <c r="G166" s="104"/>
      <c r="H166" s="104">
        <v>279.5</v>
      </c>
      <c r="I166" s="122">
        <v>278</v>
      </c>
      <c r="J166" s="123" t="s">
        <v>583</v>
      </c>
      <c r="K166" s="124">
        <f t="shared" si="77"/>
        <v>42</v>
      </c>
      <c r="L166" s="125">
        <f t="shared" si="78"/>
        <v>0.17684210526315788</v>
      </c>
      <c r="M166" s="126" t="s">
        <v>557</v>
      </c>
      <c r="N166" s="127">
        <v>42222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32</v>
      </c>
      <c r="B167" s="102">
        <v>42174</v>
      </c>
      <c r="C167" s="102"/>
      <c r="D167" s="103" t="s">
        <v>602</v>
      </c>
      <c r="E167" s="104" t="s">
        <v>581</v>
      </c>
      <c r="F167" s="105">
        <v>340</v>
      </c>
      <c r="G167" s="104"/>
      <c r="H167" s="104">
        <v>448</v>
      </c>
      <c r="I167" s="122">
        <v>448</v>
      </c>
      <c r="J167" s="123" t="s">
        <v>583</v>
      </c>
      <c r="K167" s="124">
        <f t="shared" si="77"/>
        <v>108</v>
      </c>
      <c r="L167" s="125">
        <f t="shared" si="78"/>
        <v>0.31764705882352939</v>
      </c>
      <c r="M167" s="126" t="s">
        <v>557</v>
      </c>
      <c r="N167" s="127">
        <v>43018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33</v>
      </c>
      <c r="B168" s="102">
        <v>42191</v>
      </c>
      <c r="C168" s="102"/>
      <c r="D168" s="103" t="s">
        <v>633</v>
      </c>
      <c r="E168" s="104" t="s">
        <v>581</v>
      </c>
      <c r="F168" s="105">
        <v>390</v>
      </c>
      <c r="G168" s="104"/>
      <c r="H168" s="104">
        <v>460</v>
      </c>
      <c r="I168" s="122">
        <v>460</v>
      </c>
      <c r="J168" s="123" t="s">
        <v>583</v>
      </c>
      <c r="K168" s="124">
        <f t="shared" ref="K168:K188" si="79">H168-F168</f>
        <v>70</v>
      </c>
      <c r="L168" s="125">
        <f t="shared" ref="L168:L188" si="80">K168/F168</f>
        <v>0.17948717948717949</v>
      </c>
      <c r="M168" s="126" t="s">
        <v>557</v>
      </c>
      <c r="N168" s="127">
        <v>42478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5">
        <v>34</v>
      </c>
      <c r="B169" s="106">
        <v>42195</v>
      </c>
      <c r="C169" s="106"/>
      <c r="D169" s="107" t="s">
        <v>634</v>
      </c>
      <c r="E169" s="108" t="s">
        <v>581</v>
      </c>
      <c r="F169" s="109">
        <v>122.5</v>
      </c>
      <c r="G169" s="109"/>
      <c r="H169" s="110">
        <v>61</v>
      </c>
      <c r="I169" s="128">
        <v>172</v>
      </c>
      <c r="J169" s="129" t="s">
        <v>635</v>
      </c>
      <c r="K169" s="130">
        <f t="shared" si="79"/>
        <v>-61.5</v>
      </c>
      <c r="L169" s="131">
        <f t="shared" si="80"/>
        <v>-0.50204081632653064</v>
      </c>
      <c r="M169" s="132" t="s">
        <v>621</v>
      </c>
      <c r="N169" s="133">
        <v>43333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35</v>
      </c>
      <c r="B170" s="102">
        <v>42219</v>
      </c>
      <c r="C170" s="102"/>
      <c r="D170" s="103" t="s">
        <v>636</v>
      </c>
      <c r="E170" s="104" t="s">
        <v>581</v>
      </c>
      <c r="F170" s="105">
        <v>297.5</v>
      </c>
      <c r="G170" s="104"/>
      <c r="H170" s="104">
        <v>350</v>
      </c>
      <c r="I170" s="122">
        <v>360</v>
      </c>
      <c r="J170" s="123" t="s">
        <v>637</v>
      </c>
      <c r="K170" s="124">
        <f t="shared" si="79"/>
        <v>52.5</v>
      </c>
      <c r="L170" s="125">
        <f t="shared" si="80"/>
        <v>0.17647058823529413</v>
      </c>
      <c r="M170" s="126" t="s">
        <v>557</v>
      </c>
      <c r="N170" s="127">
        <v>42232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36</v>
      </c>
      <c r="B171" s="102">
        <v>42219</v>
      </c>
      <c r="C171" s="102"/>
      <c r="D171" s="103" t="s">
        <v>638</v>
      </c>
      <c r="E171" s="104" t="s">
        <v>581</v>
      </c>
      <c r="F171" s="105">
        <v>115.5</v>
      </c>
      <c r="G171" s="104"/>
      <c r="H171" s="104">
        <v>149</v>
      </c>
      <c r="I171" s="122">
        <v>140</v>
      </c>
      <c r="J171" s="137" t="s">
        <v>639</v>
      </c>
      <c r="K171" s="124">
        <f t="shared" si="79"/>
        <v>33.5</v>
      </c>
      <c r="L171" s="125">
        <f t="shared" si="80"/>
        <v>0.29004329004329005</v>
      </c>
      <c r="M171" s="126" t="s">
        <v>557</v>
      </c>
      <c r="N171" s="127">
        <v>42740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37</v>
      </c>
      <c r="B172" s="102">
        <v>42251</v>
      </c>
      <c r="C172" s="102"/>
      <c r="D172" s="103" t="s">
        <v>632</v>
      </c>
      <c r="E172" s="104" t="s">
        <v>581</v>
      </c>
      <c r="F172" s="105">
        <v>226</v>
      </c>
      <c r="G172" s="104"/>
      <c r="H172" s="104">
        <v>292</v>
      </c>
      <c r="I172" s="122">
        <v>292</v>
      </c>
      <c r="J172" s="123" t="s">
        <v>640</v>
      </c>
      <c r="K172" s="124">
        <f t="shared" si="79"/>
        <v>66</v>
      </c>
      <c r="L172" s="125">
        <f t="shared" si="80"/>
        <v>0.29203539823008851</v>
      </c>
      <c r="M172" s="126" t="s">
        <v>557</v>
      </c>
      <c r="N172" s="127">
        <v>42286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38</v>
      </c>
      <c r="B173" s="102">
        <v>42254</v>
      </c>
      <c r="C173" s="102"/>
      <c r="D173" s="103" t="s">
        <v>627</v>
      </c>
      <c r="E173" s="104" t="s">
        <v>581</v>
      </c>
      <c r="F173" s="105">
        <v>232.5</v>
      </c>
      <c r="G173" s="104"/>
      <c r="H173" s="104">
        <v>312.5</v>
      </c>
      <c r="I173" s="122">
        <v>310</v>
      </c>
      <c r="J173" s="123" t="s">
        <v>583</v>
      </c>
      <c r="K173" s="124">
        <f t="shared" si="79"/>
        <v>80</v>
      </c>
      <c r="L173" s="125">
        <f t="shared" si="80"/>
        <v>0.34408602150537637</v>
      </c>
      <c r="M173" s="126" t="s">
        <v>557</v>
      </c>
      <c r="N173" s="127">
        <v>42823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39</v>
      </c>
      <c r="B174" s="102">
        <v>42268</v>
      </c>
      <c r="C174" s="102"/>
      <c r="D174" s="103" t="s">
        <v>641</v>
      </c>
      <c r="E174" s="104" t="s">
        <v>581</v>
      </c>
      <c r="F174" s="105">
        <v>196.5</v>
      </c>
      <c r="G174" s="104"/>
      <c r="H174" s="104">
        <v>238</v>
      </c>
      <c r="I174" s="122">
        <v>238</v>
      </c>
      <c r="J174" s="123" t="s">
        <v>640</v>
      </c>
      <c r="K174" s="124">
        <f t="shared" si="79"/>
        <v>41.5</v>
      </c>
      <c r="L174" s="125">
        <f t="shared" si="80"/>
        <v>0.21119592875318066</v>
      </c>
      <c r="M174" s="126" t="s">
        <v>557</v>
      </c>
      <c r="N174" s="127">
        <v>42291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40</v>
      </c>
      <c r="B175" s="102">
        <v>42271</v>
      </c>
      <c r="C175" s="102"/>
      <c r="D175" s="103" t="s">
        <v>580</v>
      </c>
      <c r="E175" s="104" t="s">
        <v>581</v>
      </c>
      <c r="F175" s="105">
        <v>65</v>
      </c>
      <c r="G175" s="104"/>
      <c r="H175" s="104">
        <v>82</v>
      </c>
      <c r="I175" s="122">
        <v>82</v>
      </c>
      <c r="J175" s="123" t="s">
        <v>640</v>
      </c>
      <c r="K175" s="124">
        <f t="shared" si="79"/>
        <v>17</v>
      </c>
      <c r="L175" s="125">
        <f t="shared" si="80"/>
        <v>0.26153846153846155</v>
      </c>
      <c r="M175" s="126" t="s">
        <v>557</v>
      </c>
      <c r="N175" s="127">
        <v>42578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41</v>
      </c>
      <c r="B176" s="102">
        <v>42291</v>
      </c>
      <c r="C176" s="102"/>
      <c r="D176" s="103" t="s">
        <v>642</v>
      </c>
      <c r="E176" s="104" t="s">
        <v>581</v>
      </c>
      <c r="F176" s="105">
        <v>144</v>
      </c>
      <c r="G176" s="104"/>
      <c r="H176" s="104">
        <v>182.5</v>
      </c>
      <c r="I176" s="122">
        <v>181</v>
      </c>
      <c r="J176" s="123" t="s">
        <v>640</v>
      </c>
      <c r="K176" s="124">
        <f t="shared" si="79"/>
        <v>38.5</v>
      </c>
      <c r="L176" s="125">
        <f t="shared" si="80"/>
        <v>0.2673611111111111</v>
      </c>
      <c r="M176" s="126" t="s">
        <v>557</v>
      </c>
      <c r="N176" s="127">
        <v>42817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42</v>
      </c>
      <c r="B177" s="102">
        <v>42291</v>
      </c>
      <c r="C177" s="102"/>
      <c r="D177" s="103" t="s">
        <v>643</v>
      </c>
      <c r="E177" s="104" t="s">
        <v>581</v>
      </c>
      <c r="F177" s="105">
        <v>264</v>
      </c>
      <c r="G177" s="104"/>
      <c r="H177" s="104">
        <v>311</v>
      </c>
      <c r="I177" s="122">
        <v>311</v>
      </c>
      <c r="J177" s="123" t="s">
        <v>640</v>
      </c>
      <c r="K177" s="124">
        <f t="shared" si="79"/>
        <v>47</v>
      </c>
      <c r="L177" s="125">
        <f t="shared" si="80"/>
        <v>0.17803030303030304</v>
      </c>
      <c r="M177" s="126" t="s">
        <v>557</v>
      </c>
      <c r="N177" s="127">
        <v>42604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43</v>
      </c>
      <c r="B178" s="102">
        <v>42318</v>
      </c>
      <c r="C178" s="102"/>
      <c r="D178" s="103" t="s">
        <v>644</v>
      </c>
      <c r="E178" s="104" t="s">
        <v>558</v>
      </c>
      <c r="F178" s="105">
        <v>549.5</v>
      </c>
      <c r="G178" s="104"/>
      <c r="H178" s="104">
        <v>630</v>
      </c>
      <c r="I178" s="122">
        <v>630</v>
      </c>
      <c r="J178" s="123" t="s">
        <v>640</v>
      </c>
      <c r="K178" s="124">
        <f t="shared" si="79"/>
        <v>80.5</v>
      </c>
      <c r="L178" s="125">
        <f t="shared" si="80"/>
        <v>0.1464968152866242</v>
      </c>
      <c r="M178" s="126" t="s">
        <v>557</v>
      </c>
      <c r="N178" s="127">
        <v>42419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44</v>
      </c>
      <c r="B179" s="102">
        <v>42342</v>
      </c>
      <c r="C179" s="102"/>
      <c r="D179" s="103" t="s">
        <v>645</v>
      </c>
      <c r="E179" s="104" t="s">
        <v>581</v>
      </c>
      <c r="F179" s="105">
        <v>1027.5</v>
      </c>
      <c r="G179" s="104"/>
      <c r="H179" s="104">
        <v>1315</v>
      </c>
      <c r="I179" s="122">
        <v>1250</v>
      </c>
      <c r="J179" s="123" t="s">
        <v>640</v>
      </c>
      <c r="K179" s="124">
        <f t="shared" si="79"/>
        <v>287.5</v>
      </c>
      <c r="L179" s="125">
        <f t="shared" si="80"/>
        <v>0.27980535279805352</v>
      </c>
      <c r="M179" s="126" t="s">
        <v>557</v>
      </c>
      <c r="N179" s="127">
        <v>43244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45</v>
      </c>
      <c r="B180" s="102">
        <v>42367</v>
      </c>
      <c r="C180" s="102"/>
      <c r="D180" s="103" t="s">
        <v>646</v>
      </c>
      <c r="E180" s="104" t="s">
        <v>581</v>
      </c>
      <c r="F180" s="105">
        <v>465</v>
      </c>
      <c r="G180" s="104"/>
      <c r="H180" s="104">
        <v>540</v>
      </c>
      <c r="I180" s="122">
        <v>540</v>
      </c>
      <c r="J180" s="123" t="s">
        <v>640</v>
      </c>
      <c r="K180" s="124">
        <f t="shared" si="79"/>
        <v>75</v>
      </c>
      <c r="L180" s="125">
        <f t="shared" si="80"/>
        <v>0.16129032258064516</v>
      </c>
      <c r="M180" s="126" t="s">
        <v>557</v>
      </c>
      <c r="N180" s="127">
        <v>42530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46</v>
      </c>
      <c r="B181" s="102">
        <v>42380</v>
      </c>
      <c r="C181" s="102"/>
      <c r="D181" s="103" t="s">
        <v>377</v>
      </c>
      <c r="E181" s="104" t="s">
        <v>558</v>
      </c>
      <c r="F181" s="105">
        <v>81</v>
      </c>
      <c r="G181" s="104"/>
      <c r="H181" s="104">
        <v>110</v>
      </c>
      <c r="I181" s="122">
        <v>110</v>
      </c>
      <c r="J181" s="123" t="s">
        <v>640</v>
      </c>
      <c r="K181" s="124">
        <f t="shared" si="79"/>
        <v>29</v>
      </c>
      <c r="L181" s="125">
        <f t="shared" si="80"/>
        <v>0.35802469135802467</v>
      </c>
      <c r="M181" s="126" t="s">
        <v>557</v>
      </c>
      <c r="N181" s="127">
        <v>42745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47</v>
      </c>
      <c r="B182" s="102">
        <v>42382</v>
      </c>
      <c r="C182" s="102"/>
      <c r="D182" s="103" t="s">
        <v>647</v>
      </c>
      <c r="E182" s="104" t="s">
        <v>558</v>
      </c>
      <c r="F182" s="105">
        <v>417.5</v>
      </c>
      <c r="G182" s="104"/>
      <c r="H182" s="104">
        <v>547</v>
      </c>
      <c r="I182" s="122">
        <v>535</v>
      </c>
      <c r="J182" s="123" t="s">
        <v>640</v>
      </c>
      <c r="K182" s="124">
        <f t="shared" si="79"/>
        <v>129.5</v>
      </c>
      <c r="L182" s="125">
        <f t="shared" si="80"/>
        <v>0.31017964071856285</v>
      </c>
      <c r="M182" s="126" t="s">
        <v>557</v>
      </c>
      <c r="N182" s="127">
        <v>42578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48</v>
      </c>
      <c r="B183" s="102">
        <v>42408</v>
      </c>
      <c r="C183" s="102"/>
      <c r="D183" s="103" t="s">
        <v>648</v>
      </c>
      <c r="E183" s="104" t="s">
        <v>581</v>
      </c>
      <c r="F183" s="105">
        <v>650</v>
      </c>
      <c r="G183" s="104"/>
      <c r="H183" s="104">
        <v>800</v>
      </c>
      <c r="I183" s="122">
        <v>800</v>
      </c>
      <c r="J183" s="123" t="s">
        <v>640</v>
      </c>
      <c r="K183" s="124">
        <f t="shared" si="79"/>
        <v>150</v>
      </c>
      <c r="L183" s="125">
        <f t="shared" si="80"/>
        <v>0.23076923076923078</v>
      </c>
      <c r="M183" s="126" t="s">
        <v>557</v>
      </c>
      <c r="N183" s="127">
        <v>43154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49</v>
      </c>
      <c r="B184" s="102">
        <v>42433</v>
      </c>
      <c r="C184" s="102"/>
      <c r="D184" s="103" t="s">
        <v>194</v>
      </c>
      <c r="E184" s="104" t="s">
        <v>581</v>
      </c>
      <c r="F184" s="105">
        <v>437.5</v>
      </c>
      <c r="G184" s="104"/>
      <c r="H184" s="104">
        <v>504.5</v>
      </c>
      <c r="I184" s="122">
        <v>522</v>
      </c>
      <c r="J184" s="123" t="s">
        <v>649</v>
      </c>
      <c r="K184" s="124">
        <f t="shared" si="79"/>
        <v>67</v>
      </c>
      <c r="L184" s="125">
        <f t="shared" si="80"/>
        <v>0.15314285714285714</v>
      </c>
      <c r="M184" s="126" t="s">
        <v>557</v>
      </c>
      <c r="N184" s="127">
        <v>42480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50</v>
      </c>
      <c r="B185" s="102">
        <v>42438</v>
      </c>
      <c r="C185" s="102"/>
      <c r="D185" s="103" t="s">
        <v>650</v>
      </c>
      <c r="E185" s="104" t="s">
        <v>581</v>
      </c>
      <c r="F185" s="105">
        <v>189.5</v>
      </c>
      <c r="G185" s="104"/>
      <c r="H185" s="104">
        <v>218</v>
      </c>
      <c r="I185" s="122">
        <v>218</v>
      </c>
      <c r="J185" s="123" t="s">
        <v>640</v>
      </c>
      <c r="K185" s="124">
        <f t="shared" si="79"/>
        <v>28.5</v>
      </c>
      <c r="L185" s="125">
        <f t="shared" si="80"/>
        <v>0.15039577836411611</v>
      </c>
      <c r="M185" s="126" t="s">
        <v>557</v>
      </c>
      <c r="N185" s="127">
        <v>43034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341">
        <v>51</v>
      </c>
      <c r="B186" s="111">
        <v>42471</v>
      </c>
      <c r="C186" s="111"/>
      <c r="D186" s="112" t="s">
        <v>651</v>
      </c>
      <c r="E186" s="113" t="s">
        <v>581</v>
      </c>
      <c r="F186" s="114">
        <v>36.5</v>
      </c>
      <c r="G186" s="115"/>
      <c r="H186" s="115">
        <v>15.85</v>
      </c>
      <c r="I186" s="115">
        <v>60</v>
      </c>
      <c r="J186" s="134" t="s">
        <v>652</v>
      </c>
      <c r="K186" s="130">
        <f t="shared" si="79"/>
        <v>-20.65</v>
      </c>
      <c r="L186" s="164">
        <f t="shared" si="80"/>
        <v>-0.5657534246575342</v>
      </c>
      <c r="M186" s="132" t="s">
        <v>621</v>
      </c>
      <c r="N186" s="165">
        <v>43627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52</v>
      </c>
      <c r="B187" s="102">
        <v>42472</v>
      </c>
      <c r="C187" s="102"/>
      <c r="D187" s="103" t="s">
        <v>653</v>
      </c>
      <c r="E187" s="104" t="s">
        <v>581</v>
      </c>
      <c r="F187" s="105">
        <v>93</v>
      </c>
      <c r="G187" s="104"/>
      <c r="H187" s="104">
        <v>149</v>
      </c>
      <c r="I187" s="122">
        <v>140</v>
      </c>
      <c r="J187" s="137" t="s">
        <v>654</v>
      </c>
      <c r="K187" s="124">
        <f t="shared" si="79"/>
        <v>56</v>
      </c>
      <c r="L187" s="125">
        <f t="shared" si="80"/>
        <v>0.60215053763440862</v>
      </c>
      <c r="M187" s="126" t="s">
        <v>557</v>
      </c>
      <c r="N187" s="127">
        <v>42740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53</v>
      </c>
      <c r="B188" s="102">
        <v>42472</v>
      </c>
      <c r="C188" s="102"/>
      <c r="D188" s="103" t="s">
        <v>655</v>
      </c>
      <c r="E188" s="104" t="s">
        <v>581</v>
      </c>
      <c r="F188" s="105">
        <v>130</v>
      </c>
      <c r="G188" s="104"/>
      <c r="H188" s="104">
        <v>150</v>
      </c>
      <c r="I188" s="122" t="s">
        <v>656</v>
      </c>
      <c r="J188" s="123" t="s">
        <v>640</v>
      </c>
      <c r="K188" s="124">
        <f t="shared" si="79"/>
        <v>20</v>
      </c>
      <c r="L188" s="125">
        <f t="shared" si="80"/>
        <v>0.15384615384615385</v>
      </c>
      <c r="M188" s="126" t="s">
        <v>557</v>
      </c>
      <c r="N188" s="127">
        <v>42564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54</v>
      </c>
      <c r="B189" s="102">
        <v>42473</v>
      </c>
      <c r="C189" s="102"/>
      <c r="D189" s="103" t="s">
        <v>345</v>
      </c>
      <c r="E189" s="104" t="s">
        <v>581</v>
      </c>
      <c r="F189" s="105">
        <v>196</v>
      </c>
      <c r="G189" s="104"/>
      <c r="H189" s="104">
        <v>299</v>
      </c>
      <c r="I189" s="122">
        <v>299</v>
      </c>
      <c r="J189" s="123" t="s">
        <v>640</v>
      </c>
      <c r="K189" s="124">
        <v>103</v>
      </c>
      <c r="L189" s="125">
        <v>0.52551020408163296</v>
      </c>
      <c r="M189" s="126" t="s">
        <v>557</v>
      </c>
      <c r="N189" s="127">
        <v>42620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55</v>
      </c>
      <c r="B190" s="102">
        <v>42473</v>
      </c>
      <c r="C190" s="102"/>
      <c r="D190" s="103" t="s">
        <v>714</v>
      </c>
      <c r="E190" s="104" t="s">
        <v>581</v>
      </c>
      <c r="F190" s="105">
        <v>88</v>
      </c>
      <c r="G190" s="104"/>
      <c r="H190" s="104">
        <v>103</v>
      </c>
      <c r="I190" s="122">
        <v>103</v>
      </c>
      <c r="J190" s="123" t="s">
        <v>640</v>
      </c>
      <c r="K190" s="124">
        <v>15</v>
      </c>
      <c r="L190" s="125">
        <v>0.170454545454545</v>
      </c>
      <c r="M190" s="126" t="s">
        <v>557</v>
      </c>
      <c r="N190" s="127">
        <v>42530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56</v>
      </c>
      <c r="B191" s="102">
        <v>42492</v>
      </c>
      <c r="C191" s="102"/>
      <c r="D191" s="103" t="s">
        <v>657</v>
      </c>
      <c r="E191" s="104" t="s">
        <v>581</v>
      </c>
      <c r="F191" s="105">
        <v>127.5</v>
      </c>
      <c r="G191" s="104"/>
      <c r="H191" s="104">
        <v>148</v>
      </c>
      <c r="I191" s="122" t="s">
        <v>658</v>
      </c>
      <c r="J191" s="123" t="s">
        <v>640</v>
      </c>
      <c r="K191" s="124">
        <f>H191-F191</f>
        <v>20.5</v>
      </c>
      <c r="L191" s="125">
        <f>K191/F191</f>
        <v>0.16078431372549021</v>
      </c>
      <c r="M191" s="126" t="s">
        <v>557</v>
      </c>
      <c r="N191" s="127">
        <v>42564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57</v>
      </c>
      <c r="B192" s="102">
        <v>42493</v>
      </c>
      <c r="C192" s="102"/>
      <c r="D192" s="103" t="s">
        <v>659</v>
      </c>
      <c r="E192" s="104" t="s">
        <v>581</v>
      </c>
      <c r="F192" s="105">
        <v>675</v>
      </c>
      <c r="G192" s="104"/>
      <c r="H192" s="104">
        <v>815</v>
      </c>
      <c r="I192" s="122" t="s">
        <v>660</v>
      </c>
      <c r="J192" s="123" t="s">
        <v>640</v>
      </c>
      <c r="K192" s="124">
        <f>H192-F192</f>
        <v>140</v>
      </c>
      <c r="L192" s="125">
        <f>K192/F192</f>
        <v>0.2074074074074074</v>
      </c>
      <c r="M192" s="126" t="s">
        <v>557</v>
      </c>
      <c r="N192" s="127">
        <v>43154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58</v>
      </c>
      <c r="B193" s="106">
        <v>42522</v>
      </c>
      <c r="C193" s="106"/>
      <c r="D193" s="107" t="s">
        <v>715</v>
      </c>
      <c r="E193" s="108" t="s">
        <v>581</v>
      </c>
      <c r="F193" s="109">
        <v>500</v>
      </c>
      <c r="G193" s="109"/>
      <c r="H193" s="110">
        <v>232.5</v>
      </c>
      <c r="I193" s="128" t="s">
        <v>716</v>
      </c>
      <c r="J193" s="129" t="s">
        <v>717</v>
      </c>
      <c r="K193" s="130">
        <f>H193-F193</f>
        <v>-267.5</v>
      </c>
      <c r="L193" s="131">
        <f>K193/F193</f>
        <v>-0.53500000000000003</v>
      </c>
      <c r="M193" s="132" t="s">
        <v>621</v>
      </c>
      <c r="N193" s="133">
        <v>43735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59</v>
      </c>
      <c r="B194" s="102">
        <v>42527</v>
      </c>
      <c r="C194" s="102"/>
      <c r="D194" s="103" t="s">
        <v>661</v>
      </c>
      <c r="E194" s="104" t="s">
        <v>581</v>
      </c>
      <c r="F194" s="105">
        <v>110</v>
      </c>
      <c r="G194" s="104"/>
      <c r="H194" s="104">
        <v>126.5</v>
      </c>
      <c r="I194" s="122">
        <v>125</v>
      </c>
      <c r="J194" s="123" t="s">
        <v>590</v>
      </c>
      <c r="K194" s="124">
        <f>H194-F194</f>
        <v>16.5</v>
      </c>
      <c r="L194" s="125">
        <f>K194/F194</f>
        <v>0.15</v>
      </c>
      <c r="M194" s="126" t="s">
        <v>557</v>
      </c>
      <c r="N194" s="127">
        <v>42552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60</v>
      </c>
      <c r="B195" s="102">
        <v>42538</v>
      </c>
      <c r="C195" s="102"/>
      <c r="D195" s="103" t="s">
        <v>662</v>
      </c>
      <c r="E195" s="104" t="s">
        <v>581</v>
      </c>
      <c r="F195" s="105">
        <v>44</v>
      </c>
      <c r="G195" s="104"/>
      <c r="H195" s="104">
        <v>69.5</v>
      </c>
      <c r="I195" s="122">
        <v>69.5</v>
      </c>
      <c r="J195" s="123" t="s">
        <v>663</v>
      </c>
      <c r="K195" s="124">
        <f>H195-F195</f>
        <v>25.5</v>
      </c>
      <c r="L195" s="125">
        <f>K195/F195</f>
        <v>0.57954545454545459</v>
      </c>
      <c r="M195" s="126" t="s">
        <v>557</v>
      </c>
      <c r="N195" s="127">
        <v>42977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61</v>
      </c>
      <c r="B196" s="102">
        <v>42549</v>
      </c>
      <c r="C196" s="102"/>
      <c r="D196" s="144" t="s">
        <v>718</v>
      </c>
      <c r="E196" s="104" t="s">
        <v>581</v>
      </c>
      <c r="F196" s="105">
        <v>262.5</v>
      </c>
      <c r="G196" s="104"/>
      <c r="H196" s="104">
        <v>340</v>
      </c>
      <c r="I196" s="122">
        <v>333</v>
      </c>
      <c r="J196" s="123" t="s">
        <v>719</v>
      </c>
      <c r="K196" s="124">
        <v>77.5</v>
      </c>
      <c r="L196" s="125">
        <v>0.29523809523809502</v>
      </c>
      <c r="M196" s="126" t="s">
        <v>557</v>
      </c>
      <c r="N196" s="127">
        <v>43017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62</v>
      </c>
      <c r="B197" s="102">
        <v>42549</v>
      </c>
      <c r="C197" s="102"/>
      <c r="D197" s="144" t="s">
        <v>720</v>
      </c>
      <c r="E197" s="104" t="s">
        <v>581</v>
      </c>
      <c r="F197" s="105">
        <v>840</v>
      </c>
      <c r="G197" s="104"/>
      <c r="H197" s="104">
        <v>1230</v>
      </c>
      <c r="I197" s="122">
        <v>1230</v>
      </c>
      <c r="J197" s="123" t="s">
        <v>640</v>
      </c>
      <c r="K197" s="124">
        <v>390</v>
      </c>
      <c r="L197" s="125">
        <v>0.46428571428571402</v>
      </c>
      <c r="M197" s="126" t="s">
        <v>557</v>
      </c>
      <c r="N197" s="127">
        <v>42649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42">
        <v>63</v>
      </c>
      <c r="B198" s="139">
        <v>42556</v>
      </c>
      <c r="C198" s="139"/>
      <c r="D198" s="140" t="s">
        <v>664</v>
      </c>
      <c r="E198" s="141" t="s">
        <v>581</v>
      </c>
      <c r="F198" s="142">
        <v>395</v>
      </c>
      <c r="G198" s="143"/>
      <c r="H198" s="143">
        <f>(468.5+342.5)/2</f>
        <v>405.5</v>
      </c>
      <c r="I198" s="143">
        <v>510</v>
      </c>
      <c r="J198" s="166" t="s">
        <v>665</v>
      </c>
      <c r="K198" s="167">
        <f t="shared" ref="K198:K204" si="81">H198-F198</f>
        <v>10.5</v>
      </c>
      <c r="L198" s="168">
        <f t="shared" ref="L198:L204" si="82">K198/F198</f>
        <v>2.6582278481012658E-2</v>
      </c>
      <c r="M198" s="169" t="s">
        <v>666</v>
      </c>
      <c r="N198" s="170">
        <v>43606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5">
        <v>64</v>
      </c>
      <c r="B199" s="106">
        <v>42584</v>
      </c>
      <c r="C199" s="106"/>
      <c r="D199" s="107" t="s">
        <v>667</v>
      </c>
      <c r="E199" s="108" t="s">
        <v>558</v>
      </c>
      <c r="F199" s="109">
        <f>169.5-12.8</f>
        <v>156.69999999999999</v>
      </c>
      <c r="G199" s="109"/>
      <c r="H199" s="110">
        <v>77</v>
      </c>
      <c r="I199" s="128" t="s">
        <v>668</v>
      </c>
      <c r="J199" s="361" t="s">
        <v>797</v>
      </c>
      <c r="K199" s="130">
        <f t="shared" si="81"/>
        <v>-79.699999999999989</v>
      </c>
      <c r="L199" s="131">
        <f t="shared" si="82"/>
        <v>-0.50861518825781749</v>
      </c>
      <c r="M199" s="132" t="s">
        <v>621</v>
      </c>
      <c r="N199" s="133">
        <v>43522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5">
        <v>65</v>
      </c>
      <c r="B200" s="106">
        <v>42586</v>
      </c>
      <c r="C200" s="106"/>
      <c r="D200" s="107" t="s">
        <v>669</v>
      </c>
      <c r="E200" s="108" t="s">
        <v>581</v>
      </c>
      <c r="F200" s="109">
        <v>400</v>
      </c>
      <c r="G200" s="109"/>
      <c r="H200" s="110">
        <v>305</v>
      </c>
      <c r="I200" s="128">
        <v>475</v>
      </c>
      <c r="J200" s="129" t="s">
        <v>670</v>
      </c>
      <c r="K200" s="130">
        <f t="shared" si="81"/>
        <v>-95</v>
      </c>
      <c r="L200" s="131">
        <f t="shared" si="82"/>
        <v>-0.23749999999999999</v>
      </c>
      <c r="M200" s="132" t="s">
        <v>621</v>
      </c>
      <c r="N200" s="133">
        <v>43606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66</v>
      </c>
      <c r="B201" s="102">
        <v>42593</v>
      </c>
      <c r="C201" s="102"/>
      <c r="D201" s="103" t="s">
        <v>671</v>
      </c>
      <c r="E201" s="104" t="s">
        <v>581</v>
      </c>
      <c r="F201" s="105">
        <v>86.5</v>
      </c>
      <c r="G201" s="104"/>
      <c r="H201" s="104">
        <v>130</v>
      </c>
      <c r="I201" s="122">
        <v>130</v>
      </c>
      <c r="J201" s="137" t="s">
        <v>672</v>
      </c>
      <c r="K201" s="124">
        <f t="shared" si="81"/>
        <v>43.5</v>
      </c>
      <c r="L201" s="125">
        <f t="shared" si="82"/>
        <v>0.50289017341040465</v>
      </c>
      <c r="M201" s="126" t="s">
        <v>557</v>
      </c>
      <c r="N201" s="127">
        <v>43091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67</v>
      </c>
      <c r="B202" s="106">
        <v>42600</v>
      </c>
      <c r="C202" s="106"/>
      <c r="D202" s="107" t="s">
        <v>368</v>
      </c>
      <c r="E202" s="108" t="s">
        <v>581</v>
      </c>
      <c r="F202" s="109">
        <v>133.5</v>
      </c>
      <c r="G202" s="109"/>
      <c r="H202" s="110">
        <v>126.5</v>
      </c>
      <c r="I202" s="128">
        <v>178</v>
      </c>
      <c r="J202" s="129" t="s">
        <v>673</v>
      </c>
      <c r="K202" s="130">
        <f t="shared" si="81"/>
        <v>-7</v>
      </c>
      <c r="L202" s="131">
        <f t="shared" si="82"/>
        <v>-5.2434456928838954E-2</v>
      </c>
      <c r="M202" s="132" t="s">
        <v>621</v>
      </c>
      <c r="N202" s="133">
        <v>42615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68</v>
      </c>
      <c r="B203" s="102">
        <v>42613</v>
      </c>
      <c r="C203" s="102"/>
      <c r="D203" s="103" t="s">
        <v>674</v>
      </c>
      <c r="E203" s="104" t="s">
        <v>581</v>
      </c>
      <c r="F203" s="105">
        <v>560</v>
      </c>
      <c r="G203" s="104"/>
      <c r="H203" s="104">
        <v>725</v>
      </c>
      <c r="I203" s="122">
        <v>725</v>
      </c>
      <c r="J203" s="123" t="s">
        <v>583</v>
      </c>
      <c r="K203" s="124">
        <f t="shared" si="81"/>
        <v>165</v>
      </c>
      <c r="L203" s="125">
        <f t="shared" si="82"/>
        <v>0.29464285714285715</v>
      </c>
      <c r="M203" s="126" t="s">
        <v>557</v>
      </c>
      <c r="N203" s="127">
        <v>42456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69</v>
      </c>
      <c r="B204" s="102">
        <v>42614</v>
      </c>
      <c r="C204" s="102"/>
      <c r="D204" s="103" t="s">
        <v>675</v>
      </c>
      <c r="E204" s="104" t="s">
        <v>581</v>
      </c>
      <c r="F204" s="105">
        <v>160.5</v>
      </c>
      <c r="G204" s="104"/>
      <c r="H204" s="104">
        <v>210</v>
      </c>
      <c r="I204" s="122">
        <v>210</v>
      </c>
      <c r="J204" s="123" t="s">
        <v>583</v>
      </c>
      <c r="K204" s="124">
        <f t="shared" si="81"/>
        <v>49.5</v>
      </c>
      <c r="L204" s="125">
        <f t="shared" si="82"/>
        <v>0.30841121495327101</v>
      </c>
      <c r="M204" s="126" t="s">
        <v>557</v>
      </c>
      <c r="N204" s="127">
        <v>42871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70</v>
      </c>
      <c r="B205" s="102">
        <v>42646</v>
      </c>
      <c r="C205" s="102"/>
      <c r="D205" s="144" t="s">
        <v>391</v>
      </c>
      <c r="E205" s="104" t="s">
        <v>581</v>
      </c>
      <c r="F205" s="105">
        <v>430</v>
      </c>
      <c r="G205" s="104"/>
      <c r="H205" s="104">
        <v>596</v>
      </c>
      <c r="I205" s="122">
        <v>575</v>
      </c>
      <c r="J205" s="123" t="s">
        <v>721</v>
      </c>
      <c r="K205" s="124">
        <v>166</v>
      </c>
      <c r="L205" s="125">
        <v>0.38604651162790699</v>
      </c>
      <c r="M205" s="126" t="s">
        <v>557</v>
      </c>
      <c r="N205" s="127">
        <v>42769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71</v>
      </c>
      <c r="B206" s="102">
        <v>42657</v>
      </c>
      <c r="C206" s="102"/>
      <c r="D206" s="103" t="s">
        <v>676</v>
      </c>
      <c r="E206" s="104" t="s">
        <v>581</v>
      </c>
      <c r="F206" s="105">
        <v>280</v>
      </c>
      <c r="G206" s="104"/>
      <c r="H206" s="104">
        <v>345</v>
      </c>
      <c r="I206" s="122">
        <v>345</v>
      </c>
      <c r="J206" s="123" t="s">
        <v>583</v>
      </c>
      <c r="K206" s="124">
        <f t="shared" ref="K206:K211" si="83">H206-F206</f>
        <v>65</v>
      </c>
      <c r="L206" s="125">
        <f>K206/F206</f>
        <v>0.23214285714285715</v>
      </c>
      <c r="M206" s="126" t="s">
        <v>557</v>
      </c>
      <c r="N206" s="127">
        <v>42814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72</v>
      </c>
      <c r="B207" s="102">
        <v>42657</v>
      </c>
      <c r="C207" s="102"/>
      <c r="D207" s="103" t="s">
        <v>677</v>
      </c>
      <c r="E207" s="104" t="s">
        <v>581</v>
      </c>
      <c r="F207" s="105">
        <v>245</v>
      </c>
      <c r="G207" s="104"/>
      <c r="H207" s="104">
        <v>325.5</v>
      </c>
      <c r="I207" s="122">
        <v>330</v>
      </c>
      <c r="J207" s="123" t="s">
        <v>678</v>
      </c>
      <c r="K207" s="124">
        <f t="shared" si="83"/>
        <v>80.5</v>
      </c>
      <c r="L207" s="125">
        <f>K207/F207</f>
        <v>0.32857142857142857</v>
      </c>
      <c r="M207" s="126" t="s">
        <v>557</v>
      </c>
      <c r="N207" s="127">
        <v>42769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73</v>
      </c>
      <c r="B208" s="102">
        <v>42660</v>
      </c>
      <c r="C208" s="102"/>
      <c r="D208" s="103" t="s">
        <v>341</v>
      </c>
      <c r="E208" s="104" t="s">
        <v>581</v>
      </c>
      <c r="F208" s="105">
        <v>125</v>
      </c>
      <c r="G208" s="104"/>
      <c r="H208" s="104">
        <v>160</v>
      </c>
      <c r="I208" s="122">
        <v>160</v>
      </c>
      <c r="J208" s="123" t="s">
        <v>640</v>
      </c>
      <c r="K208" s="124">
        <f t="shared" si="83"/>
        <v>35</v>
      </c>
      <c r="L208" s="125">
        <v>0.28000000000000003</v>
      </c>
      <c r="M208" s="126" t="s">
        <v>557</v>
      </c>
      <c r="N208" s="127">
        <v>42803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74</v>
      </c>
      <c r="B209" s="102">
        <v>42660</v>
      </c>
      <c r="C209" s="102"/>
      <c r="D209" s="103" t="s">
        <v>456</v>
      </c>
      <c r="E209" s="104" t="s">
        <v>581</v>
      </c>
      <c r="F209" s="105">
        <v>114</v>
      </c>
      <c r="G209" s="104"/>
      <c r="H209" s="104">
        <v>145</v>
      </c>
      <c r="I209" s="122">
        <v>145</v>
      </c>
      <c r="J209" s="123" t="s">
        <v>640</v>
      </c>
      <c r="K209" s="124">
        <f t="shared" si="83"/>
        <v>31</v>
      </c>
      <c r="L209" s="125">
        <f>K209/F209</f>
        <v>0.27192982456140352</v>
      </c>
      <c r="M209" s="126" t="s">
        <v>557</v>
      </c>
      <c r="N209" s="127">
        <v>42859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75</v>
      </c>
      <c r="B210" s="102">
        <v>42660</v>
      </c>
      <c r="C210" s="102"/>
      <c r="D210" s="103" t="s">
        <v>679</v>
      </c>
      <c r="E210" s="104" t="s">
        <v>581</v>
      </c>
      <c r="F210" s="105">
        <v>212</v>
      </c>
      <c r="G210" s="104"/>
      <c r="H210" s="104">
        <v>280</v>
      </c>
      <c r="I210" s="122">
        <v>276</v>
      </c>
      <c r="J210" s="123" t="s">
        <v>680</v>
      </c>
      <c r="K210" s="124">
        <f t="shared" si="83"/>
        <v>68</v>
      </c>
      <c r="L210" s="125">
        <f>K210/F210</f>
        <v>0.32075471698113206</v>
      </c>
      <c r="M210" s="126" t="s">
        <v>557</v>
      </c>
      <c r="N210" s="127">
        <v>42858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76</v>
      </c>
      <c r="B211" s="102">
        <v>42678</v>
      </c>
      <c r="C211" s="102"/>
      <c r="D211" s="103" t="s">
        <v>149</v>
      </c>
      <c r="E211" s="104" t="s">
        <v>581</v>
      </c>
      <c r="F211" s="105">
        <v>155</v>
      </c>
      <c r="G211" s="104"/>
      <c r="H211" s="104">
        <v>210</v>
      </c>
      <c r="I211" s="122">
        <v>210</v>
      </c>
      <c r="J211" s="123" t="s">
        <v>681</v>
      </c>
      <c r="K211" s="124">
        <f t="shared" si="83"/>
        <v>55</v>
      </c>
      <c r="L211" s="125">
        <f>K211/F211</f>
        <v>0.35483870967741937</v>
      </c>
      <c r="M211" s="126" t="s">
        <v>557</v>
      </c>
      <c r="N211" s="127">
        <v>42944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77</v>
      </c>
      <c r="B212" s="106">
        <v>42710</v>
      </c>
      <c r="C212" s="106"/>
      <c r="D212" s="107" t="s">
        <v>722</v>
      </c>
      <c r="E212" s="108" t="s">
        <v>581</v>
      </c>
      <c r="F212" s="109">
        <v>150.5</v>
      </c>
      <c r="G212" s="109"/>
      <c r="H212" s="110">
        <v>72.5</v>
      </c>
      <c r="I212" s="128">
        <v>174</v>
      </c>
      <c r="J212" s="129" t="s">
        <v>723</v>
      </c>
      <c r="K212" s="130">
        <v>-78</v>
      </c>
      <c r="L212" s="131">
        <v>-0.51827242524916906</v>
      </c>
      <c r="M212" s="132" t="s">
        <v>621</v>
      </c>
      <c r="N212" s="133">
        <v>43333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78</v>
      </c>
      <c r="B213" s="102">
        <v>42712</v>
      </c>
      <c r="C213" s="102"/>
      <c r="D213" s="103" t="s">
        <v>123</v>
      </c>
      <c r="E213" s="104" t="s">
        <v>581</v>
      </c>
      <c r="F213" s="105">
        <v>380</v>
      </c>
      <c r="G213" s="104"/>
      <c r="H213" s="104">
        <v>478</v>
      </c>
      <c r="I213" s="122">
        <v>468</v>
      </c>
      <c r="J213" s="123" t="s">
        <v>640</v>
      </c>
      <c r="K213" s="124">
        <f>H213-F213</f>
        <v>98</v>
      </c>
      <c r="L213" s="125">
        <f>K213/F213</f>
        <v>0.25789473684210529</v>
      </c>
      <c r="M213" s="126" t="s">
        <v>557</v>
      </c>
      <c r="N213" s="127">
        <v>43025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79</v>
      </c>
      <c r="B214" s="102">
        <v>42734</v>
      </c>
      <c r="C214" s="102"/>
      <c r="D214" s="103" t="s">
        <v>245</v>
      </c>
      <c r="E214" s="104" t="s">
        <v>581</v>
      </c>
      <c r="F214" s="105">
        <v>305</v>
      </c>
      <c r="G214" s="104"/>
      <c r="H214" s="104">
        <v>375</v>
      </c>
      <c r="I214" s="122">
        <v>375</v>
      </c>
      <c r="J214" s="123" t="s">
        <v>640</v>
      </c>
      <c r="K214" s="124">
        <f>H214-F214</f>
        <v>70</v>
      </c>
      <c r="L214" s="125">
        <f>K214/F214</f>
        <v>0.22950819672131148</v>
      </c>
      <c r="M214" s="126" t="s">
        <v>557</v>
      </c>
      <c r="N214" s="127">
        <v>42768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80</v>
      </c>
      <c r="B215" s="102">
        <v>42739</v>
      </c>
      <c r="C215" s="102"/>
      <c r="D215" s="103" t="s">
        <v>343</v>
      </c>
      <c r="E215" s="104" t="s">
        <v>581</v>
      </c>
      <c r="F215" s="105">
        <v>99.5</v>
      </c>
      <c r="G215" s="104"/>
      <c r="H215" s="104">
        <v>158</v>
      </c>
      <c r="I215" s="122">
        <v>158</v>
      </c>
      <c r="J215" s="123" t="s">
        <v>640</v>
      </c>
      <c r="K215" s="124">
        <f>H215-F215</f>
        <v>58.5</v>
      </c>
      <c r="L215" s="125">
        <f>K215/F215</f>
        <v>0.5879396984924623</v>
      </c>
      <c r="M215" s="126" t="s">
        <v>557</v>
      </c>
      <c r="N215" s="127">
        <v>42898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81</v>
      </c>
      <c r="B216" s="102">
        <v>42739</v>
      </c>
      <c r="C216" s="102"/>
      <c r="D216" s="103" t="s">
        <v>343</v>
      </c>
      <c r="E216" s="104" t="s">
        <v>581</v>
      </c>
      <c r="F216" s="105">
        <v>99.5</v>
      </c>
      <c r="G216" s="104"/>
      <c r="H216" s="104">
        <v>158</v>
      </c>
      <c r="I216" s="122">
        <v>158</v>
      </c>
      <c r="J216" s="123" t="s">
        <v>640</v>
      </c>
      <c r="K216" s="124">
        <v>58.5</v>
      </c>
      <c r="L216" s="125">
        <v>0.58793969849246197</v>
      </c>
      <c r="M216" s="126" t="s">
        <v>557</v>
      </c>
      <c r="N216" s="127">
        <v>42898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82</v>
      </c>
      <c r="B217" s="102">
        <v>42786</v>
      </c>
      <c r="C217" s="102"/>
      <c r="D217" s="103" t="s">
        <v>166</v>
      </c>
      <c r="E217" s="104" t="s">
        <v>581</v>
      </c>
      <c r="F217" s="105">
        <v>140.5</v>
      </c>
      <c r="G217" s="104"/>
      <c r="H217" s="104">
        <v>220</v>
      </c>
      <c r="I217" s="122">
        <v>220</v>
      </c>
      <c r="J217" s="123" t="s">
        <v>640</v>
      </c>
      <c r="K217" s="124">
        <f>H217-F217</f>
        <v>79.5</v>
      </c>
      <c r="L217" s="125">
        <f>K217/F217</f>
        <v>0.5658362989323843</v>
      </c>
      <c r="M217" s="126" t="s">
        <v>557</v>
      </c>
      <c r="N217" s="127">
        <v>42864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83</v>
      </c>
      <c r="B218" s="102">
        <v>42786</v>
      </c>
      <c r="C218" s="102"/>
      <c r="D218" s="103" t="s">
        <v>724</v>
      </c>
      <c r="E218" s="104" t="s">
        <v>581</v>
      </c>
      <c r="F218" s="105">
        <v>202.5</v>
      </c>
      <c r="G218" s="104"/>
      <c r="H218" s="104">
        <v>234</v>
      </c>
      <c r="I218" s="122">
        <v>234</v>
      </c>
      <c r="J218" s="123" t="s">
        <v>640</v>
      </c>
      <c r="K218" s="124">
        <v>31.5</v>
      </c>
      <c r="L218" s="125">
        <v>0.155555555555556</v>
      </c>
      <c r="M218" s="126" t="s">
        <v>557</v>
      </c>
      <c r="N218" s="127">
        <v>42836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84</v>
      </c>
      <c r="B219" s="102">
        <v>42818</v>
      </c>
      <c r="C219" s="102"/>
      <c r="D219" s="103" t="s">
        <v>518</v>
      </c>
      <c r="E219" s="104" t="s">
        <v>581</v>
      </c>
      <c r="F219" s="105">
        <v>300.5</v>
      </c>
      <c r="G219" s="104"/>
      <c r="H219" s="104">
        <v>417.5</v>
      </c>
      <c r="I219" s="122">
        <v>420</v>
      </c>
      <c r="J219" s="123" t="s">
        <v>682</v>
      </c>
      <c r="K219" s="124">
        <f>H219-F219</f>
        <v>117</v>
      </c>
      <c r="L219" s="125">
        <f>K219/F219</f>
        <v>0.38935108153078202</v>
      </c>
      <c r="M219" s="126" t="s">
        <v>557</v>
      </c>
      <c r="N219" s="127">
        <v>43070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85</v>
      </c>
      <c r="B220" s="102">
        <v>42818</v>
      </c>
      <c r="C220" s="102"/>
      <c r="D220" s="103" t="s">
        <v>720</v>
      </c>
      <c r="E220" s="104" t="s">
        <v>581</v>
      </c>
      <c r="F220" s="105">
        <v>850</v>
      </c>
      <c r="G220" s="104"/>
      <c r="H220" s="104">
        <v>1042.5</v>
      </c>
      <c r="I220" s="122">
        <v>1023</v>
      </c>
      <c r="J220" s="123" t="s">
        <v>725</v>
      </c>
      <c r="K220" s="124">
        <v>192.5</v>
      </c>
      <c r="L220" s="125">
        <v>0.22647058823529401</v>
      </c>
      <c r="M220" s="126" t="s">
        <v>557</v>
      </c>
      <c r="N220" s="127">
        <v>42830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86</v>
      </c>
      <c r="B221" s="102">
        <v>42830</v>
      </c>
      <c r="C221" s="102"/>
      <c r="D221" s="103" t="s">
        <v>472</v>
      </c>
      <c r="E221" s="104" t="s">
        <v>581</v>
      </c>
      <c r="F221" s="105">
        <v>785</v>
      </c>
      <c r="G221" s="104"/>
      <c r="H221" s="104">
        <v>930</v>
      </c>
      <c r="I221" s="122">
        <v>920</v>
      </c>
      <c r="J221" s="123" t="s">
        <v>683</v>
      </c>
      <c r="K221" s="124">
        <f>H221-F221</f>
        <v>145</v>
      </c>
      <c r="L221" s="125">
        <f>K221/F221</f>
        <v>0.18471337579617833</v>
      </c>
      <c r="M221" s="126" t="s">
        <v>557</v>
      </c>
      <c r="N221" s="127">
        <v>42976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87</v>
      </c>
      <c r="B222" s="106">
        <v>42831</v>
      </c>
      <c r="C222" s="106"/>
      <c r="D222" s="107" t="s">
        <v>726</v>
      </c>
      <c r="E222" s="108" t="s">
        <v>581</v>
      </c>
      <c r="F222" s="109">
        <v>40</v>
      </c>
      <c r="G222" s="109"/>
      <c r="H222" s="110">
        <v>13.1</v>
      </c>
      <c r="I222" s="128">
        <v>60</v>
      </c>
      <c r="J222" s="134" t="s">
        <v>727</v>
      </c>
      <c r="K222" s="130">
        <v>-26.9</v>
      </c>
      <c r="L222" s="131">
        <v>-0.67249999999999999</v>
      </c>
      <c r="M222" s="132" t="s">
        <v>621</v>
      </c>
      <c r="N222" s="133">
        <v>43138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88</v>
      </c>
      <c r="B223" s="102">
        <v>42837</v>
      </c>
      <c r="C223" s="102"/>
      <c r="D223" s="103" t="s">
        <v>87</v>
      </c>
      <c r="E223" s="104" t="s">
        <v>581</v>
      </c>
      <c r="F223" s="105">
        <v>289.5</v>
      </c>
      <c r="G223" s="104"/>
      <c r="H223" s="104">
        <v>354</v>
      </c>
      <c r="I223" s="122">
        <v>360</v>
      </c>
      <c r="J223" s="123" t="s">
        <v>684</v>
      </c>
      <c r="K223" s="124">
        <f t="shared" ref="K223:K231" si="84">H223-F223</f>
        <v>64.5</v>
      </c>
      <c r="L223" s="125">
        <f t="shared" ref="L223:L231" si="85">K223/F223</f>
        <v>0.22279792746113988</v>
      </c>
      <c r="M223" s="126" t="s">
        <v>557</v>
      </c>
      <c r="N223" s="127">
        <v>43040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89</v>
      </c>
      <c r="B224" s="102">
        <v>42845</v>
      </c>
      <c r="C224" s="102"/>
      <c r="D224" s="103" t="s">
        <v>417</v>
      </c>
      <c r="E224" s="104" t="s">
        <v>581</v>
      </c>
      <c r="F224" s="105">
        <v>700</v>
      </c>
      <c r="G224" s="104"/>
      <c r="H224" s="104">
        <v>840</v>
      </c>
      <c r="I224" s="122">
        <v>840</v>
      </c>
      <c r="J224" s="123" t="s">
        <v>685</v>
      </c>
      <c r="K224" s="124">
        <f t="shared" si="84"/>
        <v>140</v>
      </c>
      <c r="L224" s="125">
        <f t="shared" si="85"/>
        <v>0.2</v>
      </c>
      <c r="M224" s="126" t="s">
        <v>557</v>
      </c>
      <c r="N224" s="127">
        <v>42893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90</v>
      </c>
      <c r="B225" s="102">
        <v>42887</v>
      </c>
      <c r="C225" s="102"/>
      <c r="D225" s="144" t="s">
        <v>354</v>
      </c>
      <c r="E225" s="104" t="s">
        <v>581</v>
      </c>
      <c r="F225" s="105">
        <v>130</v>
      </c>
      <c r="G225" s="104"/>
      <c r="H225" s="104">
        <v>144.25</v>
      </c>
      <c r="I225" s="122">
        <v>170</v>
      </c>
      <c r="J225" s="123" t="s">
        <v>686</v>
      </c>
      <c r="K225" s="124">
        <f t="shared" si="84"/>
        <v>14.25</v>
      </c>
      <c r="L225" s="125">
        <f t="shared" si="85"/>
        <v>0.10961538461538461</v>
      </c>
      <c r="M225" s="126" t="s">
        <v>557</v>
      </c>
      <c r="N225" s="127">
        <v>43675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91</v>
      </c>
      <c r="B226" s="102">
        <v>42901</v>
      </c>
      <c r="C226" s="102"/>
      <c r="D226" s="144" t="s">
        <v>687</v>
      </c>
      <c r="E226" s="104" t="s">
        <v>581</v>
      </c>
      <c r="F226" s="105">
        <v>214.5</v>
      </c>
      <c r="G226" s="104"/>
      <c r="H226" s="104">
        <v>262</v>
      </c>
      <c r="I226" s="122">
        <v>262</v>
      </c>
      <c r="J226" s="123" t="s">
        <v>688</v>
      </c>
      <c r="K226" s="124">
        <f t="shared" si="84"/>
        <v>47.5</v>
      </c>
      <c r="L226" s="125">
        <f t="shared" si="85"/>
        <v>0.22144522144522144</v>
      </c>
      <c r="M226" s="126" t="s">
        <v>557</v>
      </c>
      <c r="N226" s="127">
        <v>42977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92</v>
      </c>
      <c r="B227" s="150">
        <v>42933</v>
      </c>
      <c r="C227" s="150"/>
      <c r="D227" s="151" t="s">
        <v>689</v>
      </c>
      <c r="E227" s="152" t="s">
        <v>581</v>
      </c>
      <c r="F227" s="153">
        <v>370</v>
      </c>
      <c r="G227" s="152"/>
      <c r="H227" s="152">
        <v>447.5</v>
      </c>
      <c r="I227" s="174">
        <v>450</v>
      </c>
      <c r="J227" s="218" t="s">
        <v>640</v>
      </c>
      <c r="K227" s="124">
        <f t="shared" si="84"/>
        <v>77.5</v>
      </c>
      <c r="L227" s="176">
        <f t="shared" si="85"/>
        <v>0.20945945945945946</v>
      </c>
      <c r="M227" s="177" t="s">
        <v>557</v>
      </c>
      <c r="N227" s="178">
        <v>43035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93</v>
      </c>
      <c r="B228" s="150">
        <v>42943</v>
      </c>
      <c r="C228" s="150"/>
      <c r="D228" s="151" t="s">
        <v>164</v>
      </c>
      <c r="E228" s="152" t="s">
        <v>581</v>
      </c>
      <c r="F228" s="153">
        <v>657.5</v>
      </c>
      <c r="G228" s="152"/>
      <c r="H228" s="152">
        <v>825</v>
      </c>
      <c r="I228" s="174">
        <v>820</v>
      </c>
      <c r="J228" s="218" t="s">
        <v>640</v>
      </c>
      <c r="K228" s="124">
        <f t="shared" si="84"/>
        <v>167.5</v>
      </c>
      <c r="L228" s="176">
        <f t="shared" si="85"/>
        <v>0.25475285171102663</v>
      </c>
      <c r="M228" s="177" t="s">
        <v>557</v>
      </c>
      <c r="N228" s="178">
        <v>43090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94</v>
      </c>
      <c r="B229" s="102">
        <v>42964</v>
      </c>
      <c r="C229" s="102"/>
      <c r="D229" s="103" t="s">
        <v>358</v>
      </c>
      <c r="E229" s="104" t="s">
        <v>581</v>
      </c>
      <c r="F229" s="105">
        <v>605</v>
      </c>
      <c r="G229" s="104"/>
      <c r="H229" s="104">
        <v>750</v>
      </c>
      <c r="I229" s="122">
        <v>750</v>
      </c>
      <c r="J229" s="123" t="s">
        <v>683</v>
      </c>
      <c r="K229" s="124">
        <f t="shared" si="84"/>
        <v>145</v>
      </c>
      <c r="L229" s="125">
        <f t="shared" si="85"/>
        <v>0.23966942148760331</v>
      </c>
      <c r="M229" s="126" t="s">
        <v>557</v>
      </c>
      <c r="N229" s="127">
        <v>43027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3">
        <v>95</v>
      </c>
      <c r="B230" s="145">
        <v>42979</v>
      </c>
      <c r="C230" s="145"/>
      <c r="D230" s="146" t="s">
        <v>476</v>
      </c>
      <c r="E230" s="147" t="s">
        <v>581</v>
      </c>
      <c r="F230" s="148">
        <v>255</v>
      </c>
      <c r="G230" s="149"/>
      <c r="H230" s="149">
        <v>217.25</v>
      </c>
      <c r="I230" s="149">
        <v>320</v>
      </c>
      <c r="J230" s="171" t="s">
        <v>690</v>
      </c>
      <c r="K230" s="130">
        <f t="shared" si="84"/>
        <v>-37.75</v>
      </c>
      <c r="L230" s="172">
        <f t="shared" si="85"/>
        <v>-0.14803921568627451</v>
      </c>
      <c r="M230" s="132" t="s">
        <v>621</v>
      </c>
      <c r="N230" s="17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96</v>
      </c>
      <c r="B231" s="102">
        <v>42997</v>
      </c>
      <c r="C231" s="102"/>
      <c r="D231" s="103" t="s">
        <v>691</v>
      </c>
      <c r="E231" s="104" t="s">
        <v>581</v>
      </c>
      <c r="F231" s="105">
        <v>215</v>
      </c>
      <c r="G231" s="104"/>
      <c r="H231" s="104">
        <v>258</v>
      </c>
      <c r="I231" s="122">
        <v>258</v>
      </c>
      <c r="J231" s="123" t="s">
        <v>640</v>
      </c>
      <c r="K231" s="124">
        <f t="shared" si="84"/>
        <v>43</v>
      </c>
      <c r="L231" s="125">
        <f t="shared" si="85"/>
        <v>0.2</v>
      </c>
      <c r="M231" s="126" t="s">
        <v>557</v>
      </c>
      <c r="N231" s="127">
        <v>43040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97</v>
      </c>
      <c r="B232" s="102">
        <v>42997</v>
      </c>
      <c r="C232" s="102"/>
      <c r="D232" s="103" t="s">
        <v>691</v>
      </c>
      <c r="E232" s="104" t="s">
        <v>581</v>
      </c>
      <c r="F232" s="105">
        <v>215</v>
      </c>
      <c r="G232" s="104"/>
      <c r="H232" s="104">
        <v>258</v>
      </c>
      <c r="I232" s="122">
        <v>258</v>
      </c>
      <c r="J232" s="218" t="s">
        <v>640</v>
      </c>
      <c r="K232" s="124">
        <v>43</v>
      </c>
      <c r="L232" s="125">
        <v>0.2</v>
      </c>
      <c r="M232" s="126" t="s">
        <v>557</v>
      </c>
      <c r="N232" s="127">
        <v>43040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98</v>
      </c>
      <c r="B233" s="198">
        <v>42998</v>
      </c>
      <c r="C233" s="198"/>
      <c r="D233" s="352" t="s">
        <v>782</v>
      </c>
      <c r="E233" s="199" t="s">
        <v>581</v>
      </c>
      <c r="F233" s="200">
        <v>75</v>
      </c>
      <c r="G233" s="199"/>
      <c r="H233" s="199">
        <v>90</v>
      </c>
      <c r="I233" s="219">
        <v>90</v>
      </c>
      <c r="J233" s="123" t="s">
        <v>692</v>
      </c>
      <c r="K233" s="124">
        <f t="shared" ref="K233:K238" si="86">H233-F233</f>
        <v>15</v>
      </c>
      <c r="L233" s="125">
        <f t="shared" ref="L233:L238" si="87">K233/F233</f>
        <v>0.2</v>
      </c>
      <c r="M233" s="126" t="s">
        <v>557</v>
      </c>
      <c r="N233" s="127">
        <v>43019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6">
        <v>99</v>
      </c>
      <c r="B234" s="150">
        <v>43011</v>
      </c>
      <c r="C234" s="150"/>
      <c r="D234" s="151" t="s">
        <v>693</v>
      </c>
      <c r="E234" s="152" t="s">
        <v>581</v>
      </c>
      <c r="F234" s="153">
        <v>315</v>
      </c>
      <c r="G234" s="152"/>
      <c r="H234" s="152">
        <v>392</v>
      </c>
      <c r="I234" s="174">
        <v>384</v>
      </c>
      <c r="J234" s="218" t="s">
        <v>694</v>
      </c>
      <c r="K234" s="124">
        <f t="shared" si="86"/>
        <v>77</v>
      </c>
      <c r="L234" s="176">
        <f t="shared" si="87"/>
        <v>0.24444444444444444</v>
      </c>
      <c r="M234" s="177" t="s">
        <v>557</v>
      </c>
      <c r="N234" s="178">
        <v>43017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6">
        <v>100</v>
      </c>
      <c r="B235" s="150">
        <v>43013</v>
      </c>
      <c r="C235" s="150"/>
      <c r="D235" s="151" t="s">
        <v>695</v>
      </c>
      <c r="E235" s="152" t="s">
        <v>581</v>
      </c>
      <c r="F235" s="153">
        <v>145</v>
      </c>
      <c r="G235" s="152"/>
      <c r="H235" s="152">
        <v>179</v>
      </c>
      <c r="I235" s="174">
        <v>180</v>
      </c>
      <c r="J235" s="218" t="s">
        <v>571</v>
      </c>
      <c r="K235" s="124">
        <f t="shared" si="86"/>
        <v>34</v>
      </c>
      <c r="L235" s="176">
        <f t="shared" si="87"/>
        <v>0.23448275862068965</v>
      </c>
      <c r="M235" s="177" t="s">
        <v>557</v>
      </c>
      <c r="N235" s="178">
        <v>43025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101</v>
      </c>
      <c r="B236" s="150">
        <v>43014</v>
      </c>
      <c r="C236" s="150"/>
      <c r="D236" s="151" t="s">
        <v>331</v>
      </c>
      <c r="E236" s="152" t="s">
        <v>581</v>
      </c>
      <c r="F236" s="153">
        <v>256</v>
      </c>
      <c r="G236" s="152"/>
      <c r="H236" s="152">
        <v>323</v>
      </c>
      <c r="I236" s="174">
        <v>320</v>
      </c>
      <c r="J236" s="218" t="s">
        <v>640</v>
      </c>
      <c r="K236" s="124">
        <f t="shared" si="86"/>
        <v>67</v>
      </c>
      <c r="L236" s="176">
        <f t="shared" si="87"/>
        <v>0.26171875</v>
      </c>
      <c r="M236" s="177" t="s">
        <v>557</v>
      </c>
      <c r="N236" s="178">
        <v>43067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102</v>
      </c>
      <c r="B237" s="150">
        <v>43017</v>
      </c>
      <c r="C237" s="150"/>
      <c r="D237" s="151" t="s">
        <v>351</v>
      </c>
      <c r="E237" s="152" t="s">
        <v>581</v>
      </c>
      <c r="F237" s="153">
        <v>137.5</v>
      </c>
      <c r="G237" s="152"/>
      <c r="H237" s="152">
        <v>184</v>
      </c>
      <c r="I237" s="174">
        <v>183</v>
      </c>
      <c r="J237" s="175" t="s">
        <v>696</v>
      </c>
      <c r="K237" s="124">
        <f t="shared" si="86"/>
        <v>46.5</v>
      </c>
      <c r="L237" s="176">
        <f t="shared" si="87"/>
        <v>0.33818181818181819</v>
      </c>
      <c r="M237" s="177" t="s">
        <v>557</v>
      </c>
      <c r="N237" s="178">
        <v>43108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6">
        <v>103</v>
      </c>
      <c r="B238" s="150">
        <v>43018</v>
      </c>
      <c r="C238" s="150"/>
      <c r="D238" s="151" t="s">
        <v>697</v>
      </c>
      <c r="E238" s="152" t="s">
        <v>581</v>
      </c>
      <c r="F238" s="153">
        <v>125.5</v>
      </c>
      <c r="G238" s="152"/>
      <c r="H238" s="152">
        <v>158</v>
      </c>
      <c r="I238" s="174">
        <v>155</v>
      </c>
      <c r="J238" s="175" t="s">
        <v>698</v>
      </c>
      <c r="K238" s="124">
        <f t="shared" si="86"/>
        <v>32.5</v>
      </c>
      <c r="L238" s="176">
        <f t="shared" si="87"/>
        <v>0.25896414342629481</v>
      </c>
      <c r="M238" s="177" t="s">
        <v>557</v>
      </c>
      <c r="N238" s="178">
        <v>43067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6">
        <v>104</v>
      </c>
      <c r="B239" s="150">
        <v>43018</v>
      </c>
      <c r="C239" s="150"/>
      <c r="D239" s="151" t="s">
        <v>728</v>
      </c>
      <c r="E239" s="152" t="s">
        <v>581</v>
      </c>
      <c r="F239" s="153">
        <v>895</v>
      </c>
      <c r="G239" s="152"/>
      <c r="H239" s="152">
        <v>1122.5</v>
      </c>
      <c r="I239" s="174">
        <v>1078</v>
      </c>
      <c r="J239" s="175" t="s">
        <v>729</v>
      </c>
      <c r="K239" s="124">
        <v>227.5</v>
      </c>
      <c r="L239" s="176">
        <v>0.25418994413407803</v>
      </c>
      <c r="M239" s="177" t="s">
        <v>557</v>
      </c>
      <c r="N239" s="178">
        <v>43117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6">
        <v>105</v>
      </c>
      <c r="B240" s="150">
        <v>43020</v>
      </c>
      <c r="C240" s="150"/>
      <c r="D240" s="151" t="s">
        <v>339</v>
      </c>
      <c r="E240" s="152" t="s">
        <v>581</v>
      </c>
      <c r="F240" s="153">
        <v>525</v>
      </c>
      <c r="G240" s="152"/>
      <c r="H240" s="152">
        <v>629</v>
      </c>
      <c r="I240" s="174">
        <v>629</v>
      </c>
      <c r="J240" s="218" t="s">
        <v>640</v>
      </c>
      <c r="K240" s="124">
        <v>104</v>
      </c>
      <c r="L240" s="176">
        <v>0.19809523809523799</v>
      </c>
      <c r="M240" s="177" t="s">
        <v>557</v>
      </c>
      <c r="N240" s="178">
        <v>43119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6">
        <v>106</v>
      </c>
      <c r="B241" s="150">
        <v>43046</v>
      </c>
      <c r="C241" s="150"/>
      <c r="D241" s="151" t="s">
        <v>380</v>
      </c>
      <c r="E241" s="152" t="s">
        <v>581</v>
      </c>
      <c r="F241" s="153">
        <v>740</v>
      </c>
      <c r="G241" s="152"/>
      <c r="H241" s="152">
        <v>892.5</v>
      </c>
      <c r="I241" s="174">
        <v>900</v>
      </c>
      <c r="J241" s="175" t="s">
        <v>699</v>
      </c>
      <c r="K241" s="124">
        <f>H241-F241</f>
        <v>152.5</v>
      </c>
      <c r="L241" s="176">
        <f>K241/F241</f>
        <v>0.20608108108108109</v>
      </c>
      <c r="M241" s="177" t="s">
        <v>557</v>
      </c>
      <c r="N241" s="178">
        <v>43052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107</v>
      </c>
      <c r="B242" s="102">
        <v>43073</v>
      </c>
      <c r="C242" s="102"/>
      <c r="D242" s="103" t="s">
        <v>700</v>
      </c>
      <c r="E242" s="104" t="s">
        <v>581</v>
      </c>
      <c r="F242" s="105">
        <v>118.5</v>
      </c>
      <c r="G242" s="104"/>
      <c r="H242" s="104">
        <v>143.5</v>
      </c>
      <c r="I242" s="122">
        <v>145</v>
      </c>
      <c r="J242" s="137" t="s">
        <v>701</v>
      </c>
      <c r="K242" s="124">
        <f>H242-F242</f>
        <v>25</v>
      </c>
      <c r="L242" s="125">
        <f>K242/F242</f>
        <v>0.2109704641350211</v>
      </c>
      <c r="M242" s="126" t="s">
        <v>557</v>
      </c>
      <c r="N242" s="127">
        <v>43097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5">
        <v>108</v>
      </c>
      <c r="B243" s="106">
        <v>43090</v>
      </c>
      <c r="C243" s="106"/>
      <c r="D243" s="154" t="s">
        <v>421</v>
      </c>
      <c r="E243" s="108" t="s">
        <v>581</v>
      </c>
      <c r="F243" s="109">
        <v>715</v>
      </c>
      <c r="G243" s="109"/>
      <c r="H243" s="110">
        <v>500</v>
      </c>
      <c r="I243" s="128">
        <v>872</v>
      </c>
      <c r="J243" s="134" t="s">
        <v>702</v>
      </c>
      <c r="K243" s="130">
        <f>H243-F243</f>
        <v>-215</v>
      </c>
      <c r="L243" s="131">
        <f>K243/F243</f>
        <v>-0.30069930069930068</v>
      </c>
      <c r="M243" s="132" t="s">
        <v>621</v>
      </c>
      <c r="N243" s="133">
        <v>43670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109</v>
      </c>
      <c r="B244" s="102">
        <v>43098</v>
      </c>
      <c r="C244" s="102"/>
      <c r="D244" s="103" t="s">
        <v>693</v>
      </c>
      <c r="E244" s="104" t="s">
        <v>581</v>
      </c>
      <c r="F244" s="105">
        <v>435</v>
      </c>
      <c r="G244" s="104"/>
      <c r="H244" s="104">
        <v>542.5</v>
      </c>
      <c r="I244" s="122">
        <v>539</v>
      </c>
      <c r="J244" s="137" t="s">
        <v>640</v>
      </c>
      <c r="K244" s="124">
        <v>107.5</v>
      </c>
      <c r="L244" s="125">
        <v>0.247126436781609</v>
      </c>
      <c r="M244" s="126" t="s">
        <v>557</v>
      </c>
      <c r="N244" s="127">
        <v>43206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110</v>
      </c>
      <c r="B245" s="102">
        <v>43098</v>
      </c>
      <c r="C245" s="102"/>
      <c r="D245" s="103" t="s">
        <v>531</v>
      </c>
      <c r="E245" s="104" t="s">
        <v>581</v>
      </c>
      <c r="F245" s="105">
        <v>885</v>
      </c>
      <c r="G245" s="104"/>
      <c r="H245" s="104">
        <v>1090</v>
      </c>
      <c r="I245" s="122">
        <v>1084</v>
      </c>
      <c r="J245" s="137" t="s">
        <v>640</v>
      </c>
      <c r="K245" s="124">
        <v>205</v>
      </c>
      <c r="L245" s="125">
        <v>0.23163841807909599</v>
      </c>
      <c r="M245" s="126" t="s">
        <v>557</v>
      </c>
      <c r="N245" s="127">
        <v>43213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44">
        <v>111</v>
      </c>
      <c r="B246" s="330">
        <v>43192</v>
      </c>
      <c r="C246" s="330"/>
      <c r="D246" s="112" t="s">
        <v>710</v>
      </c>
      <c r="E246" s="332" t="s">
        <v>581</v>
      </c>
      <c r="F246" s="334">
        <v>478.5</v>
      </c>
      <c r="G246" s="332"/>
      <c r="H246" s="332">
        <v>442</v>
      </c>
      <c r="I246" s="336">
        <v>613</v>
      </c>
      <c r="J246" s="361" t="s">
        <v>799</v>
      </c>
      <c r="K246" s="130">
        <f>H246-F246</f>
        <v>-36.5</v>
      </c>
      <c r="L246" s="131">
        <f>K246/F246</f>
        <v>-7.6280041797283177E-2</v>
      </c>
      <c r="M246" s="132" t="s">
        <v>621</v>
      </c>
      <c r="N246" s="133">
        <v>43762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5">
        <v>112</v>
      </c>
      <c r="B247" s="106">
        <v>43194</v>
      </c>
      <c r="C247" s="106"/>
      <c r="D247" s="351" t="s">
        <v>781</v>
      </c>
      <c r="E247" s="108" t="s">
        <v>581</v>
      </c>
      <c r="F247" s="109">
        <f>141.5-7.3</f>
        <v>134.19999999999999</v>
      </c>
      <c r="G247" s="109"/>
      <c r="H247" s="110">
        <v>77</v>
      </c>
      <c r="I247" s="128">
        <v>180</v>
      </c>
      <c r="J247" s="361" t="s">
        <v>798</v>
      </c>
      <c r="K247" s="130">
        <f>H247-F247</f>
        <v>-57.199999999999989</v>
      </c>
      <c r="L247" s="131">
        <f>K247/F247</f>
        <v>-0.42622950819672129</v>
      </c>
      <c r="M247" s="132" t="s">
        <v>621</v>
      </c>
      <c r="N247" s="133">
        <v>43522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5">
        <v>113</v>
      </c>
      <c r="B248" s="106">
        <v>43209</v>
      </c>
      <c r="C248" s="106"/>
      <c r="D248" s="107" t="s">
        <v>703</v>
      </c>
      <c r="E248" s="108" t="s">
        <v>581</v>
      </c>
      <c r="F248" s="109">
        <v>430</v>
      </c>
      <c r="G248" s="109"/>
      <c r="H248" s="110">
        <v>220</v>
      </c>
      <c r="I248" s="128">
        <v>537</v>
      </c>
      <c r="J248" s="134" t="s">
        <v>704</v>
      </c>
      <c r="K248" s="130">
        <f>H248-F248</f>
        <v>-210</v>
      </c>
      <c r="L248" s="131">
        <f>K248/F248</f>
        <v>-0.48837209302325579</v>
      </c>
      <c r="M248" s="132" t="s">
        <v>621</v>
      </c>
      <c r="N248" s="133">
        <v>43252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5">
        <v>114</v>
      </c>
      <c r="B249" s="155">
        <v>43220</v>
      </c>
      <c r="C249" s="155"/>
      <c r="D249" s="156" t="s">
        <v>381</v>
      </c>
      <c r="E249" s="157" t="s">
        <v>581</v>
      </c>
      <c r="F249" s="159">
        <v>153.5</v>
      </c>
      <c r="G249" s="159"/>
      <c r="H249" s="159">
        <v>196</v>
      </c>
      <c r="I249" s="159">
        <v>196</v>
      </c>
      <c r="J249" s="338" t="s">
        <v>815</v>
      </c>
      <c r="K249" s="179">
        <f>H249-F249</f>
        <v>42.5</v>
      </c>
      <c r="L249" s="180">
        <f>K249/F249</f>
        <v>0.27687296416938112</v>
      </c>
      <c r="M249" s="158" t="s">
        <v>557</v>
      </c>
      <c r="N249" s="181">
        <v>43605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5">
        <v>115</v>
      </c>
      <c r="B250" s="106">
        <v>43306</v>
      </c>
      <c r="C250" s="106"/>
      <c r="D250" s="107" t="s">
        <v>726</v>
      </c>
      <c r="E250" s="108" t="s">
        <v>581</v>
      </c>
      <c r="F250" s="109">
        <v>27.5</v>
      </c>
      <c r="G250" s="109"/>
      <c r="H250" s="110">
        <v>13.1</v>
      </c>
      <c r="I250" s="128">
        <v>60</v>
      </c>
      <c r="J250" s="134" t="s">
        <v>730</v>
      </c>
      <c r="K250" s="130">
        <v>-14.4</v>
      </c>
      <c r="L250" s="131">
        <v>-0.52363636363636401</v>
      </c>
      <c r="M250" s="132" t="s">
        <v>621</v>
      </c>
      <c r="N250" s="133">
        <v>43138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4">
        <v>116</v>
      </c>
      <c r="B251" s="330">
        <v>43318</v>
      </c>
      <c r="C251" s="330"/>
      <c r="D251" s="112" t="s">
        <v>705</v>
      </c>
      <c r="E251" s="332" t="s">
        <v>581</v>
      </c>
      <c r="F251" s="332">
        <v>148.5</v>
      </c>
      <c r="G251" s="332"/>
      <c r="H251" s="332">
        <v>102</v>
      </c>
      <c r="I251" s="336">
        <v>182</v>
      </c>
      <c r="J251" s="134" t="s">
        <v>814</v>
      </c>
      <c r="K251" s="130">
        <f>H251-F251</f>
        <v>-46.5</v>
      </c>
      <c r="L251" s="131">
        <f>K251/F251</f>
        <v>-0.31313131313131315</v>
      </c>
      <c r="M251" s="132" t="s">
        <v>621</v>
      </c>
      <c r="N251" s="133">
        <v>43661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117</v>
      </c>
      <c r="B252" s="102">
        <v>43335</v>
      </c>
      <c r="C252" s="102"/>
      <c r="D252" s="103" t="s">
        <v>731</v>
      </c>
      <c r="E252" s="104" t="s">
        <v>581</v>
      </c>
      <c r="F252" s="152">
        <v>285</v>
      </c>
      <c r="G252" s="104"/>
      <c r="H252" s="104">
        <v>355</v>
      </c>
      <c r="I252" s="122">
        <v>364</v>
      </c>
      <c r="J252" s="137" t="s">
        <v>732</v>
      </c>
      <c r="K252" s="124">
        <v>70</v>
      </c>
      <c r="L252" s="125">
        <v>0.24561403508771901</v>
      </c>
      <c r="M252" s="126" t="s">
        <v>557</v>
      </c>
      <c r="N252" s="127">
        <v>43455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118</v>
      </c>
      <c r="B253" s="102">
        <v>43341</v>
      </c>
      <c r="C253" s="102"/>
      <c r="D253" s="103" t="s">
        <v>371</v>
      </c>
      <c r="E253" s="104" t="s">
        <v>581</v>
      </c>
      <c r="F253" s="152">
        <v>525</v>
      </c>
      <c r="G253" s="104"/>
      <c r="H253" s="104">
        <v>585</v>
      </c>
      <c r="I253" s="122">
        <v>635</v>
      </c>
      <c r="J253" s="137" t="s">
        <v>706</v>
      </c>
      <c r="K253" s="124">
        <f t="shared" ref="K253:K265" si="88">H253-F253</f>
        <v>60</v>
      </c>
      <c r="L253" s="125">
        <f t="shared" ref="L253:L265" si="89">K253/F253</f>
        <v>0.11428571428571428</v>
      </c>
      <c r="M253" s="126" t="s">
        <v>557</v>
      </c>
      <c r="N253" s="127">
        <v>43662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119</v>
      </c>
      <c r="B254" s="102">
        <v>43395</v>
      </c>
      <c r="C254" s="102"/>
      <c r="D254" s="103" t="s">
        <v>358</v>
      </c>
      <c r="E254" s="104" t="s">
        <v>581</v>
      </c>
      <c r="F254" s="152">
        <v>475</v>
      </c>
      <c r="G254" s="104"/>
      <c r="H254" s="104">
        <v>574</v>
      </c>
      <c r="I254" s="122">
        <v>570</v>
      </c>
      <c r="J254" s="137" t="s">
        <v>640</v>
      </c>
      <c r="K254" s="124">
        <f t="shared" si="88"/>
        <v>99</v>
      </c>
      <c r="L254" s="125">
        <f t="shared" si="89"/>
        <v>0.20842105263157895</v>
      </c>
      <c r="M254" s="126" t="s">
        <v>557</v>
      </c>
      <c r="N254" s="127">
        <v>43403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6">
        <v>120</v>
      </c>
      <c r="B255" s="150">
        <v>43397</v>
      </c>
      <c r="C255" s="150"/>
      <c r="D255" s="378" t="s">
        <v>378</v>
      </c>
      <c r="E255" s="152" t="s">
        <v>581</v>
      </c>
      <c r="F255" s="152">
        <v>707.5</v>
      </c>
      <c r="G255" s="152"/>
      <c r="H255" s="152">
        <v>872</v>
      </c>
      <c r="I255" s="174">
        <v>872</v>
      </c>
      <c r="J255" s="175" t="s">
        <v>640</v>
      </c>
      <c r="K255" s="124">
        <f t="shared" si="88"/>
        <v>164.5</v>
      </c>
      <c r="L255" s="176">
        <f t="shared" si="89"/>
        <v>0.23250883392226149</v>
      </c>
      <c r="M255" s="177" t="s">
        <v>557</v>
      </c>
      <c r="N255" s="178">
        <v>43482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6">
        <v>121</v>
      </c>
      <c r="B256" s="150">
        <v>43398</v>
      </c>
      <c r="C256" s="150"/>
      <c r="D256" s="378" t="s">
        <v>340</v>
      </c>
      <c r="E256" s="152" t="s">
        <v>581</v>
      </c>
      <c r="F256" s="152">
        <v>162</v>
      </c>
      <c r="G256" s="152"/>
      <c r="H256" s="152">
        <v>204</v>
      </c>
      <c r="I256" s="174">
        <v>209</v>
      </c>
      <c r="J256" s="175" t="s">
        <v>813</v>
      </c>
      <c r="K256" s="124">
        <f t="shared" si="88"/>
        <v>42</v>
      </c>
      <c r="L256" s="176">
        <f t="shared" si="89"/>
        <v>0.25925925925925924</v>
      </c>
      <c r="M256" s="177" t="s">
        <v>557</v>
      </c>
      <c r="N256" s="178">
        <v>43539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122</v>
      </c>
      <c r="B257" s="198">
        <v>43399</v>
      </c>
      <c r="C257" s="198"/>
      <c r="D257" s="151" t="s">
        <v>466</v>
      </c>
      <c r="E257" s="199" t="s">
        <v>581</v>
      </c>
      <c r="F257" s="199">
        <v>240</v>
      </c>
      <c r="G257" s="199"/>
      <c r="H257" s="199">
        <v>297</v>
      </c>
      <c r="I257" s="219">
        <v>297</v>
      </c>
      <c r="J257" s="175" t="s">
        <v>640</v>
      </c>
      <c r="K257" s="220">
        <f t="shared" si="88"/>
        <v>57</v>
      </c>
      <c r="L257" s="221">
        <f t="shared" si="89"/>
        <v>0.23749999999999999</v>
      </c>
      <c r="M257" s="222" t="s">
        <v>557</v>
      </c>
      <c r="N257" s="223">
        <v>43417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123</v>
      </c>
      <c r="B258" s="102">
        <v>43439</v>
      </c>
      <c r="C258" s="102"/>
      <c r="D258" s="144" t="s">
        <v>707</v>
      </c>
      <c r="E258" s="104" t="s">
        <v>581</v>
      </c>
      <c r="F258" s="104">
        <v>202.5</v>
      </c>
      <c r="G258" s="104"/>
      <c r="H258" s="104">
        <v>255</v>
      </c>
      <c r="I258" s="122">
        <v>252</v>
      </c>
      <c r="J258" s="137" t="s">
        <v>640</v>
      </c>
      <c r="K258" s="124">
        <f t="shared" si="88"/>
        <v>52.5</v>
      </c>
      <c r="L258" s="125">
        <f t="shared" si="89"/>
        <v>0.25925925925925924</v>
      </c>
      <c r="M258" s="126" t="s">
        <v>557</v>
      </c>
      <c r="N258" s="127">
        <v>43542</v>
      </c>
      <c r="O258" s="54"/>
      <c r="P258" s="13"/>
      <c r="Q258" s="13"/>
      <c r="R258" s="90" t="s">
        <v>709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124</v>
      </c>
      <c r="B259" s="198">
        <v>43465</v>
      </c>
      <c r="C259" s="102"/>
      <c r="D259" s="378" t="s">
        <v>403</v>
      </c>
      <c r="E259" s="199" t="s">
        <v>581</v>
      </c>
      <c r="F259" s="199">
        <v>710</v>
      </c>
      <c r="G259" s="199"/>
      <c r="H259" s="199">
        <v>866</v>
      </c>
      <c r="I259" s="219">
        <v>866</v>
      </c>
      <c r="J259" s="175" t="s">
        <v>640</v>
      </c>
      <c r="K259" s="124">
        <f t="shared" si="88"/>
        <v>156</v>
      </c>
      <c r="L259" s="125">
        <f t="shared" si="89"/>
        <v>0.21971830985915494</v>
      </c>
      <c r="M259" s="126" t="s">
        <v>557</v>
      </c>
      <c r="N259" s="340">
        <v>43553</v>
      </c>
      <c r="O259" s="54"/>
      <c r="P259" s="13"/>
      <c r="Q259" s="13"/>
      <c r="R259" s="14" t="s">
        <v>709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125</v>
      </c>
      <c r="B260" s="198">
        <v>43522</v>
      </c>
      <c r="C260" s="198"/>
      <c r="D260" s="378" t="s">
        <v>139</v>
      </c>
      <c r="E260" s="199" t="s">
        <v>581</v>
      </c>
      <c r="F260" s="199">
        <v>337.25</v>
      </c>
      <c r="G260" s="199"/>
      <c r="H260" s="199">
        <v>398.5</v>
      </c>
      <c r="I260" s="219">
        <v>411</v>
      </c>
      <c r="J260" s="137" t="s">
        <v>812</v>
      </c>
      <c r="K260" s="124">
        <f t="shared" si="88"/>
        <v>61.25</v>
      </c>
      <c r="L260" s="125">
        <f t="shared" si="89"/>
        <v>0.1816160118606375</v>
      </c>
      <c r="M260" s="126" t="s">
        <v>557</v>
      </c>
      <c r="N260" s="340">
        <v>43760</v>
      </c>
      <c r="O260" s="54"/>
      <c r="P260" s="13"/>
      <c r="Q260" s="13"/>
      <c r="R260" s="90" t="s">
        <v>709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6">
        <v>126</v>
      </c>
      <c r="B261" s="160">
        <v>43559</v>
      </c>
      <c r="C261" s="160"/>
      <c r="D261" s="161" t="s">
        <v>395</v>
      </c>
      <c r="E261" s="162" t="s">
        <v>581</v>
      </c>
      <c r="F261" s="162">
        <v>130</v>
      </c>
      <c r="G261" s="162"/>
      <c r="H261" s="162">
        <v>65</v>
      </c>
      <c r="I261" s="182">
        <v>158</v>
      </c>
      <c r="J261" s="134" t="s">
        <v>708</v>
      </c>
      <c r="K261" s="130">
        <f t="shared" si="88"/>
        <v>-65</v>
      </c>
      <c r="L261" s="131">
        <f t="shared" si="89"/>
        <v>-0.5</v>
      </c>
      <c r="M261" s="132" t="s">
        <v>621</v>
      </c>
      <c r="N261" s="133">
        <v>43726</v>
      </c>
      <c r="O261" s="54"/>
      <c r="P261" s="13"/>
      <c r="Q261" s="13"/>
      <c r="R261" s="14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47">
        <v>127</v>
      </c>
      <c r="B262" s="183">
        <v>43017</v>
      </c>
      <c r="C262" s="183"/>
      <c r="D262" s="184" t="s">
        <v>166</v>
      </c>
      <c r="E262" s="185" t="s">
        <v>581</v>
      </c>
      <c r="F262" s="186">
        <v>141.5</v>
      </c>
      <c r="G262" s="187"/>
      <c r="H262" s="187">
        <v>183.5</v>
      </c>
      <c r="I262" s="187">
        <v>210</v>
      </c>
      <c r="J262" s="208" t="s">
        <v>803</v>
      </c>
      <c r="K262" s="209">
        <f t="shared" si="88"/>
        <v>42</v>
      </c>
      <c r="L262" s="210">
        <f t="shared" si="89"/>
        <v>0.29681978798586572</v>
      </c>
      <c r="M262" s="186" t="s">
        <v>557</v>
      </c>
      <c r="N262" s="211">
        <v>43042</v>
      </c>
      <c r="O262" s="54"/>
      <c r="P262" s="13"/>
      <c r="Q262" s="13"/>
      <c r="R262" s="90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46">
        <v>128</v>
      </c>
      <c r="B263" s="160">
        <v>43074</v>
      </c>
      <c r="C263" s="160"/>
      <c r="D263" s="161" t="s">
        <v>296</v>
      </c>
      <c r="E263" s="162" t="s">
        <v>581</v>
      </c>
      <c r="F263" s="163">
        <v>172</v>
      </c>
      <c r="G263" s="162"/>
      <c r="H263" s="162">
        <v>155.25</v>
      </c>
      <c r="I263" s="182">
        <v>230</v>
      </c>
      <c r="J263" s="361" t="s">
        <v>796</v>
      </c>
      <c r="K263" s="130">
        <f t="shared" ref="K263" si="90">H263-F263</f>
        <v>-16.75</v>
      </c>
      <c r="L263" s="131">
        <f t="shared" ref="L263" si="91">K263/F263</f>
        <v>-9.7383720930232565E-2</v>
      </c>
      <c r="M263" s="132" t="s">
        <v>621</v>
      </c>
      <c r="N263" s="133">
        <v>43787</v>
      </c>
      <c r="O263" s="54"/>
      <c r="P263" s="13"/>
      <c r="Q263" s="13"/>
      <c r="R263" s="14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7">
        <v>129</v>
      </c>
      <c r="B264" s="183">
        <v>43398</v>
      </c>
      <c r="C264" s="183"/>
      <c r="D264" s="184" t="s">
        <v>103</v>
      </c>
      <c r="E264" s="185" t="s">
        <v>581</v>
      </c>
      <c r="F264" s="187">
        <v>698.5</v>
      </c>
      <c r="G264" s="187"/>
      <c r="H264" s="187">
        <v>850</v>
      </c>
      <c r="I264" s="187">
        <v>890</v>
      </c>
      <c r="J264" s="212" t="s">
        <v>809</v>
      </c>
      <c r="K264" s="209">
        <f t="shared" si="88"/>
        <v>151.5</v>
      </c>
      <c r="L264" s="210">
        <f t="shared" si="89"/>
        <v>0.21689334287759485</v>
      </c>
      <c r="M264" s="186" t="s">
        <v>557</v>
      </c>
      <c r="N264" s="211">
        <v>43453</v>
      </c>
      <c r="O264" s="54"/>
      <c r="P264" s="13"/>
      <c r="Q264" s="13"/>
      <c r="R264" s="14" t="s">
        <v>709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130</v>
      </c>
      <c r="B265" s="155">
        <v>42877</v>
      </c>
      <c r="C265" s="155"/>
      <c r="D265" s="156" t="s">
        <v>370</v>
      </c>
      <c r="E265" s="157" t="s">
        <v>581</v>
      </c>
      <c r="F265" s="158">
        <v>127.6</v>
      </c>
      <c r="G265" s="159"/>
      <c r="H265" s="159">
        <v>138</v>
      </c>
      <c r="I265" s="159">
        <v>190</v>
      </c>
      <c r="J265" s="362" t="s">
        <v>800</v>
      </c>
      <c r="K265" s="179">
        <f t="shared" si="88"/>
        <v>10.400000000000006</v>
      </c>
      <c r="L265" s="180">
        <f t="shared" si="89"/>
        <v>8.1504702194357417E-2</v>
      </c>
      <c r="M265" s="158" t="s">
        <v>557</v>
      </c>
      <c r="N265" s="181">
        <v>43774</v>
      </c>
      <c r="O265" s="54"/>
      <c r="P265" s="13"/>
      <c r="Q265" s="13"/>
      <c r="R265" s="90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131</v>
      </c>
      <c r="B266" s="155">
        <v>43158</v>
      </c>
      <c r="C266" s="155"/>
      <c r="D266" s="156" t="s">
        <v>712</v>
      </c>
      <c r="E266" s="157" t="s">
        <v>581</v>
      </c>
      <c r="F266" s="158">
        <v>317</v>
      </c>
      <c r="G266" s="159"/>
      <c r="H266" s="159">
        <v>382.5</v>
      </c>
      <c r="I266" s="159">
        <v>398</v>
      </c>
      <c r="J266" s="362" t="s">
        <v>896</v>
      </c>
      <c r="K266" s="179">
        <f t="shared" ref="K266" si="92">H266-F266</f>
        <v>65.5</v>
      </c>
      <c r="L266" s="180">
        <f t="shared" ref="L266" si="93">K266/F266</f>
        <v>0.20662460567823343</v>
      </c>
      <c r="M266" s="158" t="s">
        <v>557</v>
      </c>
      <c r="N266" s="181">
        <v>44238</v>
      </c>
      <c r="O266" s="54"/>
      <c r="P266" s="13"/>
      <c r="Q266" s="13"/>
      <c r="R266" s="324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6">
        <v>132</v>
      </c>
      <c r="B267" s="160">
        <v>43164</v>
      </c>
      <c r="C267" s="160"/>
      <c r="D267" s="161" t="s">
        <v>133</v>
      </c>
      <c r="E267" s="162" t="s">
        <v>581</v>
      </c>
      <c r="F267" s="163">
        <f>510-14.4</f>
        <v>495.6</v>
      </c>
      <c r="G267" s="162"/>
      <c r="H267" s="162">
        <v>350</v>
      </c>
      <c r="I267" s="182">
        <v>672</v>
      </c>
      <c r="J267" s="361" t="s">
        <v>805</v>
      </c>
      <c r="K267" s="130">
        <f t="shared" ref="K267" si="94">H267-F267</f>
        <v>-145.60000000000002</v>
      </c>
      <c r="L267" s="131">
        <f t="shared" ref="L267" si="95">K267/F267</f>
        <v>-0.29378531073446329</v>
      </c>
      <c r="M267" s="132" t="s">
        <v>621</v>
      </c>
      <c r="N267" s="133">
        <v>43887</v>
      </c>
      <c r="O267" s="54"/>
      <c r="P267" s="13"/>
      <c r="Q267" s="13"/>
      <c r="R267" s="14" t="s">
        <v>709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46">
        <v>133</v>
      </c>
      <c r="B268" s="160">
        <v>43237</v>
      </c>
      <c r="C268" s="160"/>
      <c r="D268" s="161" t="s">
        <v>460</v>
      </c>
      <c r="E268" s="162" t="s">
        <v>581</v>
      </c>
      <c r="F268" s="163">
        <v>230.3</v>
      </c>
      <c r="G268" s="162"/>
      <c r="H268" s="162">
        <v>102.5</v>
      </c>
      <c r="I268" s="182">
        <v>348</v>
      </c>
      <c r="J268" s="361" t="s">
        <v>807</v>
      </c>
      <c r="K268" s="130">
        <f t="shared" ref="K268:K269" si="96">H268-F268</f>
        <v>-127.80000000000001</v>
      </c>
      <c r="L268" s="131">
        <f t="shared" ref="L268:L269" si="97">K268/F268</f>
        <v>-0.55492835432045162</v>
      </c>
      <c r="M268" s="132" t="s">
        <v>621</v>
      </c>
      <c r="N268" s="133">
        <v>43896</v>
      </c>
      <c r="O268" s="54"/>
      <c r="P268" s="13"/>
      <c r="Q268" s="13"/>
      <c r="R268" s="326" t="s">
        <v>709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134</v>
      </c>
      <c r="B269" s="155">
        <v>43258</v>
      </c>
      <c r="C269" s="155"/>
      <c r="D269" s="156" t="s">
        <v>427</v>
      </c>
      <c r="E269" s="157" t="s">
        <v>581</v>
      </c>
      <c r="F269" s="158">
        <f>342.5-5.1</f>
        <v>337.4</v>
      </c>
      <c r="G269" s="159"/>
      <c r="H269" s="159">
        <v>412.5</v>
      </c>
      <c r="I269" s="159">
        <v>439</v>
      </c>
      <c r="J269" s="362" t="s">
        <v>861</v>
      </c>
      <c r="K269" s="179">
        <f t="shared" si="96"/>
        <v>75.100000000000023</v>
      </c>
      <c r="L269" s="180">
        <f t="shared" si="97"/>
        <v>0.22258446947243635</v>
      </c>
      <c r="M269" s="158" t="s">
        <v>557</v>
      </c>
      <c r="N269" s="181">
        <v>44230</v>
      </c>
      <c r="O269" s="54"/>
      <c r="P269" s="13"/>
      <c r="Q269" s="13"/>
      <c r="R269" s="90" t="s">
        <v>711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205">
        <v>135</v>
      </c>
      <c r="B270" s="190">
        <v>43285</v>
      </c>
      <c r="C270" s="190"/>
      <c r="D270" s="193" t="s">
        <v>48</v>
      </c>
      <c r="E270" s="191" t="s">
        <v>581</v>
      </c>
      <c r="F270" s="189">
        <f>127.5-5.53</f>
        <v>121.97</v>
      </c>
      <c r="G270" s="191"/>
      <c r="H270" s="191"/>
      <c r="I270" s="213">
        <v>170</v>
      </c>
      <c r="J270" s="225" t="s">
        <v>559</v>
      </c>
      <c r="K270" s="215"/>
      <c r="L270" s="216"/>
      <c r="M270" s="214" t="s">
        <v>559</v>
      </c>
      <c r="N270" s="217"/>
      <c r="O270" s="54"/>
      <c r="P270" s="13"/>
      <c r="Q270" s="13"/>
      <c r="R270" s="14" t="s">
        <v>709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6">
        <v>136</v>
      </c>
      <c r="B271" s="160">
        <v>43294</v>
      </c>
      <c r="C271" s="160"/>
      <c r="D271" s="161" t="s">
        <v>240</v>
      </c>
      <c r="E271" s="162" t="s">
        <v>581</v>
      </c>
      <c r="F271" s="163">
        <v>46.5</v>
      </c>
      <c r="G271" s="162"/>
      <c r="H271" s="162">
        <v>17</v>
      </c>
      <c r="I271" s="182">
        <v>59</v>
      </c>
      <c r="J271" s="361" t="s">
        <v>804</v>
      </c>
      <c r="K271" s="130">
        <f t="shared" ref="K271" si="98">H271-F271</f>
        <v>-29.5</v>
      </c>
      <c r="L271" s="131">
        <f t="shared" ref="L271" si="99">K271/F271</f>
        <v>-0.63440860215053763</v>
      </c>
      <c r="M271" s="132" t="s">
        <v>621</v>
      </c>
      <c r="N271" s="133">
        <v>43887</v>
      </c>
      <c r="O271" s="54"/>
      <c r="P271" s="13"/>
      <c r="Q271" s="13"/>
      <c r="R271" s="14" t="s">
        <v>709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8">
        <v>137</v>
      </c>
      <c r="B272" s="188">
        <v>43396</v>
      </c>
      <c r="C272" s="188"/>
      <c r="D272" s="193" t="s">
        <v>405</v>
      </c>
      <c r="E272" s="191" t="s">
        <v>581</v>
      </c>
      <c r="F272" s="192">
        <v>156.5</v>
      </c>
      <c r="G272" s="191"/>
      <c r="H272" s="191"/>
      <c r="I272" s="213">
        <v>191</v>
      </c>
      <c r="J272" s="225" t="s">
        <v>559</v>
      </c>
      <c r="K272" s="215"/>
      <c r="L272" s="216"/>
      <c r="M272" s="214" t="s">
        <v>559</v>
      </c>
      <c r="N272" s="217"/>
      <c r="O272" s="54"/>
      <c r="P272" s="13"/>
      <c r="Q272" s="13"/>
      <c r="R272" s="14" t="s">
        <v>709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8">
        <v>138</v>
      </c>
      <c r="B273" s="188">
        <v>43439</v>
      </c>
      <c r="C273" s="188"/>
      <c r="D273" s="193" t="s">
        <v>322</v>
      </c>
      <c r="E273" s="191" t="s">
        <v>581</v>
      </c>
      <c r="F273" s="192">
        <v>259.5</v>
      </c>
      <c r="G273" s="191"/>
      <c r="H273" s="191"/>
      <c r="I273" s="213">
        <v>321</v>
      </c>
      <c r="J273" s="225" t="s">
        <v>559</v>
      </c>
      <c r="K273" s="215"/>
      <c r="L273" s="216"/>
      <c r="M273" s="214" t="s">
        <v>559</v>
      </c>
      <c r="N273" s="217"/>
      <c r="O273" s="13"/>
      <c r="P273" s="13"/>
      <c r="Q273" s="13"/>
      <c r="R273" s="14" t="s">
        <v>709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6">
        <v>139</v>
      </c>
      <c r="B274" s="160">
        <v>43439</v>
      </c>
      <c r="C274" s="160"/>
      <c r="D274" s="161" t="s">
        <v>733</v>
      </c>
      <c r="E274" s="162" t="s">
        <v>581</v>
      </c>
      <c r="F274" s="162">
        <v>715</v>
      </c>
      <c r="G274" s="162"/>
      <c r="H274" s="162">
        <v>445</v>
      </c>
      <c r="I274" s="182">
        <v>840</v>
      </c>
      <c r="J274" s="134" t="s">
        <v>784</v>
      </c>
      <c r="K274" s="130">
        <f t="shared" ref="K274:K277" si="100">H274-F274</f>
        <v>-270</v>
      </c>
      <c r="L274" s="131">
        <f t="shared" ref="L274:L277" si="101">K274/F274</f>
        <v>-0.3776223776223776</v>
      </c>
      <c r="M274" s="132" t="s">
        <v>621</v>
      </c>
      <c r="N274" s="133">
        <v>43800</v>
      </c>
      <c r="O274" s="54"/>
      <c r="P274" s="13"/>
      <c r="Q274" s="13"/>
      <c r="R274" s="14" t="s">
        <v>709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140</v>
      </c>
      <c r="B275" s="198">
        <v>43469</v>
      </c>
      <c r="C275" s="198"/>
      <c r="D275" s="151" t="s">
        <v>143</v>
      </c>
      <c r="E275" s="199" t="s">
        <v>581</v>
      </c>
      <c r="F275" s="199">
        <v>875</v>
      </c>
      <c r="G275" s="199"/>
      <c r="H275" s="199">
        <v>1165</v>
      </c>
      <c r="I275" s="219">
        <v>1185</v>
      </c>
      <c r="J275" s="137" t="s">
        <v>810</v>
      </c>
      <c r="K275" s="124">
        <f t="shared" si="100"/>
        <v>290</v>
      </c>
      <c r="L275" s="125">
        <f t="shared" si="101"/>
        <v>0.33142857142857141</v>
      </c>
      <c r="M275" s="126" t="s">
        <v>557</v>
      </c>
      <c r="N275" s="340">
        <v>43847</v>
      </c>
      <c r="O275" s="54"/>
      <c r="P275" s="13"/>
      <c r="Q275" s="13"/>
      <c r="R275" s="326" t="s">
        <v>709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141</v>
      </c>
      <c r="B276" s="198">
        <v>43559</v>
      </c>
      <c r="C276" s="198"/>
      <c r="D276" s="378" t="s">
        <v>337</v>
      </c>
      <c r="E276" s="199" t="s">
        <v>581</v>
      </c>
      <c r="F276" s="199">
        <f>387-14.63</f>
        <v>372.37</v>
      </c>
      <c r="G276" s="199"/>
      <c r="H276" s="199">
        <v>490</v>
      </c>
      <c r="I276" s="219">
        <v>490</v>
      </c>
      <c r="J276" s="137" t="s">
        <v>640</v>
      </c>
      <c r="K276" s="124">
        <f t="shared" si="100"/>
        <v>117.63</v>
      </c>
      <c r="L276" s="125">
        <f t="shared" si="101"/>
        <v>0.31589548030185027</v>
      </c>
      <c r="M276" s="126" t="s">
        <v>557</v>
      </c>
      <c r="N276" s="340">
        <v>43850</v>
      </c>
      <c r="O276" s="54"/>
      <c r="P276" s="13"/>
      <c r="Q276" s="13"/>
      <c r="R276" s="326" t="s">
        <v>709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6">
        <v>142</v>
      </c>
      <c r="B277" s="160">
        <v>43578</v>
      </c>
      <c r="C277" s="160"/>
      <c r="D277" s="161" t="s">
        <v>734</v>
      </c>
      <c r="E277" s="162" t="s">
        <v>558</v>
      </c>
      <c r="F277" s="162">
        <v>220</v>
      </c>
      <c r="G277" s="162"/>
      <c r="H277" s="162">
        <v>127.5</v>
      </c>
      <c r="I277" s="182">
        <v>284</v>
      </c>
      <c r="J277" s="361" t="s">
        <v>808</v>
      </c>
      <c r="K277" s="130">
        <f t="shared" si="100"/>
        <v>-92.5</v>
      </c>
      <c r="L277" s="131">
        <f t="shared" si="101"/>
        <v>-0.42045454545454547</v>
      </c>
      <c r="M277" s="132" t="s">
        <v>621</v>
      </c>
      <c r="N277" s="133">
        <v>43896</v>
      </c>
      <c r="O277" s="54"/>
      <c r="P277" s="13"/>
      <c r="Q277" s="13"/>
      <c r="R277" s="14" t="s">
        <v>709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143</v>
      </c>
      <c r="B278" s="198">
        <v>43622</v>
      </c>
      <c r="C278" s="198"/>
      <c r="D278" s="378" t="s">
        <v>467</v>
      </c>
      <c r="E278" s="199" t="s">
        <v>558</v>
      </c>
      <c r="F278" s="199">
        <v>332.8</v>
      </c>
      <c r="G278" s="199"/>
      <c r="H278" s="199">
        <v>405</v>
      </c>
      <c r="I278" s="219">
        <v>419</v>
      </c>
      <c r="J278" s="137" t="s">
        <v>811</v>
      </c>
      <c r="K278" s="124">
        <f t="shared" ref="K278" si="102">H278-F278</f>
        <v>72.199999999999989</v>
      </c>
      <c r="L278" s="125">
        <f t="shared" ref="L278" si="103">K278/F278</f>
        <v>0.21694711538461534</v>
      </c>
      <c r="M278" s="126" t="s">
        <v>557</v>
      </c>
      <c r="N278" s="340">
        <v>43860</v>
      </c>
      <c r="O278" s="54"/>
      <c r="P278" s="13"/>
      <c r="Q278" s="13"/>
      <c r="R278" s="14" t="s">
        <v>711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40">
        <v>144</v>
      </c>
      <c r="B279" s="139">
        <v>43641</v>
      </c>
      <c r="C279" s="139"/>
      <c r="D279" s="140" t="s">
        <v>137</v>
      </c>
      <c r="E279" s="141" t="s">
        <v>581</v>
      </c>
      <c r="F279" s="142">
        <v>386</v>
      </c>
      <c r="G279" s="143"/>
      <c r="H279" s="143">
        <v>395</v>
      </c>
      <c r="I279" s="143">
        <v>452</v>
      </c>
      <c r="J279" s="166" t="s">
        <v>801</v>
      </c>
      <c r="K279" s="167">
        <f t="shared" ref="K279" si="104">H279-F279</f>
        <v>9</v>
      </c>
      <c r="L279" s="168">
        <f t="shared" ref="L279" si="105">K279/F279</f>
        <v>2.3316062176165803E-2</v>
      </c>
      <c r="M279" s="169" t="s">
        <v>666</v>
      </c>
      <c r="N279" s="170">
        <v>43868</v>
      </c>
      <c r="O279" s="13"/>
      <c r="P279" s="13"/>
      <c r="Q279" s="13"/>
      <c r="R279" s="14" t="s">
        <v>711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9">
        <v>145</v>
      </c>
      <c r="B280" s="188">
        <v>43707</v>
      </c>
      <c r="C280" s="188"/>
      <c r="D280" s="193" t="s">
        <v>256</v>
      </c>
      <c r="E280" s="191" t="s">
        <v>581</v>
      </c>
      <c r="F280" s="191" t="s">
        <v>713</v>
      </c>
      <c r="G280" s="191"/>
      <c r="H280" s="191"/>
      <c r="I280" s="213">
        <v>190</v>
      </c>
      <c r="J280" s="225" t="s">
        <v>559</v>
      </c>
      <c r="K280" s="215"/>
      <c r="L280" s="216"/>
      <c r="M280" s="337" t="s">
        <v>559</v>
      </c>
      <c r="N280" s="217"/>
      <c r="O280" s="13"/>
      <c r="P280" s="13"/>
      <c r="Q280" s="13"/>
      <c r="R280" s="326" t="s">
        <v>709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146</v>
      </c>
      <c r="B281" s="198">
        <v>43731</v>
      </c>
      <c r="C281" s="198"/>
      <c r="D281" s="151" t="s">
        <v>419</v>
      </c>
      <c r="E281" s="199" t="s">
        <v>581</v>
      </c>
      <c r="F281" s="199">
        <v>235</v>
      </c>
      <c r="G281" s="199"/>
      <c r="H281" s="199">
        <v>295</v>
      </c>
      <c r="I281" s="219">
        <v>296</v>
      </c>
      <c r="J281" s="137" t="s">
        <v>789</v>
      </c>
      <c r="K281" s="124">
        <f t="shared" ref="K281" si="106">H281-F281</f>
        <v>60</v>
      </c>
      <c r="L281" s="125">
        <f t="shared" ref="L281" si="107">K281/F281</f>
        <v>0.25531914893617019</v>
      </c>
      <c r="M281" s="126" t="s">
        <v>557</v>
      </c>
      <c r="N281" s="340">
        <v>43844</v>
      </c>
      <c r="O281" s="54"/>
      <c r="P281" s="13"/>
      <c r="Q281" s="13"/>
      <c r="R281" s="14" t="s">
        <v>711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7">
        <v>147</v>
      </c>
      <c r="B282" s="198">
        <v>43752</v>
      </c>
      <c r="C282" s="198"/>
      <c r="D282" s="151" t="s">
        <v>780</v>
      </c>
      <c r="E282" s="199" t="s">
        <v>581</v>
      </c>
      <c r="F282" s="199">
        <v>277.5</v>
      </c>
      <c r="G282" s="199"/>
      <c r="H282" s="199">
        <v>333</v>
      </c>
      <c r="I282" s="219">
        <v>333</v>
      </c>
      <c r="J282" s="137" t="s">
        <v>790</v>
      </c>
      <c r="K282" s="124">
        <f t="shared" ref="K282" si="108">H282-F282</f>
        <v>55.5</v>
      </c>
      <c r="L282" s="125">
        <f t="shared" ref="L282" si="109">K282/F282</f>
        <v>0.2</v>
      </c>
      <c r="M282" s="126" t="s">
        <v>557</v>
      </c>
      <c r="N282" s="340">
        <v>43846</v>
      </c>
      <c r="O282" s="54"/>
      <c r="P282" s="13"/>
      <c r="Q282" s="13"/>
      <c r="R282" s="326" t="s">
        <v>709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148</v>
      </c>
      <c r="B283" s="198">
        <v>43752</v>
      </c>
      <c r="C283" s="198"/>
      <c r="D283" s="151" t="s">
        <v>779</v>
      </c>
      <c r="E283" s="199" t="s">
        <v>581</v>
      </c>
      <c r="F283" s="199">
        <v>930</v>
      </c>
      <c r="G283" s="199"/>
      <c r="H283" s="199">
        <v>1165</v>
      </c>
      <c r="I283" s="219">
        <v>1200</v>
      </c>
      <c r="J283" s="137" t="s">
        <v>791</v>
      </c>
      <c r="K283" s="124">
        <f t="shared" ref="K283" si="110">H283-F283</f>
        <v>235</v>
      </c>
      <c r="L283" s="125">
        <f t="shared" ref="L283" si="111">K283/F283</f>
        <v>0.25268817204301075</v>
      </c>
      <c r="M283" s="126" t="s">
        <v>557</v>
      </c>
      <c r="N283" s="340">
        <v>43847</v>
      </c>
      <c r="O283" s="54"/>
      <c r="P283" s="13"/>
      <c r="Q283" s="13"/>
      <c r="R283" s="326" t="s">
        <v>711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8">
        <v>149</v>
      </c>
      <c r="B284" s="329">
        <v>43753</v>
      </c>
      <c r="C284" s="202"/>
      <c r="D284" s="350" t="s">
        <v>778</v>
      </c>
      <c r="E284" s="331" t="s">
        <v>581</v>
      </c>
      <c r="F284" s="333">
        <v>111</v>
      </c>
      <c r="G284" s="331"/>
      <c r="H284" s="331"/>
      <c r="I284" s="335">
        <v>141</v>
      </c>
      <c r="J284" s="225" t="s">
        <v>559</v>
      </c>
      <c r="K284" s="225"/>
      <c r="L284" s="119"/>
      <c r="M284" s="339" t="s">
        <v>559</v>
      </c>
      <c r="N284" s="227"/>
      <c r="O284" s="13"/>
      <c r="P284" s="13"/>
      <c r="Q284" s="13"/>
      <c r="R284" s="326" t="s">
        <v>711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150</v>
      </c>
      <c r="B285" s="198">
        <v>43753</v>
      </c>
      <c r="C285" s="198"/>
      <c r="D285" s="151" t="s">
        <v>777</v>
      </c>
      <c r="E285" s="199" t="s">
        <v>581</v>
      </c>
      <c r="F285" s="200">
        <v>296</v>
      </c>
      <c r="G285" s="199"/>
      <c r="H285" s="199">
        <v>370</v>
      </c>
      <c r="I285" s="219">
        <v>370</v>
      </c>
      <c r="J285" s="137" t="s">
        <v>640</v>
      </c>
      <c r="K285" s="124">
        <f t="shared" ref="K285:K286" si="112">H285-F285</f>
        <v>74</v>
      </c>
      <c r="L285" s="125">
        <f t="shared" ref="L285:L286" si="113">K285/F285</f>
        <v>0.25</v>
      </c>
      <c r="M285" s="126" t="s">
        <v>557</v>
      </c>
      <c r="N285" s="340">
        <v>43853</v>
      </c>
      <c r="O285" s="54"/>
      <c r="P285" s="13"/>
      <c r="Q285" s="13"/>
      <c r="R285" s="326" t="s">
        <v>711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151</v>
      </c>
      <c r="B286" s="198">
        <v>43754</v>
      </c>
      <c r="C286" s="198"/>
      <c r="D286" s="151" t="s">
        <v>776</v>
      </c>
      <c r="E286" s="199" t="s">
        <v>581</v>
      </c>
      <c r="F286" s="200">
        <v>300</v>
      </c>
      <c r="G286" s="199"/>
      <c r="H286" s="199">
        <v>382.5</v>
      </c>
      <c r="I286" s="219">
        <v>344</v>
      </c>
      <c r="J286" s="473" t="s">
        <v>897</v>
      </c>
      <c r="K286" s="124">
        <f t="shared" si="112"/>
        <v>82.5</v>
      </c>
      <c r="L286" s="125">
        <f t="shared" si="113"/>
        <v>0.27500000000000002</v>
      </c>
      <c r="M286" s="126" t="s">
        <v>557</v>
      </c>
      <c r="N286" s="340">
        <v>44238</v>
      </c>
      <c r="O286" s="13"/>
      <c r="P286" s="13"/>
      <c r="Q286" s="13"/>
      <c r="R286" s="326" t="s">
        <v>711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28">
        <v>152</v>
      </c>
      <c r="B287" s="202">
        <v>43832</v>
      </c>
      <c r="C287" s="202"/>
      <c r="D287" s="206" t="s">
        <v>759</v>
      </c>
      <c r="E287" s="203" t="s">
        <v>581</v>
      </c>
      <c r="F287" s="204" t="s">
        <v>788</v>
      </c>
      <c r="G287" s="203"/>
      <c r="H287" s="203"/>
      <c r="I287" s="224">
        <v>590</v>
      </c>
      <c r="J287" s="225" t="s">
        <v>559</v>
      </c>
      <c r="K287" s="225"/>
      <c r="L287" s="119"/>
      <c r="M287" s="325" t="s">
        <v>559</v>
      </c>
      <c r="N287" s="227"/>
      <c r="O287" s="13"/>
      <c r="P287" s="13"/>
      <c r="Q287" s="13"/>
      <c r="R287" s="326" t="s">
        <v>711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153</v>
      </c>
      <c r="B288" s="198">
        <v>43966</v>
      </c>
      <c r="C288" s="198"/>
      <c r="D288" s="151" t="s">
        <v>64</v>
      </c>
      <c r="E288" s="199" t="s">
        <v>581</v>
      </c>
      <c r="F288" s="200">
        <v>67.5</v>
      </c>
      <c r="G288" s="199"/>
      <c r="H288" s="199">
        <v>86</v>
      </c>
      <c r="I288" s="219">
        <v>86</v>
      </c>
      <c r="J288" s="137" t="s">
        <v>820</v>
      </c>
      <c r="K288" s="124">
        <f t="shared" ref="K288" si="114">H288-F288</f>
        <v>18.5</v>
      </c>
      <c r="L288" s="125">
        <f t="shared" ref="L288" si="115">K288/F288</f>
        <v>0.27407407407407408</v>
      </c>
      <c r="M288" s="126" t="s">
        <v>557</v>
      </c>
      <c r="N288" s="340">
        <v>44008</v>
      </c>
      <c r="O288" s="54"/>
      <c r="P288" s="13"/>
      <c r="Q288" s="13"/>
      <c r="R288" s="326" t="s">
        <v>711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201">
        <v>154</v>
      </c>
      <c r="B289" s="202">
        <v>44035</v>
      </c>
      <c r="C289" s="202"/>
      <c r="D289" s="206" t="s">
        <v>466</v>
      </c>
      <c r="E289" s="203" t="s">
        <v>581</v>
      </c>
      <c r="F289" s="204" t="s">
        <v>823</v>
      </c>
      <c r="G289" s="203"/>
      <c r="H289" s="203"/>
      <c r="I289" s="224">
        <v>296</v>
      </c>
      <c r="J289" s="225" t="s">
        <v>559</v>
      </c>
      <c r="K289" s="225"/>
      <c r="L289" s="119"/>
      <c r="M289" s="226"/>
      <c r="N289" s="227"/>
      <c r="O289" s="13"/>
      <c r="P289" s="13"/>
      <c r="Q289" s="13"/>
      <c r="R289" s="326" t="s">
        <v>711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155</v>
      </c>
      <c r="B290" s="198">
        <v>44092</v>
      </c>
      <c r="C290" s="198"/>
      <c r="D290" s="151" t="s">
        <v>399</v>
      </c>
      <c r="E290" s="199" t="s">
        <v>581</v>
      </c>
      <c r="F290" s="199">
        <v>206</v>
      </c>
      <c r="G290" s="199"/>
      <c r="H290" s="199">
        <v>248</v>
      </c>
      <c r="I290" s="219">
        <v>248</v>
      </c>
      <c r="J290" s="137" t="s">
        <v>640</v>
      </c>
      <c r="K290" s="124">
        <f t="shared" ref="K290:K291" si="116">H290-F290</f>
        <v>42</v>
      </c>
      <c r="L290" s="125">
        <f t="shared" ref="L290:L291" si="117">K290/F290</f>
        <v>0.20388349514563106</v>
      </c>
      <c r="M290" s="126" t="s">
        <v>557</v>
      </c>
      <c r="N290" s="340">
        <v>44214</v>
      </c>
      <c r="O290" s="54"/>
      <c r="P290" s="13"/>
      <c r="Q290" s="13"/>
      <c r="R290" s="326" t="s">
        <v>711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156</v>
      </c>
      <c r="B291" s="198">
        <v>44140</v>
      </c>
      <c r="C291" s="198"/>
      <c r="D291" s="151" t="s">
        <v>399</v>
      </c>
      <c r="E291" s="199" t="s">
        <v>581</v>
      </c>
      <c r="F291" s="199">
        <v>182.5</v>
      </c>
      <c r="G291" s="199"/>
      <c r="H291" s="199">
        <v>248</v>
      </c>
      <c r="I291" s="219">
        <v>248</v>
      </c>
      <c r="J291" s="137" t="s">
        <v>640</v>
      </c>
      <c r="K291" s="124">
        <f t="shared" si="116"/>
        <v>65.5</v>
      </c>
      <c r="L291" s="125">
        <f t="shared" si="117"/>
        <v>0.35890410958904112</v>
      </c>
      <c r="M291" s="126" t="s">
        <v>557</v>
      </c>
      <c r="N291" s="340">
        <v>44214</v>
      </c>
      <c r="O291" s="54"/>
      <c r="P291" s="13"/>
      <c r="Q291" s="13"/>
      <c r="R291" s="326" t="s">
        <v>711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201">
        <v>157</v>
      </c>
      <c r="B292" s="202">
        <v>44140</v>
      </c>
      <c r="C292" s="202"/>
      <c r="D292" s="206" t="s">
        <v>322</v>
      </c>
      <c r="E292" s="203" t="s">
        <v>581</v>
      </c>
      <c r="F292" s="204" t="s">
        <v>827</v>
      </c>
      <c r="G292" s="203"/>
      <c r="H292" s="203"/>
      <c r="I292" s="224">
        <v>320</v>
      </c>
      <c r="J292" s="225" t="s">
        <v>559</v>
      </c>
      <c r="K292" s="225"/>
      <c r="L292" s="119"/>
      <c r="M292" s="226"/>
      <c r="N292" s="227"/>
      <c r="O292" s="13"/>
      <c r="P292" s="13"/>
      <c r="Q292" s="13"/>
      <c r="R292" s="326" t="s">
        <v>711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158</v>
      </c>
      <c r="B293" s="198">
        <v>44140</v>
      </c>
      <c r="C293" s="198"/>
      <c r="D293" s="151" t="s">
        <v>462</v>
      </c>
      <c r="E293" s="199" t="s">
        <v>581</v>
      </c>
      <c r="F293" s="200">
        <v>925</v>
      </c>
      <c r="G293" s="199"/>
      <c r="H293" s="199">
        <v>1095</v>
      </c>
      <c r="I293" s="219">
        <v>1093</v>
      </c>
      <c r="J293" s="473" t="s">
        <v>834</v>
      </c>
      <c r="K293" s="124">
        <f t="shared" ref="K293" si="118">H293-F293</f>
        <v>170</v>
      </c>
      <c r="L293" s="125">
        <f t="shared" ref="L293" si="119">K293/F293</f>
        <v>0.18378378378378379</v>
      </c>
      <c r="M293" s="126" t="s">
        <v>557</v>
      </c>
      <c r="N293" s="340">
        <v>44201</v>
      </c>
      <c r="O293" s="13"/>
      <c r="P293" s="13"/>
      <c r="Q293" s="13"/>
      <c r="R293" s="326" t="s">
        <v>711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201">
        <v>159</v>
      </c>
      <c r="B294" s="202">
        <v>44140</v>
      </c>
      <c r="C294" s="202"/>
      <c r="D294" s="206" t="s">
        <v>337</v>
      </c>
      <c r="E294" s="203" t="s">
        <v>581</v>
      </c>
      <c r="F294" s="204" t="s">
        <v>828</v>
      </c>
      <c r="G294" s="203"/>
      <c r="H294" s="203"/>
      <c r="I294" s="224">
        <v>406</v>
      </c>
      <c r="J294" s="225" t="s">
        <v>559</v>
      </c>
      <c r="K294" s="225"/>
      <c r="L294" s="119"/>
      <c r="M294" s="226"/>
      <c r="N294" s="227"/>
      <c r="O294" s="13"/>
      <c r="P294" s="13"/>
      <c r="Q294" s="13"/>
      <c r="R294" s="326" t="s">
        <v>711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201">
        <v>160</v>
      </c>
      <c r="B295" s="202">
        <v>44141</v>
      </c>
      <c r="C295" s="202"/>
      <c r="D295" s="206" t="s">
        <v>466</v>
      </c>
      <c r="E295" s="203" t="s">
        <v>581</v>
      </c>
      <c r="F295" s="204" t="s">
        <v>829</v>
      </c>
      <c r="G295" s="203"/>
      <c r="H295" s="203"/>
      <c r="I295" s="224">
        <v>290</v>
      </c>
      <c r="J295" s="225" t="s">
        <v>559</v>
      </c>
      <c r="K295" s="225"/>
      <c r="L295" s="119"/>
      <c r="M295" s="226"/>
      <c r="N295" s="227"/>
      <c r="O295" s="13"/>
      <c r="P295" s="13"/>
      <c r="Q295" s="13"/>
      <c r="R295" s="326" t="s">
        <v>711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201">
        <v>161</v>
      </c>
      <c r="B296" s="202">
        <v>44187</v>
      </c>
      <c r="C296" s="202"/>
      <c r="D296" s="206" t="s">
        <v>755</v>
      </c>
      <c r="E296" s="203" t="s">
        <v>581</v>
      </c>
      <c r="F296" s="461" t="s">
        <v>832</v>
      </c>
      <c r="G296" s="203"/>
      <c r="H296" s="203"/>
      <c r="I296" s="224">
        <v>239</v>
      </c>
      <c r="J296" s="462" t="s">
        <v>559</v>
      </c>
      <c r="K296" s="225"/>
      <c r="L296" s="119"/>
      <c r="M296" s="226"/>
      <c r="N296" s="227"/>
      <c r="O296" s="13"/>
      <c r="P296" s="13"/>
      <c r="Q296" s="13"/>
      <c r="R296" s="326" t="s">
        <v>711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201"/>
      <c r="B297" s="202"/>
      <c r="C297" s="202"/>
      <c r="D297" s="206"/>
      <c r="E297" s="203"/>
      <c r="F297" s="204"/>
      <c r="G297" s="203"/>
      <c r="H297" s="203"/>
      <c r="I297" s="224"/>
      <c r="J297" s="225"/>
      <c r="K297" s="225"/>
      <c r="L297" s="119"/>
      <c r="M297" s="226"/>
      <c r="N297" s="227"/>
      <c r="O297" s="13"/>
      <c r="P297" s="13"/>
      <c r="R297" s="326"/>
    </row>
    <row r="298" spans="1:26">
      <c r="A298" s="201"/>
      <c r="B298" s="202"/>
      <c r="C298" s="202"/>
      <c r="D298" s="206"/>
      <c r="E298" s="203"/>
      <c r="F298" s="204"/>
      <c r="G298" s="203"/>
      <c r="H298" s="203"/>
      <c r="I298" s="224"/>
      <c r="J298" s="225"/>
      <c r="K298" s="225"/>
      <c r="L298" s="119"/>
      <c r="M298" s="226"/>
      <c r="N298" s="227"/>
      <c r="O298" s="13"/>
      <c r="R298" s="228"/>
    </row>
    <row r="299" spans="1:26">
      <c r="A299" s="201"/>
      <c r="B299" s="202"/>
      <c r="C299" s="202"/>
      <c r="D299" s="206"/>
      <c r="E299" s="203"/>
      <c r="F299" s="204"/>
      <c r="G299" s="203"/>
      <c r="H299" s="203"/>
      <c r="I299" s="224"/>
      <c r="J299" s="225"/>
      <c r="K299" s="225"/>
      <c r="L299" s="119"/>
      <c r="M299" s="226"/>
      <c r="N299" s="227"/>
      <c r="O299" s="13"/>
      <c r="R299" s="228"/>
    </row>
    <row r="300" spans="1:26">
      <c r="A300" s="201"/>
      <c r="B300" s="202"/>
      <c r="C300" s="202"/>
      <c r="D300" s="206"/>
      <c r="E300" s="203"/>
      <c r="F300" s="204"/>
      <c r="G300" s="203"/>
      <c r="H300" s="203"/>
      <c r="I300" s="224"/>
      <c r="J300" s="225"/>
      <c r="K300" s="225"/>
      <c r="L300" s="119"/>
      <c r="M300" s="226"/>
      <c r="N300" s="227"/>
      <c r="O300" s="13"/>
      <c r="R300" s="228"/>
    </row>
    <row r="301" spans="1:26">
      <c r="A301" s="201"/>
      <c r="B301" s="192" t="s">
        <v>783</v>
      </c>
      <c r="O301" s="13"/>
      <c r="R301" s="228"/>
    </row>
    <row r="302" spans="1:26">
      <c r="R302" s="228"/>
    </row>
    <row r="303" spans="1:26">
      <c r="R303" s="228"/>
    </row>
    <row r="304" spans="1:26">
      <c r="R304" s="228"/>
    </row>
    <row r="305" spans="1:18">
      <c r="R305" s="228"/>
    </row>
    <row r="306" spans="1:18">
      <c r="R306" s="228"/>
    </row>
    <row r="307" spans="1:18">
      <c r="R307" s="228"/>
    </row>
    <row r="308" spans="1:18">
      <c r="R308" s="228"/>
    </row>
    <row r="318" spans="1:18">
      <c r="A318" s="207"/>
    </row>
    <row r="319" spans="1:18">
      <c r="A319" s="207"/>
      <c r="F319" s="463"/>
    </row>
    <row r="320" spans="1:18">
      <c r="A320" s="203"/>
    </row>
  </sheetData>
  <autoFilter ref="R1:R316" xr:uid="{00000000-0009-0000-0000-000005000000}"/>
  <mergeCells count="28">
    <mergeCell ref="O75:O76"/>
    <mergeCell ref="P75:P76"/>
    <mergeCell ref="A75:A76"/>
    <mergeCell ref="B75:B76"/>
    <mergeCell ref="J75:J76"/>
    <mergeCell ref="M75:M76"/>
    <mergeCell ref="N75:N76"/>
    <mergeCell ref="O87:O88"/>
    <mergeCell ref="P87:P88"/>
    <mergeCell ref="A87:A88"/>
    <mergeCell ref="B87:B88"/>
    <mergeCell ref="J87:J88"/>
    <mergeCell ref="M87:M88"/>
    <mergeCell ref="N87:N88"/>
    <mergeCell ref="O71:O72"/>
    <mergeCell ref="P71:P72"/>
    <mergeCell ref="A71:A72"/>
    <mergeCell ref="B71:B72"/>
    <mergeCell ref="J71:J72"/>
    <mergeCell ref="M71:M72"/>
    <mergeCell ref="N71:N72"/>
    <mergeCell ref="O78:O79"/>
    <mergeCell ref="P78:P79"/>
    <mergeCell ref="A78:A79"/>
    <mergeCell ref="B78:B79"/>
    <mergeCell ref="J78:J79"/>
    <mergeCell ref="M78:M79"/>
    <mergeCell ref="N78:N79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2021-02-25T02:39:29Z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