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F&amp;O)'!$R$1:$R$330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K115" i="6"/>
  <c r="M115" s="1"/>
  <c r="L41"/>
  <c r="K41"/>
  <c r="M41" s="1"/>
  <c r="K114"/>
  <c r="M114" s="1"/>
  <c r="M108"/>
  <c r="K107"/>
  <c r="M107" s="1"/>
  <c r="K103"/>
  <c r="M103" s="1"/>
  <c r="K111"/>
  <c r="M111" s="1"/>
  <c r="L67"/>
  <c r="K67"/>
  <c r="L66"/>
  <c r="K66"/>
  <c r="L21"/>
  <c r="M21" s="1"/>
  <c r="K21"/>
  <c r="L18"/>
  <c r="K18"/>
  <c r="L38"/>
  <c r="K38"/>
  <c r="L37"/>
  <c r="K37"/>
  <c r="M93"/>
  <c r="K93"/>
  <c r="K110"/>
  <c r="M110" s="1"/>
  <c r="K106"/>
  <c r="M106" s="1"/>
  <c r="L36"/>
  <c r="K36"/>
  <c r="K102"/>
  <c r="M102" s="1"/>
  <c r="L64"/>
  <c r="K64"/>
  <c r="L39"/>
  <c r="K39"/>
  <c r="M39" s="1"/>
  <c r="K105"/>
  <c r="M105" s="1"/>
  <c r="L65"/>
  <c r="M65" s="1"/>
  <c r="K65"/>
  <c r="K104"/>
  <c r="M104" s="1"/>
  <c r="L35"/>
  <c r="K35"/>
  <c r="L32"/>
  <c r="K32"/>
  <c r="K101"/>
  <c r="M101" s="1"/>
  <c r="K100"/>
  <c r="M100" s="1"/>
  <c r="K99"/>
  <c r="M99" s="1"/>
  <c r="L62"/>
  <c r="K62"/>
  <c r="L63"/>
  <c r="K63"/>
  <c r="K95"/>
  <c r="M95" s="1"/>
  <c r="K98"/>
  <c r="M98" s="1"/>
  <c r="K97"/>
  <c r="M97" s="1"/>
  <c r="M36" l="1"/>
  <c r="M38"/>
  <c r="M67"/>
  <c r="M66"/>
  <c r="M18"/>
  <c r="M37"/>
  <c r="M62"/>
  <c r="M63"/>
  <c r="M64"/>
  <c r="M35"/>
  <c r="M32"/>
  <c r="K84"/>
  <c r="M84" s="1"/>
  <c r="K96"/>
  <c r="M96" s="1"/>
  <c r="L59"/>
  <c r="K59"/>
  <c r="L61"/>
  <c r="K61"/>
  <c r="K92"/>
  <c r="M92" s="1"/>
  <c r="K91"/>
  <c r="M91" s="1"/>
  <c r="L20"/>
  <c r="K20"/>
  <c r="K90"/>
  <c r="M90" s="1"/>
  <c r="L60"/>
  <c r="K60"/>
  <c r="L58"/>
  <c r="K58"/>
  <c r="L33"/>
  <c r="K33"/>
  <c r="L55"/>
  <c r="K55"/>
  <c r="L53"/>
  <c r="K53"/>
  <c r="L17"/>
  <c r="K17"/>
  <c r="K89"/>
  <c r="M89" s="1"/>
  <c r="L57"/>
  <c r="K57"/>
  <c r="K88"/>
  <c r="M88" s="1"/>
  <c r="K313"/>
  <c r="L313" s="1"/>
  <c r="K86"/>
  <c r="M86" s="1"/>
  <c r="L19"/>
  <c r="K19"/>
  <c r="L56"/>
  <c r="K56"/>
  <c r="M61" l="1"/>
  <c r="M59"/>
  <c r="M17"/>
  <c r="M53"/>
  <c r="M33"/>
  <c r="M20"/>
  <c r="M58"/>
  <c r="M56"/>
  <c r="M60"/>
  <c r="M55"/>
  <c r="M57"/>
  <c r="M19"/>
  <c r="L54"/>
  <c r="K54"/>
  <c r="M54" l="1"/>
  <c r="K87"/>
  <c r="M87" s="1"/>
  <c r="K85"/>
  <c r="M85" s="1"/>
  <c r="K81"/>
  <c r="M81" s="1"/>
  <c r="K82"/>
  <c r="M82" s="1"/>
  <c r="L13"/>
  <c r="K13"/>
  <c r="L16"/>
  <c r="K16"/>
  <c r="K83"/>
  <c r="M83" s="1"/>
  <c r="K80"/>
  <c r="M80" s="1"/>
  <c r="K79"/>
  <c r="M79" s="1"/>
  <c r="K78"/>
  <c r="M78" s="1"/>
  <c r="M16" l="1"/>
  <c r="M13"/>
  <c r="L34"/>
  <c r="K34"/>
  <c r="L31"/>
  <c r="K31"/>
  <c r="L11"/>
  <c r="K11"/>
  <c r="L14"/>
  <c r="K14"/>
  <c r="P15"/>
  <c r="M31" l="1"/>
  <c r="M34"/>
  <c r="M11"/>
  <c r="M14"/>
  <c r="P12" l="1"/>
  <c r="L10" l="1"/>
  <c r="P125"/>
  <c r="L125"/>
  <c r="K125"/>
  <c r="M10" l="1"/>
  <c r="M125"/>
  <c r="K292" l="1"/>
  <c r="L292" s="1"/>
  <c r="K312" l="1"/>
  <c r="L312" s="1"/>
  <c r="K311"/>
  <c r="L311" s="1"/>
  <c r="K310"/>
  <c r="L310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8"/>
  <c r="L298" s="1"/>
  <c r="K297"/>
  <c r="L297" s="1"/>
  <c r="K296"/>
  <c r="L296" s="1"/>
  <c r="K295"/>
  <c r="L295" s="1"/>
  <c r="K294"/>
  <c r="L294" s="1"/>
  <c r="K293"/>
  <c r="L293" s="1"/>
  <c r="K291"/>
  <c r="L291" s="1"/>
  <c r="K290"/>
  <c r="L290" s="1"/>
  <c r="K289"/>
  <c r="L289" s="1"/>
  <c r="F288"/>
  <c r="K288" s="1"/>
  <c r="L288" s="1"/>
  <c r="K287"/>
  <c r="L287" s="1"/>
  <c r="K286"/>
  <c r="L286" s="1"/>
  <c r="K285"/>
  <c r="L285" s="1"/>
  <c r="K284"/>
  <c r="L284" s="1"/>
  <c r="K283"/>
  <c r="L283" s="1"/>
  <c r="F282"/>
  <c r="K282" s="1"/>
  <c r="L282" s="1"/>
  <c r="F281"/>
  <c r="K281" s="1"/>
  <c r="L281" s="1"/>
  <c r="K280"/>
  <c r="L280" s="1"/>
  <c r="F279"/>
  <c r="K279" s="1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3"/>
  <c r="L263" s="1"/>
  <c r="K261"/>
  <c r="L261" s="1"/>
  <c r="K260"/>
  <c r="L260" s="1"/>
  <c r="F259"/>
  <c r="K259" s="1"/>
  <c r="L259" s="1"/>
  <c r="K258"/>
  <c r="L258" s="1"/>
  <c r="K255"/>
  <c r="L255" s="1"/>
  <c r="K254"/>
  <c r="L254" s="1"/>
  <c r="K253"/>
  <c r="L253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1"/>
  <c r="L231" s="1"/>
  <c r="K229"/>
  <c r="L229" s="1"/>
  <c r="K227"/>
  <c r="L227" s="1"/>
  <c r="K226"/>
  <c r="L226" s="1"/>
  <c r="K225"/>
  <c r="L225" s="1"/>
  <c r="K223"/>
  <c r="L223" s="1"/>
  <c r="K222"/>
  <c r="L222" s="1"/>
  <c r="K221"/>
  <c r="L221" s="1"/>
  <c r="K220"/>
  <c r="K219"/>
  <c r="L219" s="1"/>
  <c r="K218"/>
  <c r="L218" s="1"/>
  <c r="K216"/>
  <c r="L216" s="1"/>
  <c r="K215"/>
  <c r="L215" s="1"/>
  <c r="K214"/>
  <c r="L214" s="1"/>
  <c r="K213"/>
  <c r="L213" s="1"/>
  <c r="K212"/>
  <c r="L212" s="1"/>
  <c r="F211"/>
  <c r="K211" s="1"/>
  <c r="L211" s="1"/>
  <c r="H210"/>
  <c r="K210" s="1"/>
  <c r="L210" s="1"/>
  <c r="K207"/>
  <c r="L207" s="1"/>
  <c r="K206"/>
  <c r="L206" s="1"/>
  <c r="K205"/>
  <c r="L205" s="1"/>
  <c r="K204"/>
  <c r="L204" s="1"/>
  <c r="K203"/>
  <c r="L203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H176"/>
  <c r="K176" s="1"/>
  <c r="L176" s="1"/>
  <c r="F175"/>
  <c r="K175" s="1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M7"/>
  <c r="D7" i="5"/>
  <c r="K6" i="4"/>
  <c r="K6" i="3"/>
  <c r="L6" i="2"/>
</calcChain>
</file>

<file path=xl/sharedStrings.xml><?xml version="1.0" encoding="utf-8"?>
<sst xmlns="http://schemas.openxmlformats.org/spreadsheetml/2006/main" count="2989" uniqueCount="1159">
  <si>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</si>
  <si>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</si>
  <si>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</si>
  <si>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</si>
  <si>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</si>
  <si>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</si>
  <si>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</si>
  <si>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</si>
  <si>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</si>
  <si>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</si>
  <si>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</si>
  <si>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</si>
  <si>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</si>
  <si>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</si>
  <si>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</si>
  <si>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</si>
  <si>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</si>
  <si>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</si>
  <si>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</si>
  <si>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</si>
  <si>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</si>
  <si>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</si>
  <si>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</si>
  <si>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</si>
  <si>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</si>
  <si>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</si>
  <si>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</si>
  <si>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</si>
  <si>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</si>
  <si>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</si>
  <si>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</si>
  <si>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</si>
  <si>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</si>
  <si>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</si>
  <si>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</si>
  <si>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</si>
  <si>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</si>
  <si>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</si>
  <si>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</si>
  <si>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</si>
  <si>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</si>
  <si>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</si>
  <si>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</si>
  <si>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</si>
  <si>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</si>
  <si>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</si>
  <si>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</si>
  <si>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</si>
  <si>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</si>
  <si>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</si>
  <si>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</si>
  <si>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</si>
  <si>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</si>
  <si>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</si>
  <si>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</si>
  <si>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</si>
  <si>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</si>
  <si>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</si>
  <si>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</si>
  <si>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</si>
  <si>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</si>
  <si>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</si>
  <si>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</si>
  <si>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</si>
  <si>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</si>
  <si>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</si>
  <si>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</si>
  <si>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</si>
  <si>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</si>
  <si>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</si>
  <si>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</si>
  <si>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</si>
  <si>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</si>
  <si>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</si>
  <si>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</si>
  <si>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</si>
  <si>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</si>
  <si>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</si>
  <si>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</si>
  <si>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</si>
  <si>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</si>
  <si>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</si>
  <si>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</si>
  <si>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</si>
  <si>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</si>
  <si>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</si>
  <si>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</si>
  <si>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</si>
  <si>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</si>
  <si>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</si>
  <si>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</si>
  <si>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</si>
  <si>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</si>
  <si>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</si>
  <si>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</si>
  <si>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</si>
  <si>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</si>
  <si>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</si>
  <si>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</si>
  <si>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</si>
  <si>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</si>
  <si>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</si>
  <si>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</si>
  <si>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</si>
  <si>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</si>
  <si>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</si>
  <si>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</si>
  <si>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</si>
  <si>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</si>
  <si>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</si>
  <si>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</si>
  <si>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</si>
  <si>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</si>
  <si>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</si>
  <si>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</si>
  <si>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</si>
  <si>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</si>
  <si>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</si>
  <si>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</si>
  <si>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</si>
  <si>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</si>
  <si>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</si>
  <si>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</si>
  <si>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</si>
  <si>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</si>
  <si>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</si>
  <si>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</si>
  <si>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</si>
  <si>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</si>
  <si>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</si>
  <si>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</si>
  <si>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</si>
  <si>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</si>
  <si>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</si>
  <si>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</si>
  <si>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</si>
  <si>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</si>
  <si>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</si>
  <si>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</si>
  <si>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</si>
  <si>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</si>
  <si>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</si>
  <si>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</si>
  <si>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</si>
  <si>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</si>
  <si>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</si>
  <si>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</si>
  <si>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</si>
  <si>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</si>
  <si>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</si>
  <si>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</si>
  <si>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</si>
  <si>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</si>
  <si>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</si>
  <si>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</si>
  <si>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</si>
  <si>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</si>
  <si>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</si>
  <si>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</si>
  <si>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</si>
  <si>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</si>
  <si>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</si>
  <si>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</si>
  <si>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</si>
  <si>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</si>
  <si>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</si>
  <si>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</si>
  <si>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</si>
  <si>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</si>
  <si>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</si>
  <si>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</si>
  <si>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</si>
  <si>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</si>
  <si>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</si>
  <si>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</si>
  <si>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</si>
  <si>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</si>
  <si>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</si>
  <si>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</si>
  <si>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</si>
  <si>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</si>
  <si>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</si>
  <si>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</si>
  <si>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</si>
  <si>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</si>
  <si>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</si>
  <si>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</si>
  <si>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</si>
  <si>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</si>
  <si>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</si>
  <si>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</si>
  <si>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</si>
  <si>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</si>
  <si>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</si>
  <si>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</si>
  <si>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</si>
  <si>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</si>
  <si>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</si>
  <si>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</si>
  <si>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</si>
  <si>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</si>
  <si>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</si>
  <si>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</si>
  <si>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</si>
  <si>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</si>
  <si>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</si>
  <si>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</si>
  <si>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</si>
  <si>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</si>
  <si>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</si>
  <si>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</si>
  <si>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</si>
  <si>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</si>
  <si>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</si>
  <si>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</si>
  <si>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</si>
  <si>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</si>
  <si>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</si>
  <si>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</si>
  <si>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</si>
  <si>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</si>
  <si>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</si>
  <si>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</si>
  <si>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</si>
  <si>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</si>
  <si>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</si>
  <si>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</si>
  <si>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</si>
  <si>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</si>
  <si>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</si>
  <si>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</si>
  <si>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</si>
  <si>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</si>
  <si>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</si>
  <si>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</si>
  <si>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</si>
  <si>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</si>
  <si>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</si>
  <si>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</si>
  <si>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</si>
  <si>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</si>
  <si>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</si>
  <si>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</si>
  <si>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</si>
  <si>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</si>
  <si>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</si>
  <si>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</si>
  <si>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</si>
  <si>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</si>
  <si>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</si>
  <si>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</si>
  <si>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</si>
  <si>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</si>
  <si>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</si>
  <si>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</si>
  <si>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</si>
  <si>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</si>
  <si>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</si>
  <si>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</si>
  <si>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</si>
  <si>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</si>
  <si>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</si>
  <si>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</si>
  <si>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</si>
  <si>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</si>
  <si>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</si>
  <si>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</si>
  <si>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</si>
  <si>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</si>
  <si>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</si>
  <si>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</si>
  <si>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</si>
  <si>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</si>
  <si>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</si>
  <si>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</si>
  <si>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</si>
  <si>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</si>
  <si>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</si>
  <si>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</si>
  <si>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</si>
  <si>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</si>
  <si>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</si>
  <si>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</si>
  <si>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</si>
  <si>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</si>
  <si>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</si>
  <si>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</si>
  <si>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</si>
  <si>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</si>
  <si>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</si>
  <si>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</si>
  <si>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</si>
  <si>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</si>
  <si>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</si>
  <si>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</si>
  <si>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</si>
  <si>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</si>
  <si>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</si>
  <si>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</si>
  <si>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</si>
  <si>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</si>
  <si>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</si>
  <si>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</si>
  <si>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</si>
  <si>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</si>
  <si>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</si>
  <si>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</si>
  <si>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</si>
  <si>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</si>
  <si>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</si>
  <si>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</si>
  <si>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</si>
  <si>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</si>
  <si>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</si>
  <si>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</si>
  <si>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</si>
  <si>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</si>
  <si>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</si>
  <si>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</si>
  <si>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</si>
  <si>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</si>
  <si>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</si>
  <si>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</si>
  <si>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</si>
  <si>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</si>
  <si>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</si>
  <si>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</si>
  <si>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</si>
  <si>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</si>
  <si>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</si>
  <si>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</si>
  <si>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</si>
  <si>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</si>
  <si>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</si>
  <si>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</si>
  <si>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</si>
  <si>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</si>
  <si>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</si>
  <si>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</si>
  <si>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</si>
  <si>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</si>
  <si>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</si>
  <si>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</si>
  <si>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</si>
  <si>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</si>
  <si>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</si>
  <si>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</si>
  <si>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</si>
  <si>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</si>
  <si>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</si>
  <si>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</si>
  <si>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</si>
  <si>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</si>
  <si>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</si>
  <si>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</si>
  <si>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</si>
  <si>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</si>
  <si>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</si>
  <si>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</si>
  <si>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</si>
  <si>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</si>
  <si>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</si>
  <si>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</si>
  <si>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</si>
  <si>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</si>
  <si>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</si>
  <si>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</si>
  <si>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</si>
  <si>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</si>
  <si>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</si>
  <si>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</si>
  <si>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</si>
  <si>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</si>
  <si>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</si>
  <si>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</si>
  <si>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</si>
  <si>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</si>
  <si>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</si>
  <si>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</si>
  <si>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</si>
  <si>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</si>
  <si>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</si>
  <si>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</si>
  <si>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</si>
  <si>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</si>
  <si>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</si>
  <si>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</si>
  <si>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</si>
  <si>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</si>
  <si>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</si>
  <si>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</si>
  <si>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</si>
  <si>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</si>
  <si>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</si>
  <si>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</si>
  <si>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</si>
  <si>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</si>
  <si>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</si>
  <si>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</si>
  <si>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</si>
  <si>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</si>
  <si>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</si>
  <si>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</si>
  <si>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</si>
  <si>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</si>
  <si>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</si>
  <si>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</si>
  <si>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</si>
  <si>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</si>
  <si>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</si>
  <si>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</si>
  <si>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</si>
  <si>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</si>
  <si>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</si>
  <si>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</si>
  <si>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</si>
  <si>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</si>
  <si>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</si>
  <si>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</si>
  <si>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</si>
  <si>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</si>
  <si>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</si>
  <si>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</si>
  <si>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</si>
  <si>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</si>
  <si>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</si>
  <si>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</si>
  <si>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</si>
  <si>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</si>
  <si>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</si>
  <si>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</si>
  <si>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</si>
  <si>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</si>
  <si>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</si>
  <si>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</si>
  <si>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</si>
  <si>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</si>
  <si>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</si>
  <si>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</si>
  <si>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</si>
  <si>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</si>
  <si>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</si>
  <si>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</si>
  <si>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</si>
  <si>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</si>
  <si>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</si>
  <si>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</si>
  <si>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</si>
  <si>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</si>
  <si>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</si>
  <si>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</si>
  <si>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</si>
  <si>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</si>
  <si>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</si>
  <si>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</si>
  <si>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</si>
  <si>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</si>
  <si>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</si>
  <si>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</si>
  <si>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</si>
  <si>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</si>
  <si>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</si>
  <si>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</si>
  <si>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</si>
  <si>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</si>
  <si>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</si>
  <si>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</si>
  <si>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</si>
  <si>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</si>
  <si>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</si>
  <si>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</si>
  <si>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</si>
  <si>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</si>
  <si>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</si>
  <si>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</si>
  <si>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</si>
  <si>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</si>
  <si>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</si>
  <si>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</si>
  <si>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</si>
  <si>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</si>
  <si>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</si>
  <si>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</si>
  <si>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</si>
  <si>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</si>
  <si>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</si>
  <si>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</si>
  <si>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</si>
  <si>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</si>
  <si>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</si>
  <si>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</si>
  <si>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</si>
  <si>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</si>
  <si>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</si>
  <si>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</si>
  <si>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</si>
  <si>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</si>
  <si>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</si>
  <si>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</si>
  <si>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</si>
  <si>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</si>
  <si>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</si>
  <si>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</si>
  <si>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</si>
  <si>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</si>
  <si>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</si>
  <si>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</si>
  <si>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</si>
  <si>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</si>
  <si>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</si>
  <si>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</si>
  <si>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</si>
  <si>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</si>
  <si>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</si>
  <si>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</si>
  <si>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</si>
  <si>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</si>
  <si>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</si>
  <si>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</si>
  <si>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</si>
  <si>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</si>
  <si>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</si>
  <si>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</si>
  <si>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</si>
  <si>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</si>
  <si>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</si>
  <si>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</si>
  <si>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</si>
  <si>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</si>
  <si>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</si>
  <si>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</si>
  <si>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</si>
  <si>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</si>
  <si>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</si>
  <si>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</si>
  <si>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</si>
  <si>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</si>
  <si>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</si>
  <si>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</si>
  <si>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</si>
  <si>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</si>
  <si>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</si>
  <si>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</si>
  <si>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</si>
  <si>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</si>
  <si>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</si>
  <si>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</si>
  <si>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</si>
  <si>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</si>
  <si>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</si>
  <si>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</si>
  <si>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</si>
  <si>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</si>
  <si>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</si>
  <si>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</si>
  <si>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</si>
  <si>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</si>
  <si>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</si>
  <si>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</si>
  <si>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</si>
  <si>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</si>
  <si>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</si>
  <si>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</si>
  <si>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</si>
  <si>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</si>
  <si>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</si>
  <si>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</si>
  <si>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</si>
  <si>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</si>
  <si>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</si>
  <si>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</si>
  <si>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</si>
  <si>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</si>
  <si>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</si>
  <si>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</si>
  <si>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</si>
  <si>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</si>
  <si>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</si>
  <si>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</si>
  <si>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</si>
  <si>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</si>
  <si>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</si>
  <si>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</si>
  <si>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</si>
  <si>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</si>
  <si>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</si>
  <si>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</si>
  <si>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</si>
  <si>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</si>
  <si>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</si>
  <si>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</si>
  <si>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</si>
  <si>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</si>
  <si>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</si>
  <si>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</si>
  <si>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</si>
  <si>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</si>
  <si>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</si>
  <si>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</si>
  <si>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</si>
  <si>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</si>
  <si>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</si>
  <si>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</si>
  <si>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</si>
  <si>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</si>
  <si>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</si>
  <si>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</si>
  <si>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</si>
  <si>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</si>
  <si>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</si>
  <si>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</si>
  <si>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</si>
  <si>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</si>
  <si>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</si>
  <si>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</si>
  <si>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</si>
  <si>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</si>
  <si>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</si>
  <si>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</si>
  <si>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</si>
  <si>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</si>
  <si>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</si>
  <si>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</si>
  <si>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</si>
  <si>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</si>
  <si>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</si>
  <si>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</si>
  <si>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</si>
  <si>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</si>
  <si>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</si>
  <si>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</si>
  <si>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</si>
  <si>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</si>
  <si>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</si>
  <si>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</si>
  <si>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</si>
  <si>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</si>
  <si>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</si>
  <si>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</si>
  <si>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</si>
  <si>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</si>
  <si>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</si>
  <si>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</si>
  <si>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</si>
  <si>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</si>
  <si>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</si>
  <si>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</si>
  <si>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</si>
  <si>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</si>
  <si>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</si>
  <si>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</si>
  <si>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</si>
  <si>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</si>
  <si>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</si>
  <si>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</si>
  <si>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</si>
  <si>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</si>
  <si>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</si>
  <si>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</si>
  <si>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</si>
  <si>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</si>
  <si>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</si>
  <si>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</si>
  <si>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</si>
  <si>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</si>
  <si>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</si>
  <si>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</si>
  <si>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</si>
  <si>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</si>
  <si>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</si>
  <si>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</si>
  <si>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</si>
  <si>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</si>
  <si>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</si>
  <si>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</si>
  <si>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</si>
  <si>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</si>
  <si>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</si>
  <si>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</si>
  <si>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</si>
  <si>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</si>
  <si>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</si>
  <si>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</si>
  <si>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</si>
  <si>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</si>
  <si>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</si>
  <si>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</si>
  <si>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</si>
  <si>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</si>
  <si>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</si>
  <si>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</si>
  <si>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</si>
  <si>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</si>
  <si>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</si>
  <si>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</si>
  <si>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</si>
  <si>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</si>
  <si>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</si>
  <si>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</si>
  <si>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</si>
  <si>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</si>
  <si>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</si>
  <si>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</si>
  <si>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</si>
  <si>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</si>
  <si>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</si>
  <si>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</si>
  <si>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</si>
  <si>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</si>
  <si>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</si>
  <si>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</si>
  <si>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</si>
  <si>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</si>
  <si>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</si>
  <si>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</si>
  <si>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</si>
  <si>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</si>
  <si>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</si>
  <si>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</si>
  <si>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</si>
  <si>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</si>
  <si>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</si>
  <si>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</si>
  <si>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</si>
  <si>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</si>
  <si>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</si>
  <si>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</si>
  <si>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</si>
  <si>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</si>
  <si>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</si>
  <si>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</si>
  <si>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</si>
  <si>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</si>
  <si>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</si>
  <si>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</si>
  <si>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</si>
  <si>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</si>
  <si>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</si>
  <si>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</si>
  <si>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</si>
  <si>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</si>
  <si>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</si>
  <si>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</si>
  <si>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</si>
  <si>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</si>
  <si>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</si>
  <si>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</si>
  <si>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</si>
  <si>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</si>
  <si>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</si>
  <si>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</si>
  <si>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</si>
  <si>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</si>
  <si>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</si>
  <si>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</si>
  <si>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</si>
  <si>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</si>
  <si>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</si>
  <si>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</si>
  <si>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</si>
  <si>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</si>
  <si>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</si>
  <si>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</si>
  <si>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</si>
  <si>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</si>
  <si>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</si>
  <si>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</si>
  <si>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</si>
  <si>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</si>
  <si>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</si>
  <si>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</si>
  <si>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</si>
  <si>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</si>
  <si>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</si>
  <si>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</si>
  <si>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</si>
  <si>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</si>
  <si>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</si>
  <si>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</si>
  <si>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</si>
  <si>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</si>
  <si>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</si>
  <si>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</si>
  <si>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</si>
  <si>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</si>
  <si>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</si>
  <si>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</si>
  <si>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</si>
  <si>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</si>
  <si>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</si>
  <si>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</si>
  <si>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</si>
  <si>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</si>
  <si>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</si>
  <si>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</si>
  <si>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</si>
  <si>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</si>
  <si>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</si>
  <si>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</si>
  <si>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</si>
  <si>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</si>
  <si>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</si>
  <si>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</si>
  <si>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</si>
  <si>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</si>
  <si>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</si>
  <si>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</si>
  <si>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</si>
  <si>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</si>
  <si>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</si>
  <si>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</si>
  <si>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</si>
  <si>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</si>
  <si>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</si>
  <si>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</si>
  <si>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</si>
  <si>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</si>
  <si>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</si>
  <si>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</si>
  <si>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</si>
  <si>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</si>
  <si>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</si>
  <si>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</si>
  <si>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</si>
  <si>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</si>
  <si>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</si>
  <si>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</si>
  <si>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</si>
  <si>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</si>
  <si>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</si>
  <si>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</si>
  <si>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</si>
  <si>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</si>
  <si>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</si>
  <si>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715-725</t>
  </si>
  <si>
    <t>820-850</t>
  </si>
  <si>
    <t>4200-4300</t>
  </si>
  <si>
    <t>FILATEX</t>
  </si>
  <si>
    <t>7700-8000</t>
  </si>
  <si>
    <t>HIKAL</t>
  </si>
  <si>
    <t>310-320</t>
  </si>
  <si>
    <t>45-46</t>
  </si>
  <si>
    <t>320-340</t>
  </si>
  <si>
    <t>115-120</t>
  </si>
  <si>
    <t>5400-6000</t>
  </si>
  <si>
    <t>3020-3050</t>
  </si>
  <si>
    <t>120-140</t>
  </si>
  <si>
    <t>3600-3650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</si>
  <si>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</si>
  <si>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</si>
  <si>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</si>
  <si>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</si>
  <si>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</si>
  <si>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</si>
  <si>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</si>
  <si>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</si>
  <si>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</si>
  <si>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</si>
  <si>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</si>
  <si>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</si>
  <si>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</si>
  <si>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</si>
  <si>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</si>
  <si>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</si>
  <si>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</si>
  <si>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</si>
  <si>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</si>
  <si>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</si>
  <si>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</si>
  <si>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</si>
  <si>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</si>
  <si>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</si>
  <si>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</si>
  <si>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</si>
  <si>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432-445</t>
  </si>
  <si>
    <t>Profit of Rs.75/-</t>
  </si>
  <si>
    <t>520-530</t>
  </si>
  <si>
    <t>500-520</t>
  </si>
  <si>
    <t>1070-1120</t>
  </si>
  <si>
    <t>Profit of Rs.15/-</t>
  </si>
  <si>
    <t>HINDUNILVR NOV FUT</t>
  </si>
  <si>
    <t>2460-2480</t>
  </si>
  <si>
    <t>NIFTY 17850 PE 3 NOV</t>
  </si>
  <si>
    <t>215-225</t>
  </si>
  <si>
    <t>HDFC NOV FUT</t>
  </si>
  <si>
    <t>2940-2960</t>
  </si>
  <si>
    <t>COLPAL NOV FUT</t>
  </si>
  <si>
    <t>1580-1600</t>
  </si>
  <si>
    <t>NIFTY 17950 CE 3 NOV</t>
  </si>
  <si>
    <t xml:space="preserve">BANKNIFTY 39800 CE 3 NOV </t>
  </si>
  <si>
    <t>320-400</t>
  </si>
  <si>
    <t>NIFTY 17900 CE 3 NOV</t>
  </si>
  <si>
    <t>120-150</t>
  </si>
  <si>
    <t>HDFC 2950 CE NOV</t>
  </si>
  <si>
    <t>65-80</t>
  </si>
  <si>
    <t>BANKNIFTY 40000 CE 3 NOV</t>
  </si>
  <si>
    <t>260-350</t>
  </si>
  <si>
    <t>Profit of Rs.13/-</t>
  </si>
  <si>
    <t>Profit of Rs.50/-</t>
  </si>
  <si>
    <t>Loss of Rs.165/-</t>
  </si>
  <si>
    <t>HINDUNILVR 2460 CE NOV</t>
  </si>
  <si>
    <t>55-70</t>
  </si>
  <si>
    <t>NIFTY 18000 PE 3 NOV</t>
  </si>
  <si>
    <t>100-110</t>
  </si>
  <si>
    <t>Profit of Rs.20/-</t>
  </si>
  <si>
    <t>NIFTY 17900 CE 3-NOV</t>
  </si>
  <si>
    <t>40-60</t>
  </si>
  <si>
    <t>Loss of Rs.19/-</t>
  </si>
  <si>
    <t>Profit of Rs.30.5/-</t>
  </si>
  <si>
    <t>Retail Research Technical Calls &amp; Fundamental Performance Report for the month of Nov-2021</t>
  </si>
  <si>
    <t>Loss of Rs.42.50/-</t>
  </si>
  <si>
    <t>NIFTY 17700 PE 25-NOV</t>
  </si>
  <si>
    <t>160-180</t>
  </si>
  <si>
    <t>Profit of Rs.22.5/-</t>
  </si>
  <si>
    <t>SIEMENS NOV FUT</t>
  </si>
  <si>
    <t>2375-2400</t>
  </si>
  <si>
    <t>Loss of Rs.27/-</t>
  </si>
  <si>
    <t>NIFTY NOV FUT</t>
  </si>
  <si>
    <t>Sell</t>
  </si>
  <si>
    <t>17900-17800</t>
  </si>
  <si>
    <t>ALPHA LEON ENTERPRISES LLP</t>
  </si>
  <si>
    <t>Profit of Rs.430/-</t>
  </si>
  <si>
    <t>Loss of Rs.200/-</t>
  </si>
  <si>
    <t>Profit of Rs.13.5/-</t>
  </si>
  <si>
    <t>Profit of Rs.27/-</t>
  </si>
  <si>
    <t>Profit of Rs.23/-</t>
  </si>
  <si>
    <t>1740-1800</t>
  </si>
  <si>
    <t>Profit of Rs.45/-</t>
  </si>
  <si>
    <t>3100-3200</t>
  </si>
  <si>
    <t>ICICIBANK NOV FUT</t>
  </si>
  <si>
    <t>794-804</t>
  </si>
  <si>
    <t>Profit of Rs.7/-</t>
  </si>
  <si>
    <t>Profit of Rs.7.5/-</t>
  </si>
  <si>
    <t>2420-2480</t>
  </si>
  <si>
    <t>Profit of Rs.8/-</t>
  </si>
  <si>
    <t>Profit of Rs.85/-</t>
  </si>
  <si>
    <t>50-65</t>
  </si>
  <si>
    <t>Profit of Rs.17/-</t>
  </si>
  <si>
    <t>NIFTY 17900 PE 25-NOV</t>
  </si>
  <si>
    <t>NIFTY 17950 PE 11-NOV</t>
  </si>
  <si>
    <t>105-120</t>
  </si>
  <si>
    <t>Loss of Rs.34.5/-</t>
  </si>
  <si>
    <t>17850-17750</t>
  </si>
  <si>
    <t>HDFC 2920 CE NOV</t>
  </si>
  <si>
    <t>62-75</t>
  </si>
  <si>
    <t>2150-2200</t>
  </si>
  <si>
    <t>HDFCBANK NOV FUT</t>
  </si>
  <si>
    <t>1570-1590</t>
  </si>
  <si>
    <t>NIFTY 17900 PE 11-NOV</t>
  </si>
  <si>
    <t>70-100</t>
  </si>
  <si>
    <t>Profit of Rs.24/-</t>
  </si>
  <si>
    <t>Loss of Rs.16/-</t>
  </si>
  <si>
    <t>NIFTY 17900 PE 18-NOV</t>
  </si>
  <si>
    <t>Loss of Rs.33/-</t>
  </si>
  <si>
    <t>Profit of Rs.11/-</t>
  </si>
  <si>
    <t>2450-2490</t>
  </si>
  <si>
    <t>HDFCBANK 1560 CE NOV</t>
  </si>
  <si>
    <t>34-40</t>
  </si>
  <si>
    <t>NSE</t>
  </si>
  <si>
    <t>Loss of Rs.150/-</t>
  </si>
  <si>
    <t>Loss of Rs.39/-</t>
  </si>
  <si>
    <t>Profit of Rs.23.5/-</t>
  </si>
  <si>
    <t>Profit of Rs.5/-</t>
  </si>
  <si>
    <t>CONCOR NOV FUT</t>
  </si>
  <si>
    <t>698-710</t>
  </si>
  <si>
    <t>NIFTY 18050 PE 18-NOV</t>
  </si>
  <si>
    <t>80-100</t>
  </si>
  <si>
    <t>Profit of Rs.20.50/-</t>
  </si>
  <si>
    <t>Profit of Rs.77.5/-</t>
  </si>
  <si>
    <t>Profit of Rs.125/-</t>
  </si>
  <si>
    <t>515-530</t>
  </si>
  <si>
    <t xml:space="preserve">BAJAJ-AUTO 3650 CE NOV </t>
  </si>
  <si>
    <t>70-90</t>
  </si>
  <si>
    <t xml:space="preserve">HDFCBANK NOV FUT </t>
  </si>
  <si>
    <t>30-40</t>
  </si>
  <si>
    <t>BANKNIFTY 38400 CE 18-NOV</t>
  </si>
  <si>
    <t>250-300</t>
  </si>
  <si>
    <t>Loss of Rs.9.5/-</t>
  </si>
  <si>
    <t>LIBAS</t>
  </si>
  <si>
    <t>Libas Consu Products Ltd</t>
  </si>
  <si>
    <t>ANGELONE</t>
  </si>
  <si>
    <t>BANKNIFTY 38300 CE 18-NOV</t>
  </si>
  <si>
    <t>240-300</t>
  </si>
  <si>
    <t>BANKNIFTY 38200 CE 18-NOV</t>
  </si>
  <si>
    <t>740-750</t>
  </si>
  <si>
    <t>149-151</t>
  </si>
  <si>
    <t>Profit of Rs.3.75/-</t>
  </si>
  <si>
    <t>Loss of Rs.32/-</t>
  </si>
  <si>
    <t>Loss of Rs.17.5/-</t>
  </si>
  <si>
    <t>Loss of Rs.75/-</t>
  </si>
  <si>
    <t>Loss of Rs.10/-</t>
  </si>
  <si>
    <t>HDFC 2940 CE NOV</t>
  </si>
  <si>
    <t>45-60</t>
  </si>
  <si>
    <t>NIFTY 17750 CE 18-NOV</t>
  </si>
  <si>
    <t>60-80</t>
  </si>
  <si>
    <t>Profit of 42.5/-</t>
  </si>
  <si>
    <t>BANKNIFTY 38300 CE 25-NOV</t>
  </si>
  <si>
    <t>500-550</t>
  </si>
  <si>
    <t>GRAVITON RESEARCH CAPITAL LLP</t>
  </si>
  <si>
    <t>SHAHALLOYS</t>
  </si>
  <si>
    <t>Shah Alloys Limited</t>
  </si>
  <si>
    <t>SUMIT BINANI</t>
  </si>
  <si>
    <t>Loss of Rs.18.5/-</t>
  </si>
  <si>
    <t>Loss of Rs.55/-</t>
  </si>
  <si>
    <t>Loss of Rs.90/-</t>
  </si>
  <si>
    <t xml:space="preserve"> Profit of Rs.50/-</t>
  </si>
  <si>
    <t>Loss of Rs.14.5/-</t>
  </si>
  <si>
    <t>Loss of Rs.23/-</t>
  </si>
  <si>
    <t>AARTIIND NOV FUT</t>
  </si>
  <si>
    <t>950-965</t>
  </si>
  <si>
    <t>Loss of Rs.14/-</t>
  </si>
  <si>
    <t>758-761</t>
  </si>
  <si>
    <t>785-805</t>
  </si>
  <si>
    <t>800-810</t>
  </si>
  <si>
    <t xml:space="preserve">NIFTY 17500 CE 25-NOV </t>
  </si>
  <si>
    <t>Profit of Rs.6/-</t>
  </si>
  <si>
    <t>Loss of Rs.7.25/-</t>
  </si>
  <si>
    <t>Loss of Rs.120/-</t>
  </si>
  <si>
    <t>BANKNIFTY 37600 25-NOV-1</t>
  </si>
  <si>
    <t>BANKNIFTY 38000 25-NOV-2</t>
  </si>
  <si>
    <t>205-215</t>
  </si>
  <si>
    <t>110-120</t>
  </si>
  <si>
    <t>Profit of Rs.191.50/-</t>
  </si>
  <si>
    <t>BRIDGESE</t>
  </si>
  <si>
    <t>VISHAL PRAGNESHBHAI SHAH</t>
  </si>
  <si>
    <t>DLCL</t>
  </si>
  <si>
    <t>MEENA SINDHWAR</t>
  </si>
  <si>
    <t>HANSUGAR</t>
  </si>
  <si>
    <t>INTELSOFT</t>
  </si>
  <si>
    <t>MICRO LOGISTICS INDIA PRIVATE LIMITED</t>
  </si>
  <si>
    <t>LYKALABS</t>
  </si>
  <si>
    <t>IPCA LABORATORIES LIMITED</t>
  </si>
  <si>
    <t>MAYUKH</t>
  </si>
  <si>
    <t>NATURAL</t>
  </si>
  <si>
    <t>RAJESHKUMAR RAMESHCHANDRA GUPTA</t>
  </si>
  <si>
    <t>OLGA TRADING PRIVATE LIMITED</t>
  </si>
  <si>
    <t>OZONEWORLD</t>
  </si>
  <si>
    <t>SACHIDANANDAARAVIND</t>
  </si>
  <si>
    <t>SHASHIJIT</t>
  </si>
  <si>
    <t>PAYAL PROPERTIES PVT LTD</t>
  </si>
  <si>
    <t>SUNRETAIL</t>
  </si>
  <si>
    <t>TJR AGROCOM PRIVATE LIMITED</t>
  </si>
  <si>
    <t>KAMLESH NAVINCHANDRA SHAH</t>
  </si>
  <si>
    <t>MOKSH</t>
  </si>
  <si>
    <t>Moksh Ornaments Limited</t>
  </si>
  <si>
    <t>NIFTY 17400 CE 25-NOV</t>
  </si>
  <si>
    <t>110-130</t>
  </si>
  <si>
    <t>Profit of Rs.26.5/-</t>
  </si>
  <si>
    <t>Profit of Rs.22/-</t>
  </si>
  <si>
    <t>SBIN 490 CE 25-NOV</t>
  </si>
  <si>
    <t>8.0-10.0</t>
  </si>
  <si>
    <t>Profit of Rs.1.40/-</t>
  </si>
  <si>
    <t>NIFTY 17300 PE 25-NOV</t>
  </si>
  <si>
    <t>50-54</t>
  </si>
  <si>
    <t>80-110</t>
  </si>
  <si>
    <t>COLPAL DEC FUT</t>
  </si>
  <si>
    <t>1482-1486</t>
  </si>
  <si>
    <t>1520-1550</t>
  </si>
  <si>
    <t>HDFC DEC FUT</t>
  </si>
  <si>
    <t>2898-2902</t>
  </si>
  <si>
    <t>2940-2980</t>
  </si>
  <si>
    <t xml:space="preserve">HINDUNILVR DEC FUT </t>
  </si>
  <si>
    <t>2375-2377</t>
  </si>
  <si>
    <t>2420-2460</t>
  </si>
  <si>
    <t>ATISHAY</t>
  </si>
  <si>
    <t>JAYASEELAN SINGARAVELU</t>
  </si>
  <si>
    <t>HEM SECURITIES LIMITD</t>
  </si>
  <si>
    <t>SAURABHTRIPATHI</t>
  </si>
  <si>
    <t>AVI</t>
  </si>
  <si>
    <t>ABHISHIKHA FAMILY TRUST</t>
  </si>
  <si>
    <t>KAPIL KUMAR SHARMA</t>
  </si>
  <si>
    <t>BALPHARMA</t>
  </si>
  <si>
    <t>MICRO LABS LTD</t>
  </si>
  <si>
    <t>VIPUL KUMAT</t>
  </si>
  <si>
    <t>RAJ DEVANGBHAI PATEL</t>
  </si>
  <si>
    <t>CAPRICORN</t>
  </si>
  <si>
    <t>SUSHILA DEVI AGARWAL</t>
  </si>
  <si>
    <t>PURSHOTTAM AGARWAL</t>
  </si>
  <si>
    <t>CREATIVEYE</t>
  </si>
  <si>
    <t>DEVHARI</t>
  </si>
  <si>
    <t>GHANSHYAM DAHYABHAI THAKKAR</t>
  </si>
  <si>
    <t>DGL</t>
  </si>
  <si>
    <t>DEEPAK KUMAR SINGH</t>
  </si>
  <si>
    <t>GGL</t>
  </si>
  <si>
    <t>YACOOBALI AIYUB MOHAMMED</t>
  </si>
  <si>
    <t>GAURAV NARESHMAL LODHA</t>
  </si>
  <si>
    <t>HKG</t>
  </si>
  <si>
    <t>KIRLPNU</t>
  </si>
  <si>
    <t>HDFC MUTUAL FUND</t>
  </si>
  <si>
    <t>DADAL&amp;BROACHA STOCK BROKING PVT LTD</t>
  </si>
  <si>
    <t>AMEE PARIKH</t>
  </si>
  <si>
    <t>MAHAVIRIND</t>
  </si>
  <si>
    <t>PANAFIC INDUSTRIALS LTD</t>
  </si>
  <si>
    <t>MNIL</t>
  </si>
  <si>
    <t>KABIR SHRAN DAGAR</t>
  </si>
  <si>
    <t>AANCHAL</t>
  </si>
  <si>
    <t>AKASH DAGAR</t>
  </si>
  <si>
    <t>NCLRESE</t>
  </si>
  <si>
    <t>TURBOT MARKETING PRIVATE LIMITED .</t>
  </si>
  <si>
    <t>OMNIAX</t>
  </si>
  <si>
    <t>SATYAPPA MAGEPPA YALLATTI</t>
  </si>
  <si>
    <t>SCTL</t>
  </si>
  <si>
    <t>SPS</t>
  </si>
  <si>
    <t>PRAMODBHAI PATANWALA REAL ESTATES PRIVATE LIMITED</t>
  </si>
  <si>
    <t>A &amp; N VENTURES PRIVATE LIMITED</t>
  </si>
  <si>
    <t>SRESTHA</t>
  </si>
  <si>
    <t>ASHOK BHAWANJI CHHEDA</t>
  </si>
  <si>
    <t>SUNIL BHANDARI</t>
  </si>
  <si>
    <t>SSLEL</t>
  </si>
  <si>
    <t>LIFE INSURANCE CORPORATION OF INDIA</t>
  </si>
  <si>
    <t>MAHAVEER EQUIBIZ</t>
  </si>
  <si>
    <t>STL</t>
  </si>
  <si>
    <t>VENKATESHWARA INDUSTRIAL PROMOTION CO LIMITED</t>
  </si>
  <si>
    <t>TIAANC</t>
  </si>
  <si>
    <t>N L RUNGTA HUF</t>
  </si>
  <si>
    <t>TTFL</t>
  </si>
  <si>
    <t>FATEMA TAHER BURHANI</t>
  </si>
  <si>
    <t>VIVANTA</t>
  </si>
  <si>
    <t>ASHNISHA ALLOYS PRIVATE LIMITED</t>
  </si>
  <si>
    <t>ASLIND</t>
  </si>
  <si>
    <t>ASL Industries Limited</t>
  </si>
  <si>
    <t>ZUBER TRADING LLP</t>
  </si>
  <si>
    <t>SUNAYANA INVESTMENT COMPANY LIMITED</t>
  </si>
  <si>
    <t>Bal Pharma Limited</t>
  </si>
  <si>
    <t>CLEDUCATE</t>
  </si>
  <si>
    <t>CL Educate Limited</t>
  </si>
  <si>
    <t>ARJUNA FUND PTE. LTD.</t>
  </si>
  <si>
    <t>JUMPNET</t>
  </si>
  <si>
    <t>Jump Networks Limited</t>
  </si>
  <si>
    <t>SINGARAVELU JAYASEELAN</t>
  </si>
  <si>
    <t>LATENTVIEW</t>
  </si>
  <si>
    <t>Latent View Analytics Ltd</t>
  </si>
  <si>
    <t>VAIBHAV STOCK AND DERIVATIVES BROKING PRIVATE LIMITED</t>
  </si>
  <si>
    <t>LYPSAGEMS</t>
  </si>
  <si>
    <t>Lypsa Gems &amp; Jewel Ltd</t>
  </si>
  <si>
    <t>ANUPAM NARAIN GUPTA</t>
  </si>
  <si>
    <t>RAYMOND</t>
  </si>
  <si>
    <t>Raymond Ltd.</t>
  </si>
  <si>
    <t>XTX MARKETS LLP</t>
  </si>
  <si>
    <t>SILGO</t>
  </si>
  <si>
    <t>Silgo Retail Limited</t>
  </si>
  <si>
    <t>ANURADHA SURI</t>
  </si>
  <si>
    <t>Spicejet Limited</t>
  </si>
  <si>
    <t>QE SECURITIES</t>
  </si>
  <si>
    <t>Vedanta Limited</t>
  </si>
  <si>
    <t>VEDANTA NETHERLANDS INVESTMENTS B.V.</t>
  </si>
  <si>
    <t>TWIN STAR HOLDINGS LIMITED</t>
  </si>
  <si>
    <t>VIKASECO</t>
  </si>
  <si>
    <t>Vikas EcoTech Limited</t>
  </si>
  <si>
    <t>LATIN MANHARLAL SECURITIES PVT. LTD.</t>
  </si>
  <si>
    <t>ADROIT FINANCIAL SERVICES PVT LTD</t>
  </si>
  <si>
    <t>ASL ENTERPRISES LIMITED</t>
  </si>
  <si>
    <t>KUMAT VIPUL</t>
  </si>
  <si>
    <t>ASHOKA PTE. LTD.</t>
  </si>
  <si>
    <t>B M TRADERS</t>
  </si>
  <si>
    <t>TOUCHLINE SECURITIES PRIVATE LIMITED</t>
  </si>
  <si>
    <t>GAUTAM KUMAR CHORDIA</t>
  </si>
  <si>
    <t>RANJEET GABA</t>
  </si>
  <si>
    <t>VANEET AGGARWAL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</si>
</sst>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165" fontId="35" fillId="12" borderId="23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8" borderId="21" xfId="0" applyNumberFormat="1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8" borderId="23" xfId="0" applyNumberFormat="1" applyFont="1" applyFill="1" applyBorder="1" applyAlignment="1">
      <alignment horizontal="center" vertical="center"/>
    </xf>
    <xf numFmtId="166" fontId="35" fillId="18" borderId="23" xfId="0" applyNumberFormat="1" applyFont="1" applyFill="1" applyBorder="1" applyAlignment="1">
      <alignment horizontal="center" vertical="center"/>
    </xf>
    <xf numFmtId="0" fontId="35" fillId="18" borderId="23" xfId="0" applyFont="1" applyFill="1" applyBorder="1" applyAlignment="1">
      <alignment horizontal="left"/>
    </xf>
    <xf numFmtId="0" fontId="35" fillId="18" borderId="23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6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6" fontId="35" fillId="11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6" fontId="35" fillId="11" borderId="28" xfId="0" applyNumberFormat="1" applyFont="1" applyFill="1" applyBorder="1" applyAlignment="1">
      <alignment horizontal="center" vertical="center"/>
    </xf>
    <xf numFmtId="0" fontId="43" fillId="20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5" fontId="35" fillId="24" borderId="1" xfId="0" applyNumberFormat="1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top"/>
    </xf>
    <xf numFmtId="0" fontId="35" fillId="18" borderId="3" xfId="0" applyFont="1" applyFill="1" applyBorder="1" applyAlignment="1">
      <alignment horizontal="center" vertical="center"/>
    </xf>
    <xf numFmtId="166" fontId="35" fillId="18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8" borderId="26" xfId="0" applyFont="1" applyFill="1" applyBorder="1" applyAlignment="1">
      <alignment horizontal="center" vertical="center"/>
    </xf>
    <xf numFmtId="0" fontId="35" fillId="18" borderId="21" xfId="0" applyFont="1" applyFill="1" applyBorder="1" applyAlignment="1">
      <alignment horizontal="center" vertical="center"/>
    </xf>
    <xf numFmtId="0" fontId="36" fillId="18" borderId="21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6" borderId="21" xfId="0" applyNumberFormat="1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0" fontId="35" fillId="24" borderId="3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6" fontId="35" fillId="24" borderId="25" xfId="0" applyNumberFormat="1" applyFont="1" applyFill="1" applyBorder="1" applyAlignment="1">
      <alignment horizontal="center" vertical="center"/>
    </xf>
    <xf numFmtId="0" fontId="35" fillId="24" borderId="21" xfId="0" applyFont="1" applyFill="1" applyBorder="1"/>
    <xf numFmtId="0" fontId="35" fillId="24" borderId="24" xfId="0" applyFont="1" applyFill="1" applyBorder="1" applyAlignment="1">
      <alignment horizontal="center" vertical="center"/>
    </xf>
    <xf numFmtId="0" fontId="35" fillId="24" borderId="21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3" borderId="21" xfId="0" applyFont="1" applyFill="1" applyBorder="1" applyAlignment="1">
      <alignment horizontal="center" vertical="center"/>
    </xf>
    <xf numFmtId="2" fontId="36" fillId="23" borderId="21" xfId="0" applyNumberFormat="1" applyFont="1" applyFill="1" applyBorder="1" applyAlignment="1">
      <alignment horizontal="center" vertical="center"/>
    </xf>
    <xf numFmtId="43" fontId="36" fillId="27" borderId="21" xfId="0" applyNumberFormat="1" applyFont="1" applyFill="1" applyBorder="1" applyAlignment="1">
      <alignment horizontal="center" vertical="center"/>
    </xf>
    <xf numFmtId="165" fontId="35" fillId="24" borderId="21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20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5" fillId="11" borderId="21" xfId="0" applyFont="1" applyFill="1" applyBorder="1"/>
    <xf numFmtId="1" fontId="1" fillId="28" borderId="1" xfId="0" applyNumberFormat="1" applyFont="1" applyFill="1" applyBorder="1" applyAlignment="1">
      <alignment horizontal="center" vertical="center" wrapText="1"/>
    </xf>
    <xf numFmtId="168" fontId="1" fillId="28" borderId="1" xfId="0" applyNumberFormat="1" applyFont="1" applyFill="1" applyBorder="1" applyAlignment="1">
      <alignment horizontal="center" vertical="center"/>
    </xf>
    <xf numFmtId="168" fontId="1" fillId="28" borderId="1" xfId="0" applyNumberFormat="1" applyFont="1" applyFill="1" applyBorder="1" applyAlignment="1">
      <alignment horizontal="left"/>
    </xf>
    <xf numFmtId="0" fontId="1" fillId="29" borderId="1" xfId="0" applyFont="1" applyFill="1" applyBorder="1" applyAlignment="1">
      <alignment horizontal="center"/>
    </xf>
    <xf numFmtId="2" fontId="1" fillId="29" borderId="1" xfId="0" applyNumberFormat="1" applyFont="1" applyFill="1" applyBorder="1" applyAlignment="1">
      <alignment horizontal="center" vertical="center"/>
    </xf>
    <xf numFmtId="2" fontId="1" fillId="29" borderId="1" xfId="0" applyNumberFormat="1" applyFont="1" applyFill="1" applyBorder="1" applyAlignment="1">
      <alignment horizontal="center"/>
    </xf>
    <xf numFmtId="165" fontId="35" fillId="13" borderId="21" xfId="0" applyNumberFormat="1" applyFont="1" applyFill="1" applyBorder="1" applyAlignment="1">
      <alignment horizontal="center" vertic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24" borderId="5" xfId="0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6" fontId="35" fillId="24" borderId="31" xfId="0" applyNumberFormat="1" applyFont="1" applyFill="1" applyBorder="1" applyAlignment="1">
      <alignment horizontal="center" vertical="center"/>
    </xf>
    <xf numFmtId="0" fontId="43" fillId="22" borderId="23" xfId="0" applyFont="1" applyFill="1" applyBorder="1" applyAlignment="1"/>
    <xf numFmtId="0" fontId="35" fillId="24" borderId="32" xfId="0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center" vertical="center"/>
    </xf>
    <xf numFmtId="0" fontId="36" fillId="24" borderId="23" xfId="0" applyFont="1" applyFill="1" applyBorder="1" applyAlignment="1">
      <alignment horizontal="center" vertical="center"/>
    </xf>
    <xf numFmtId="0" fontId="36" fillId="23" borderId="23" xfId="0" applyFont="1" applyFill="1" applyBorder="1" applyAlignment="1">
      <alignment horizontal="center" vertical="center"/>
    </xf>
    <xf numFmtId="2" fontId="36" fillId="23" borderId="23" xfId="0" applyNumberFormat="1" applyFont="1" applyFill="1" applyBorder="1" applyAlignment="1">
      <alignment horizontal="center" vertical="center"/>
    </xf>
    <xf numFmtId="43" fontId="36" fillId="27" borderId="23" xfId="0" applyNumberFormat="1" applyFont="1" applyFill="1" applyBorder="1" applyAlignment="1">
      <alignment horizontal="center" vertical="center"/>
    </xf>
    <xf numFmtId="165" fontId="35" fillId="24" borderId="23" xfId="0" applyNumberFormat="1" applyFont="1" applyFill="1" applyBorder="1" applyAlignment="1">
      <alignment horizontal="center" vertical="center"/>
    </xf>
    <xf numFmtId="16" fontId="36" fillId="16" borderId="24" xfId="0" applyNumberFormat="1" applyFont="1" applyFill="1" applyBorder="1" applyAlignment="1">
      <alignment horizontal="center" vertical="center"/>
    </xf>
    <xf numFmtId="0" fontId="36" fillId="2" borderId="21" xfId="0" applyFont="1" applyFill="1" applyBorder="1"/>
    <xf numFmtId="0" fontId="35" fillId="2" borderId="21" xfId="0" applyFont="1" applyFill="1" applyBorder="1"/>
    <xf numFmtId="43" fontId="36" fillId="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166" fontId="35" fillId="24" borderId="21" xfId="0" applyNumberFormat="1" applyFont="1" applyFill="1" applyBorder="1" applyAlignment="1">
      <alignment horizontal="center" vertical="center"/>
    </xf>
    <xf numFmtId="0" fontId="43" fillId="22" borderId="21" xfId="0" applyFont="1" applyFill="1" applyBorder="1" applyAlignment="1"/>
    <xf numFmtId="0" fontId="36" fillId="24" borderId="24" xfId="0" applyFont="1" applyFill="1" applyBorder="1" applyAlignment="1">
      <alignment horizontal="center" vertical="center"/>
    </xf>
    <xf numFmtId="2" fontId="36" fillId="24" borderId="21" xfId="0" applyNumberFormat="1" applyFont="1" applyFill="1" applyBorder="1" applyAlignment="1">
      <alignment horizontal="center" vertical="center"/>
    </xf>
    <xf numFmtId="167" fontId="36" fillId="24" borderId="21" xfId="0" applyNumberFormat="1" applyFont="1" applyFill="1" applyBorder="1" applyAlignment="1">
      <alignment horizontal="center" vertical="center"/>
    </xf>
    <xf numFmtId="43" fontId="36" fillId="23" borderId="21" xfId="0" applyNumberFormat="1" applyFont="1" applyFill="1" applyBorder="1" applyAlignment="1">
      <alignment horizontal="center" vertical="center"/>
    </xf>
    <xf numFmtId="16" fontId="36" fillId="24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5" fillId="24" borderId="26" xfId="0" applyFont="1" applyFill="1" applyBorder="1" applyAlignment="1">
      <alignment horizontal="center" vertical="center"/>
    </xf>
    <xf numFmtId="0" fontId="36" fillId="11" borderId="21" xfId="0" applyFont="1" applyFill="1" applyBorder="1"/>
    <xf numFmtId="16" fontId="36" fillId="2" borderId="24" xfId="0" applyNumberFormat="1" applyFont="1" applyFill="1" applyBorder="1" applyAlignment="1">
      <alignment horizontal="center" vertical="center"/>
    </xf>
    <xf numFmtId="0" fontId="0" fillId="13" borderId="0" xfId="0" applyFont="1" applyFill="1" applyBorder="1" applyAlignment="1"/>
    <xf numFmtId="16" fontId="37" fillId="16" borderId="21" xfId="0" applyNumberFormat="1" applyFont="1" applyFill="1" applyBorder="1" applyAlignment="1">
      <alignment horizontal="center" vertical="center"/>
    </xf>
    <xf numFmtId="166" fontId="35" fillId="12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0" fontId="36" fillId="24" borderId="21" xfId="0" applyFont="1" applyFill="1" applyBorder="1"/>
    <xf numFmtId="0" fontId="35" fillId="2" borderId="21" xfId="0" applyFont="1" applyFill="1" applyBorder="1" applyAlignment="1">
      <alignment horizontal="center"/>
    </xf>
    <xf numFmtId="1" fontId="35" fillId="24" borderId="23" xfId="0" applyNumberFormat="1" applyFont="1" applyFill="1" applyBorder="1" applyAlignment="1">
      <alignment horizontal="center" vertical="center"/>
    </xf>
    <xf numFmtId="166" fontId="35" fillId="24" borderId="23" xfId="0" applyNumberFormat="1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left"/>
    </xf>
    <xf numFmtId="0" fontId="36" fillId="11" borderId="15" xfId="0" applyFont="1" applyFill="1" applyBorder="1"/>
    <xf numFmtId="0" fontId="35" fillId="11" borderId="15" xfId="0" applyFont="1" applyFill="1" applyBorder="1"/>
    <xf numFmtId="0" fontId="35" fillId="11" borderId="1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2" fontId="36" fillId="11" borderId="24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5" fillId="11" borderId="2" xfId="0" applyFont="1" applyFill="1" applyBorder="1"/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2" fontId="36" fillId="11" borderId="33" xfId="0" applyNumberFormat="1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6" fillId="24" borderId="15" xfId="0" applyFont="1" applyFill="1" applyBorder="1"/>
    <xf numFmtId="0" fontId="35" fillId="24" borderId="15" xfId="0" applyFont="1" applyFill="1" applyBorder="1"/>
    <xf numFmtId="0" fontId="35" fillId="24" borderId="15" xfId="0" applyFont="1" applyFill="1" applyBorder="1" applyAlignment="1">
      <alignment horizontal="center" vertical="center"/>
    </xf>
    <xf numFmtId="0" fontId="36" fillId="24" borderId="15" xfId="0" applyFont="1" applyFill="1" applyBorder="1" applyAlignment="1">
      <alignment horizontal="center" vertical="center"/>
    </xf>
    <xf numFmtId="2" fontId="36" fillId="24" borderId="24" xfId="0" applyNumberFormat="1" applyFont="1" applyFill="1" applyBorder="1" applyAlignment="1">
      <alignment horizontal="center" vertical="center"/>
    </xf>
    <xf numFmtId="0" fontId="36" fillId="24" borderId="2" xfId="0" applyFont="1" applyFill="1" applyBorder="1"/>
    <xf numFmtId="0" fontId="35" fillId="24" borderId="2" xfId="0" applyFont="1" applyFill="1" applyBorder="1"/>
    <xf numFmtId="0" fontId="35" fillId="24" borderId="2" xfId="0" applyFont="1" applyFill="1" applyBorder="1" applyAlignment="1">
      <alignment horizontal="center" vertical="center"/>
    </xf>
    <xf numFmtId="0" fontId="36" fillId="24" borderId="2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  <xf numFmtId="2" fontId="36" fillId="24" borderId="33" xfId="0" applyNumberFormat="1" applyFont="1" applyFill="1" applyBorder="1" applyAlignment="1">
      <alignment horizontal="center" vertical="center"/>
    </xf>
    <xf numFmtId="2" fontId="36" fillId="24" borderId="30" xfId="0" applyNumberFormat="1" applyFont="1" applyFill="1" applyBorder="1" applyAlignment="1">
      <alignment horizontal="center" vertical="center"/>
    </xf>
    <xf numFmtId="0" fontId="36" fillId="12" borderId="15" xfId="0" applyFont="1" applyFill="1" applyBorder="1"/>
    <xf numFmtId="0" fontId="36" fillId="12" borderId="15" xfId="0" applyFont="1" applyFill="1" applyBorder="1" applyAlignment="1">
      <alignment horizontal="center" vertical="center"/>
    </xf>
    <xf numFmtId="2" fontId="36" fillId="12" borderId="24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5" fillId="12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18" xfId="0" applyFont="1" applyFill="1" applyBorder="1" applyAlignment="1">
      <alignment horizontal="center" vertical="center"/>
    </xf>
    <xf numFmtId="2" fontId="36" fillId="12" borderId="33" xfId="0" applyNumberFormat="1" applyFont="1" applyFill="1" applyBorder="1" applyAlignment="1">
      <alignment horizontal="center" vertical="center"/>
    </xf>
    <xf numFmtId="2" fontId="36" fillId="12" borderId="30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16" fontId="36" fillId="11" borderId="18" xfId="0" applyNumberFormat="1" applyFont="1" applyFill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165" fontId="35" fillId="11" borderId="18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43" fontId="36" fillId="11" borderId="18" xfId="0" applyNumberFormat="1" applyFont="1" applyFill="1" applyBorder="1" applyAlignment="1">
      <alignment horizontal="center" vertical="center"/>
    </xf>
    <xf numFmtId="0" fontId="35" fillId="11" borderId="34" xfId="0" applyFont="1" applyFill="1" applyBorder="1" applyAlignment="1">
      <alignment horizontal="center" vertical="center"/>
    </xf>
    <xf numFmtId="0" fontId="35" fillId="11" borderId="35" xfId="0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2" borderId="36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/>
    </xf>
    <xf numFmtId="43" fontId="36" fillId="24" borderId="18" xfId="0" applyNumberFormat="1" applyFont="1" applyFill="1" applyBorder="1" applyAlignment="1">
      <alignment horizontal="center" vertical="center"/>
    </xf>
    <xf numFmtId="16" fontId="36" fillId="24" borderId="18" xfId="0" applyNumberFormat="1" applyFont="1" applyFill="1" applyBorder="1" applyAlignment="1">
      <alignment horizontal="center" vertical="center"/>
    </xf>
    <xf numFmtId="0" fontId="35" fillId="24" borderId="18" xfId="0" applyFont="1" applyFill="1" applyBorder="1" applyAlignment="1">
      <alignment horizontal="center" vertical="center"/>
    </xf>
    <xf numFmtId="165" fontId="35" fillId="24" borderId="18" xfId="0" applyNumberFormat="1" applyFont="1" applyFill="1" applyBorder="1" applyAlignment="1">
      <alignment horizontal="center" vertical="center"/>
    </xf>
    <xf numFmtId="0" fontId="35" fillId="24" borderId="34" xfId="0" applyFont="1" applyFill="1" applyBorder="1" applyAlignment="1">
      <alignment horizontal="center" vertical="center"/>
    </xf>
    <xf numFmtId="0" fontId="35" fillId="24" borderId="35" xfId="0" applyFont="1" applyFill="1" applyBorder="1" applyAlignment="1">
      <alignment horizontal="center" vertical="center"/>
    </xf>
    <xf numFmtId="0" fontId="36" fillId="24" borderId="27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  <xf numFmtId="16" fontId="36" fillId="12" borderId="18" xfId="0" applyNumberFormat="1" applyFont="1" applyFill="1" applyBorder="1" applyAlignment="1">
      <alignment horizontal="center" vertical="center"/>
    </xf>
    <xf numFmtId="165" fontId="35" fillId="12" borderId="18" xfId="0" applyNumberFormat="1" applyFont="1" applyFill="1" applyBorder="1" applyAlignment="1">
      <alignment horizontal="center" vertical="center"/>
    </xf>
    <xf numFmtId="0" fontId="35" fillId="12" borderId="34" xfId="0" applyFont="1" applyFill="1" applyBorder="1" applyAlignment="1">
      <alignment horizontal="center" vertical="center"/>
    </xf>
    <xf numFmtId="0" fontId="35" fillId="12" borderId="35" xfId="0" applyFont="1" applyFill="1" applyBorder="1" applyAlignment="1">
      <alignment horizontal="center" vertical="center"/>
    </xf>
    <xf numFmtId="0" fontId="36" fillId="12" borderId="27" xfId="0" applyFont="1" applyFill="1" applyBorder="1" applyAlignment="1">
      <alignment horizontal="center" vertical="center"/>
    </xf>
    <xf numFmtId="0" fontId="36" fillId="12" borderId="18" xfId="0" applyFont="1" applyFill="1" applyBorder="1" applyAlignment="1">
      <alignment horizontal="center" vertical="center"/>
    </xf>
    <xf numFmtId="43" fontId="36" fillId="12" borderId="1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44524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C13" sqref="C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44524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42" t="s">
        <v>16</v>
      </c>
      <c r="B9" s="544" t="s">
        <v>17</v>
      </c>
      <c r="C9" s="544" t="s">
        <v>18</v>
      </c>
      <c r="D9" s="544" t="s">
        <v>19</v>
      </c>
      <c r="E9" s="26" t="s">
        <v>20</v>
      </c>
      <c r="F9" s="26" t="s">
        <v>21</v>
      </c>
      <c r="G9" s="539" t="s">
        <v>22</v>
      </c>
      <c r="H9" s="540"/>
      <c r="I9" s="541"/>
      <c r="J9" s="539" t="s">
        <v>23</v>
      </c>
      <c r="K9" s="540"/>
      <c r="L9" s="541"/>
      <c r="M9" s="26"/>
      <c r="N9" s="27"/>
      <c r="O9" s="27"/>
      <c r="P9" s="27"/>
    </row>
    <row r="10" spans="1:16" ht="59.25" customHeight="1">
      <c r="A10" s="543"/>
      <c r="B10" s="545"/>
      <c r="C10" s="545"/>
      <c r="D10" s="54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44525</v>
      </c>
      <c r="E11" s="35">
        <v>37284.300000000003</v>
      </c>
      <c r="F11" s="35">
        <v>37147.083333333336</v>
      </c>
      <c r="G11" s="36">
        <v>36819.216666666674</v>
      </c>
      <c r="H11" s="36">
        <v>36354.133333333339</v>
      </c>
      <c r="I11" s="36">
        <v>36026.266666666677</v>
      </c>
      <c r="J11" s="36">
        <v>37612.166666666672</v>
      </c>
      <c r="K11" s="36">
        <v>37940.033333333326</v>
      </c>
      <c r="L11" s="36">
        <v>38405.116666666669</v>
      </c>
      <c r="M11" s="37">
        <v>37474.949999999997</v>
      </c>
      <c r="N11" s="37">
        <v>36682</v>
      </c>
      <c r="O11" s="38">
        <v>2823775</v>
      </c>
      <c r="P11" s="39">
        <v>3.5373812928537383E-2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44525</v>
      </c>
      <c r="E12" s="40">
        <v>17495.25</v>
      </c>
      <c r="F12" s="40">
        <v>17431.75</v>
      </c>
      <c r="G12" s="41">
        <v>17313.5</v>
      </c>
      <c r="H12" s="41">
        <v>17131.75</v>
      </c>
      <c r="I12" s="41">
        <v>17013.5</v>
      </c>
      <c r="J12" s="41">
        <v>17613.5</v>
      </c>
      <c r="K12" s="41">
        <v>17731.75</v>
      </c>
      <c r="L12" s="41">
        <v>17913.5</v>
      </c>
      <c r="M12" s="31">
        <v>17550</v>
      </c>
      <c r="N12" s="31">
        <v>17250</v>
      </c>
      <c r="O12" s="42">
        <v>12297150</v>
      </c>
      <c r="P12" s="43">
        <v>-2.842153062713871E-3</v>
      </c>
    </row>
    <row r="13" spans="1:16" ht="12.75" customHeight="1">
      <c r="A13" s="31">
        <v>3</v>
      </c>
      <c r="B13" s="32" t="s">
        <v>35</v>
      </c>
      <c r="C13" s="33" t="s">
        <v>848</v>
      </c>
      <c r="D13" s="34">
        <v>44530</v>
      </c>
      <c r="E13" s="40">
        <v>18250</v>
      </c>
      <c r="F13" s="40">
        <v>18228.333333333332</v>
      </c>
      <c r="G13" s="41">
        <v>18206.616666666665</v>
      </c>
      <c r="H13" s="41">
        <v>18163.233333333334</v>
      </c>
      <c r="I13" s="41">
        <v>18141.516666666666</v>
      </c>
      <c r="J13" s="41">
        <v>18271.716666666664</v>
      </c>
      <c r="K13" s="41">
        <v>18293.433333333331</v>
      </c>
      <c r="L13" s="41">
        <v>18336.816666666662</v>
      </c>
      <c r="M13" s="31">
        <v>18250.05</v>
      </c>
      <c r="N13" s="31">
        <v>18184.95</v>
      </c>
      <c r="O13" s="42">
        <v>1120</v>
      </c>
      <c r="P13" s="43">
        <v>-0.15151515151515152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44525</v>
      </c>
      <c r="E14" s="40">
        <v>929.35</v>
      </c>
      <c r="F14" s="40">
        <v>920.93333333333339</v>
      </c>
      <c r="G14" s="41">
        <v>909.46666666666681</v>
      </c>
      <c r="H14" s="41">
        <v>889.58333333333337</v>
      </c>
      <c r="I14" s="41">
        <v>878.11666666666679</v>
      </c>
      <c r="J14" s="41">
        <v>940.81666666666683</v>
      </c>
      <c r="K14" s="41">
        <v>952.28333333333353</v>
      </c>
      <c r="L14" s="41">
        <v>972.16666666666686</v>
      </c>
      <c r="M14" s="31">
        <v>932.4</v>
      </c>
      <c r="N14" s="31">
        <v>901.05</v>
      </c>
      <c r="O14" s="42">
        <v>3448450</v>
      </c>
      <c r="P14" s="43">
        <v>-2.8030666027791088E-2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44525</v>
      </c>
      <c r="E15" s="40">
        <v>19766.599999999999</v>
      </c>
      <c r="F15" s="40">
        <v>19604.383333333331</v>
      </c>
      <c r="G15" s="41">
        <v>19384.766666666663</v>
      </c>
      <c r="H15" s="41">
        <v>19002.933333333331</v>
      </c>
      <c r="I15" s="41">
        <v>18783.316666666662</v>
      </c>
      <c r="J15" s="41">
        <v>19986.216666666664</v>
      </c>
      <c r="K15" s="41">
        <v>20205.833333333332</v>
      </c>
      <c r="L15" s="41">
        <v>20587.666666666664</v>
      </c>
      <c r="M15" s="31">
        <v>19824</v>
      </c>
      <c r="N15" s="31">
        <v>19222.55</v>
      </c>
      <c r="O15" s="42">
        <v>32550</v>
      </c>
      <c r="P15" s="43">
        <v>-3.5555555555555556E-2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44525</v>
      </c>
      <c r="E16" s="40">
        <v>276.64999999999998</v>
      </c>
      <c r="F16" s="40">
        <v>274.16666666666669</v>
      </c>
      <c r="G16" s="41">
        <v>269.48333333333335</v>
      </c>
      <c r="H16" s="41">
        <v>262.31666666666666</v>
      </c>
      <c r="I16" s="41">
        <v>257.63333333333333</v>
      </c>
      <c r="J16" s="41">
        <v>281.33333333333337</v>
      </c>
      <c r="K16" s="41">
        <v>286.01666666666665</v>
      </c>
      <c r="L16" s="41">
        <v>293.18333333333339</v>
      </c>
      <c r="M16" s="31">
        <v>278.85000000000002</v>
      </c>
      <c r="N16" s="31">
        <v>267</v>
      </c>
      <c r="O16" s="42">
        <v>11759800</v>
      </c>
      <c r="P16" s="43">
        <v>3.4064929126657519E-2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44525</v>
      </c>
      <c r="E17" s="40">
        <v>2408.5500000000002</v>
      </c>
      <c r="F17" s="40">
        <v>2395.7000000000003</v>
      </c>
      <c r="G17" s="41">
        <v>2367.4000000000005</v>
      </c>
      <c r="H17" s="41">
        <v>2326.2500000000005</v>
      </c>
      <c r="I17" s="41">
        <v>2297.9500000000007</v>
      </c>
      <c r="J17" s="41">
        <v>2436.8500000000004</v>
      </c>
      <c r="K17" s="41">
        <v>2465.1500000000005</v>
      </c>
      <c r="L17" s="41">
        <v>2506.3000000000002</v>
      </c>
      <c r="M17" s="31">
        <v>2424</v>
      </c>
      <c r="N17" s="31">
        <v>2354.5500000000002</v>
      </c>
      <c r="O17" s="42">
        <v>2211500</v>
      </c>
      <c r="P17" s="43">
        <v>1.027866605756053E-2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44525</v>
      </c>
      <c r="E18" s="40">
        <v>1710</v>
      </c>
      <c r="F18" s="40">
        <v>1692.4666666666665</v>
      </c>
      <c r="G18" s="41">
        <v>1665.5333333333328</v>
      </c>
      <c r="H18" s="41">
        <v>1621.0666666666664</v>
      </c>
      <c r="I18" s="41">
        <v>1594.1333333333328</v>
      </c>
      <c r="J18" s="41">
        <v>1736.9333333333329</v>
      </c>
      <c r="K18" s="41">
        <v>1763.8666666666668</v>
      </c>
      <c r="L18" s="41">
        <v>1808.333333333333</v>
      </c>
      <c r="M18" s="31">
        <v>1719.4</v>
      </c>
      <c r="N18" s="31">
        <v>1648</v>
      </c>
      <c r="O18" s="42">
        <v>21873000</v>
      </c>
      <c r="P18" s="43">
        <v>1.0767097966728281E-2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44525</v>
      </c>
      <c r="E19" s="40">
        <v>728.05</v>
      </c>
      <c r="F19" s="40">
        <v>722.15</v>
      </c>
      <c r="G19" s="41">
        <v>711.59999999999991</v>
      </c>
      <c r="H19" s="41">
        <v>695.15</v>
      </c>
      <c r="I19" s="41">
        <v>684.59999999999991</v>
      </c>
      <c r="J19" s="41">
        <v>738.59999999999991</v>
      </c>
      <c r="K19" s="41">
        <v>749.14999999999986</v>
      </c>
      <c r="L19" s="41">
        <v>765.59999999999991</v>
      </c>
      <c r="M19" s="31">
        <v>732.7</v>
      </c>
      <c r="N19" s="31">
        <v>705.7</v>
      </c>
      <c r="O19" s="42">
        <v>91230000</v>
      </c>
      <c r="P19" s="43">
        <v>-1.0587677082627263E-2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44525</v>
      </c>
      <c r="E20" s="40">
        <v>3344</v>
      </c>
      <c r="F20" s="40">
        <v>3321.6166666666668</v>
      </c>
      <c r="G20" s="41">
        <v>3270.1833333333334</v>
      </c>
      <c r="H20" s="41">
        <v>3196.3666666666668</v>
      </c>
      <c r="I20" s="41">
        <v>3144.9333333333334</v>
      </c>
      <c r="J20" s="41">
        <v>3395.4333333333334</v>
      </c>
      <c r="K20" s="41">
        <v>3446.8666666666668</v>
      </c>
      <c r="L20" s="41">
        <v>3520.6833333333334</v>
      </c>
      <c r="M20" s="31">
        <v>3373.05</v>
      </c>
      <c r="N20" s="31">
        <v>3247.8</v>
      </c>
      <c r="O20" s="42">
        <v>601400</v>
      </c>
      <c r="P20" s="43">
        <v>-9.5639097744360899E-2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44525</v>
      </c>
      <c r="E21" s="40">
        <v>636.54999999999995</v>
      </c>
      <c r="F21" s="40">
        <v>629.35</v>
      </c>
      <c r="G21" s="41">
        <v>620.20000000000005</v>
      </c>
      <c r="H21" s="41">
        <v>603.85</v>
      </c>
      <c r="I21" s="41">
        <v>594.70000000000005</v>
      </c>
      <c r="J21" s="41">
        <v>645.70000000000005</v>
      </c>
      <c r="K21" s="41">
        <v>654.84999999999991</v>
      </c>
      <c r="L21" s="41">
        <v>671.2</v>
      </c>
      <c r="M21" s="31">
        <v>638.5</v>
      </c>
      <c r="N21" s="31">
        <v>613</v>
      </c>
      <c r="O21" s="42">
        <v>10878000</v>
      </c>
      <c r="P21" s="43">
        <v>-3.5039474851414884E-2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44525</v>
      </c>
      <c r="E22" s="40">
        <v>395.75</v>
      </c>
      <c r="F22" s="40">
        <v>392.26666666666671</v>
      </c>
      <c r="G22" s="41">
        <v>387.83333333333343</v>
      </c>
      <c r="H22" s="41">
        <v>379.91666666666674</v>
      </c>
      <c r="I22" s="41">
        <v>375.48333333333346</v>
      </c>
      <c r="J22" s="41">
        <v>400.18333333333339</v>
      </c>
      <c r="K22" s="41">
        <v>404.61666666666667</v>
      </c>
      <c r="L22" s="41">
        <v>412.53333333333336</v>
      </c>
      <c r="M22" s="31">
        <v>396.7</v>
      </c>
      <c r="N22" s="31">
        <v>384.35</v>
      </c>
      <c r="O22" s="42">
        <v>13213500</v>
      </c>
      <c r="P22" s="43">
        <v>8.7026222374899809E-3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44525</v>
      </c>
      <c r="E23" s="40">
        <v>763.7</v>
      </c>
      <c r="F23" s="40">
        <v>752.88333333333333</v>
      </c>
      <c r="G23" s="41">
        <v>738.2166666666667</v>
      </c>
      <c r="H23" s="41">
        <v>712.73333333333335</v>
      </c>
      <c r="I23" s="41">
        <v>698.06666666666672</v>
      </c>
      <c r="J23" s="41">
        <v>778.36666666666667</v>
      </c>
      <c r="K23" s="41">
        <v>793.03333333333342</v>
      </c>
      <c r="L23" s="41">
        <v>818.51666666666665</v>
      </c>
      <c r="M23" s="31">
        <v>767.55</v>
      </c>
      <c r="N23" s="31">
        <v>727.4</v>
      </c>
      <c r="O23" s="42">
        <v>2296050</v>
      </c>
      <c r="P23" s="43">
        <v>2.2011038903231549E-2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44525</v>
      </c>
      <c r="E24" s="40">
        <v>5453.55</v>
      </c>
      <c r="F24" s="40">
        <v>5447.4666666666662</v>
      </c>
      <c r="G24" s="41">
        <v>5353.7333333333327</v>
      </c>
      <c r="H24" s="41">
        <v>5253.9166666666661</v>
      </c>
      <c r="I24" s="41">
        <v>5160.1833333333325</v>
      </c>
      <c r="J24" s="41">
        <v>5547.2833333333328</v>
      </c>
      <c r="K24" s="41">
        <v>5641.0166666666664</v>
      </c>
      <c r="L24" s="41">
        <v>5740.833333333333</v>
      </c>
      <c r="M24" s="31">
        <v>5541.2</v>
      </c>
      <c r="N24" s="31">
        <v>5347.65</v>
      </c>
      <c r="O24" s="42">
        <v>2108750</v>
      </c>
      <c r="P24" s="43">
        <v>-4.8612677644935709E-2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44525</v>
      </c>
      <c r="E25" s="40">
        <v>221.35</v>
      </c>
      <c r="F25" s="40">
        <v>218.88333333333333</v>
      </c>
      <c r="G25" s="41">
        <v>215.61666666666665</v>
      </c>
      <c r="H25" s="41">
        <v>209.88333333333333</v>
      </c>
      <c r="I25" s="41">
        <v>206.61666666666665</v>
      </c>
      <c r="J25" s="41">
        <v>224.61666666666665</v>
      </c>
      <c r="K25" s="41">
        <v>227.8833333333333</v>
      </c>
      <c r="L25" s="41">
        <v>233.61666666666665</v>
      </c>
      <c r="M25" s="31">
        <v>222.15</v>
      </c>
      <c r="N25" s="31">
        <v>213.15</v>
      </c>
      <c r="O25" s="42">
        <v>13227500</v>
      </c>
      <c r="P25" s="43">
        <v>-5.6667925953910088E-4</v>
      </c>
    </row>
    <row r="26" spans="1:16" ht="12.75" customHeight="1">
      <c r="A26" s="31">
        <v>16</v>
      </c>
      <c r="B26" s="320" t="s">
        <v>49</v>
      </c>
      <c r="C26" s="33" t="s">
        <v>55</v>
      </c>
      <c r="D26" s="34">
        <v>44525</v>
      </c>
      <c r="E26" s="40">
        <v>134.94999999999999</v>
      </c>
      <c r="F26" s="40">
        <v>133.86666666666667</v>
      </c>
      <c r="G26" s="41">
        <v>131.93333333333334</v>
      </c>
      <c r="H26" s="41">
        <v>128.91666666666666</v>
      </c>
      <c r="I26" s="41">
        <v>126.98333333333332</v>
      </c>
      <c r="J26" s="41">
        <v>136.88333333333335</v>
      </c>
      <c r="K26" s="41">
        <v>138.81666666666669</v>
      </c>
      <c r="L26" s="41">
        <v>141.83333333333337</v>
      </c>
      <c r="M26" s="31">
        <v>135.80000000000001</v>
      </c>
      <c r="N26" s="31">
        <v>130.85</v>
      </c>
      <c r="O26" s="42">
        <v>47614500</v>
      </c>
      <c r="P26" s="43">
        <v>6.4165744745046771E-2</v>
      </c>
    </row>
    <row r="27" spans="1:16" ht="12.75" customHeight="1">
      <c r="A27" s="31">
        <v>17</v>
      </c>
      <c r="B27" s="321" t="s">
        <v>56</v>
      </c>
      <c r="C27" s="33" t="s">
        <v>57</v>
      </c>
      <c r="D27" s="34">
        <v>44525</v>
      </c>
      <c r="E27" s="40">
        <v>3181.5</v>
      </c>
      <c r="F27" s="40">
        <v>3212.0833333333335</v>
      </c>
      <c r="G27" s="41">
        <v>3139.416666666667</v>
      </c>
      <c r="H27" s="41">
        <v>3097.3333333333335</v>
      </c>
      <c r="I27" s="41">
        <v>3024.666666666667</v>
      </c>
      <c r="J27" s="41">
        <v>3254.166666666667</v>
      </c>
      <c r="K27" s="41">
        <v>3326.8333333333339</v>
      </c>
      <c r="L27" s="41">
        <v>3368.916666666667</v>
      </c>
      <c r="M27" s="31">
        <v>3284.75</v>
      </c>
      <c r="N27" s="31">
        <v>3170</v>
      </c>
      <c r="O27" s="42">
        <v>3804300</v>
      </c>
      <c r="P27" s="43">
        <v>3.0556684274685088E-2</v>
      </c>
    </row>
    <row r="28" spans="1:16" ht="12.75" customHeight="1">
      <c r="A28" s="31">
        <v>18</v>
      </c>
      <c r="B28" s="32" t="s">
        <v>44</v>
      </c>
      <c r="C28" s="33" t="s">
        <v>308</v>
      </c>
      <c r="D28" s="34">
        <v>44525</v>
      </c>
      <c r="E28" s="40">
        <v>2227.5500000000002</v>
      </c>
      <c r="F28" s="40">
        <v>2204.666666666667</v>
      </c>
      <c r="G28" s="41">
        <v>2168.1833333333338</v>
      </c>
      <c r="H28" s="41">
        <v>2108.8166666666671</v>
      </c>
      <c r="I28" s="41">
        <v>2072.3333333333339</v>
      </c>
      <c r="J28" s="41">
        <v>2264.0333333333338</v>
      </c>
      <c r="K28" s="41">
        <v>2300.5166666666673</v>
      </c>
      <c r="L28" s="41">
        <v>2359.8833333333337</v>
      </c>
      <c r="M28" s="31">
        <v>2241.15</v>
      </c>
      <c r="N28" s="31">
        <v>2145.3000000000002</v>
      </c>
      <c r="O28" s="42">
        <v>570625</v>
      </c>
      <c r="P28" s="43">
        <v>3.594608087868198E-2</v>
      </c>
    </row>
    <row r="29" spans="1:16" ht="12.75" customHeight="1">
      <c r="A29" s="31">
        <v>19</v>
      </c>
      <c r="B29" s="32" t="s">
        <v>44</v>
      </c>
      <c r="C29" s="33" t="s">
        <v>309</v>
      </c>
      <c r="D29" s="34">
        <v>44525</v>
      </c>
      <c r="E29" s="40">
        <v>8662.75</v>
      </c>
      <c r="F29" s="40">
        <v>8571.9499999999989</v>
      </c>
      <c r="G29" s="41">
        <v>8374.8999999999978</v>
      </c>
      <c r="H29" s="41">
        <v>8087.0499999999993</v>
      </c>
      <c r="I29" s="41">
        <v>7889.9999999999982</v>
      </c>
      <c r="J29" s="41">
        <v>8859.7999999999975</v>
      </c>
      <c r="K29" s="41">
        <v>9056.8499999999967</v>
      </c>
      <c r="L29" s="41">
        <v>9344.6999999999971</v>
      </c>
      <c r="M29" s="31">
        <v>8769</v>
      </c>
      <c r="N29" s="31">
        <v>8284.1</v>
      </c>
      <c r="O29" s="42">
        <v>46725</v>
      </c>
      <c r="P29" s="43">
        <v>2.1311475409836064E-2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44525</v>
      </c>
      <c r="E30" s="40">
        <v>1203.25</v>
      </c>
      <c r="F30" s="40">
        <v>1201.5</v>
      </c>
      <c r="G30" s="41">
        <v>1183.7</v>
      </c>
      <c r="H30" s="41">
        <v>1164.1500000000001</v>
      </c>
      <c r="I30" s="41">
        <v>1146.3500000000001</v>
      </c>
      <c r="J30" s="41">
        <v>1221.05</v>
      </c>
      <c r="K30" s="41">
        <v>1238.8500000000001</v>
      </c>
      <c r="L30" s="41">
        <v>1258.3999999999999</v>
      </c>
      <c r="M30" s="31">
        <v>1219.3</v>
      </c>
      <c r="N30" s="31">
        <v>1181.95</v>
      </c>
      <c r="O30" s="42">
        <v>3831000</v>
      </c>
      <c r="P30" s="43">
        <v>-1.4153371075656201E-2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44525</v>
      </c>
      <c r="E31" s="40">
        <v>650.79999999999995</v>
      </c>
      <c r="F31" s="40">
        <v>642.29999999999995</v>
      </c>
      <c r="G31" s="41">
        <v>632.54999999999995</v>
      </c>
      <c r="H31" s="41">
        <v>614.29999999999995</v>
      </c>
      <c r="I31" s="41">
        <v>604.54999999999995</v>
      </c>
      <c r="J31" s="41">
        <v>660.55</v>
      </c>
      <c r="K31" s="41">
        <v>670.3</v>
      </c>
      <c r="L31" s="41">
        <v>688.55</v>
      </c>
      <c r="M31" s="31">
        <v>652.04999999999995</v>
      </c>
      <c r="N31" s="31">
        <v>624.04999999999995</v>
      </c>
      <c r="O31" s="42">
        <v>17059850</v>
      </c>
      <c r="P31" s="43">
        <v>8.1104558401191313E-3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44525</v>
      </c>
      <c r="E32" s="40">
        <v>686.05</v>
      </c>
      <c r="F32" s="40">
        <v>685.5</v>
      </c>
      <c r="G32" s="41">
        <v>678.2</v>
      </c>
      <c r="H32" s="41">
        <v>670.35</v>
      </c>
      <c r="I32" s="41">
        <v>663.05000000000007</v>
      </c>
      <c r="J32" s="41">
        <v>693.35</v>
      </c>
      <c r="K32" s="41">
        <v>700.65</v>
      </c>
      <c r="L32" s="41">
        <v>708.5</v>
      </c>
      <c r="M32" s="31">
        <v>692.8</v>
      </c>
      <c r="N32" s="31">
        <v>677.65</v>
      </c>
      <c r="O32" s="42">
        <v>61807200</v>
      </c>
      <c r="P32" s="43">
        <v>8.6953115819983547E-3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44525</v>
      </c>
      <c r="E33" s="40">
        <v>3439.45</v>
      </c>
      <c r="F33" s="40">
        <v>3424.4333333333329</v>
      </c>
      <c r="G33" s="41">
        <v>3396.3166666666657</v>
      </c>
      <c r="H33" s="41">
        <v>3353.1833333333329</v>
      </c>
      <c r="I33" s="41">
        <v>3325.0666666666657</v>
      </c>
      <c r="J33" s="41">
        <v>3467.5666666666657</v>
      </c>
      <c r="K33" s="41">
        <v>3495.6833333333334</v>
      </c>
      <c r="L33" s="41">
        <v>3538.8166666666657</v>
      </c>
      <c r="M33" s="31">
        <v>3452.55</v>
      </c>
      <c r="N33" s="31">
        <v>3381.3</v>
      </c>
      <c r="O33" s="42">
        <v>3377750</v>
      </c>
      <c r="P33" s="43">
        <v>9.790732436472346E-3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44525</v>
      </c>
      <c r="E34" s="40">
        <v>17350.05</v>
      </c>
      <c r="F34" s="40">
        <v>17185.166666666664</v>
      </c>
      <c r="G34" s="41">
        <v>16947.48333333333</v>
      </c>
      <c r="H34" s="41">
        <v>16544.916666666664</v>
      </c>
      <c r="I34" s="41">
        <v>16307.23333333333</v>
      </c>
      <c r="J34" s="41">
        <v>17587.73333333333</v>
      </c>
      <c r="K34" s="41">
        <v>17825.416666666664</v>
      </c>
      <c r="L34" s="41">
        <v>18227.98333333333</v>
      </c>
      <c r="M34" s="31">
        <v>17422.849999999999</v>
      </c>
      <c r="N34" s="31">
        <v>16782.599999999999</v>
      </c>
      <c r="O34" s="42">
        <v>739100</v>
      </c>
      <c r="P34" s="43">
        <v>2.9514536757471927E-3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44525</v>
      </c>
      <c r="E35" s="40">
        <v>7106.55</v>
      </c>
      <c r="F35" s="40">
        <v>7073</v>
      </c>
      <c r="G35" s="41">
        <v>6973.9</v>
      </c>
      <c r="H35" s="41">
        <v>6841.25</v>
      </c>
      <c r="I35" s="41">
        <v>6742.15</v>
      </c>
      <c r="J35" s="41">
        <v>7205.65</v>
      </c>
      <c r="K35" s="41">
        <v>7304.75</v>
      </c>
      <c r="L35" s="41">
        <v>7437.4</v>
      </c>
      <c r="M35" s="31">
        <v>7172.1</v>
      </c>
      <c r="N35" s="31">
        <v>6940.35</v>
      </c>
      <c r="O35" s="42">
        <v>4436875</v>
      </c>
      <c r="P35" s="43">
        <v>-3.425477499047723E-2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44525</v>
      </c>
      <c r="E36" s="40">
        <v>2298.5500000000002</v>
      </c>
      <c r="F36" s="40">
        <v>2275.9</v>
      </c>
      <c r="G36" s="41">
        <v>2241.8000000000002</v>
      </c>
      <c r="H36" s="41">
        <v>2185.0500000000002</v>
      </c>
      <c r="I36" s="41">
        <v>2150.9500000000003</v>
      </c>
      <c r="J36" s="41">
        <v>2332.65</v>
      </c>
      <c r="K36" s="41">
        <v>2366.7499999999995</v>
      </c>
      <c r="L36" s="41">
        <v>2423.5</v>
      </c>
      <c r="M36" s="31">
        <v>2310</v>
      </c>
      <c r="N36" s="31">
        <v>2219.15</v>
      </c>
      <c r="O36" s="42">
        <v>1545800</v>
      </c>
      <c r="P36" s="43">
        <v>-2.9994979919678713E-2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44525</v>
      </c>
      <c r="E37" s="40">
        <v>306.39999999999998</v>
      </c>
      <c r="F37" s="40">
        <v>302.2833333333333</v>
      </c>
      <c r="G37" s="41">
        <v>296.36666666666662</v>
      </c>
      <c r="H37" s="41">
        <v>286.33333333333331</v>
      </c>
      <c r="I37" s="41">
        <v>280.41666666666663</v>
      </c>
      <c r="J37" s="41">
        <v>312.31666666666661</v>
      </c>
      <c r="K37" s="41">
        <v>318.23333333333335</v>
      </c>
      <c r="L37" s="41">
        <v>328.26666666666659</v>
      </c>
      <c r="M37" s="31">
        <v>308.2</v>
      </c>
      <c r="N37" s="31">
        <v>292.25</v>
      </c>
      <c r="O37" s="42">
        <v>21357000</v>
      </c>
      <c r="P37" s="43">
        <v>-5.4204862495017936E-2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44525</v>
      </c>
      <c r="E38" s="40">
        <v>93.35</v>
      </c>
      <c r="F38" s="40">
        <v>92.366666666666674</v>
      </c>
      <c r="G38" s="41">
        <v>90.733333333333348</v>
      </c>
      <c r="H38" s="41">
        <v>88.116666666666674</v>
      </c>
      <c r="I38" s="41">
        <v>86.483333333333348</v>
      </c>
      <c r="J38" s="41">
        <v>94.983333333333348</v>
      </c>
      <c r="K38" s="41">
        <v>96.616666666666674</v>
      </c>
      <c r="L38" s="41">
        <v>99.233333333333348</v>
      </c>
      <c r="M38" s="31">
        <v>94</v>
      </c>
      <c r="N38" s="31">
        <v>89.75</v>
      </c>
      <c r="O38" s="42">
        <v>153679500</v>
      </c>
      <c r="P38" s="43">
        <v>-3.7869909170817465E-2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44525</v>
      </c>
      <c r="E39" s="40">
        <v>2071.65</v>
      </c>
      <c r="F39" s="40">
        <v>2069.8333333333335</v>
      </c>
      <c r="G39" s="41">
        <v>2047.2666666666669</v>
      </c>
      <c r="H39" s="41">
        <v>2022.8833333333334</v>
      </c>
      <c r="I39" s="41">
        <v>2000.3166666666668</v>
      </c>
      <c r="J39" s="41">
        <v>2094.2166666666672</v>
      </c>
      <c r="K39" s="41">
        <v>2116.7833333333338</v>
      </c>
      <c r="L39" s="41">
        <v>2141.166666666667</v>
      </c>
      <c r="M39" s="31">
        <v>2092.4</v>
      </c>
      <c r="N39" s="31">
        <v>2045.45</v>
      </c>
      <c r="O39" s="42">
        <v>1970650</v>
      </c>
      <c r="P39" s="43">
        <v>3.4950895436164066E-2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44525</v>
      </c>
      <c r="E40" s="40">
        <v>211</v>
      </c>
      <c r="F40" s="40">
        <v>208.46666666666667</v>
      </c>
      <c r="G40" s="41">
        <v>205.38333333333333</v>
      </c>
      <c r="H40" s="41">
        <v>199.76666666666665</v>
      </c>
      <c r="I40" s="41">
        <v>196.68333333333331</v>
      </c>
      <c r="J40" s="41">
        <v>214.08333333333334</v>
      </c>
      <c r="K40" s="41">
        <v>217.16666666666666</v>
      </c>
      <c r="L40" s="41">
        <v>222.78333333333336</v>
      </c>
      <c r="M40" s="31">
        <v>211.55</v>
      </c>
      <c r="N40" s="31">
        <v>202.85</v>
      </c>
      <c r="O40" s="42">
        <v>27705800</v>
      </c>
      <c r="P40" s="43">
        <v>-4.9133342432100451E-3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44525</v>
      </c>
      <c r="E41" s="40">
        <v>769.75</v>
      </c>
      <c r="F41" s="40">
        <v>772.51666666666677</v>
      </c>
      <c r="G41" s="41">
        <v>762.43333333333351</v>
      </c>
      <c r="H41" s="41">
        <v>755.11666666666679</v>
      </c>
      <c r="I41" s="41">
        <v>745.03333333333353</v>
      </c>
      <c r="J41" s="41">
        <v>779.83333333333348</v>
      </c>
      <c r="K41" s="41">
        <v>789.91666666666674</v>
      </c>
      <c r="L41" s="41">
        <v>797.23333333333346</v>
      </c>
      <c r="M41" s="31">
        <v>782.6</v>
      </c>
      <c r="N41" s="31">
        <v>765.2</v>
      </c>
      <c r="O41" s="42">
        <v>4209700</v>
      </c>
      <c r="P41" s="43">
        <v>-5.4127533366287693E-2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44525</v>
      </c>
      <c r="E42" s="40">
        <v>742.75</v>
      </c>
      <c r="F42" s="40">
        <v>736.61666666666679</v>
      </c>
      <c r="G42" s="41">
        <v>727.8333333333336</v>
      </c>
      <c r="H42" s="41">
        <v>712.91666666666686</v>
      </c>
      <c r="I42" s="41">
        <v>704.13333333333367</v>
      </c>
      <c r="J42" s="41">
        <v>751.53333333333353</v>
      </c>
      <c r="K42" s="41">
        <v>760.31666666666683</v>
      </c>
      <c r="L42" s="41">
        <v>775.23333333333346</v>
      </c>
      <c r="M42" s="31">
        <v>745.4</v>
      </c>
      <c r="N42" s="31">
        <v>721.7</v>
      </c>
      <c r="O42" s="42">
        <v>10217250</v>
      </c>
      <c r="P42" s="43">
        <v>8.9616353132869198E-3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44525</v>
      </c>
      <c r="E43" s="40">
        <v>757.75</v>
      </c>
      <c r="F43" s="40">
        <v>751.25</v>
      </c>
      <c r="G43" s="41">
        <v>742.8</v>
      </c>
      <c r="H43" s="41">
        <v>727.84999999999991</v>
      </c>
      <c r="I43" s="41">
        <v>719.39999999999986</v>
      </c>
      <c r="J43" s="41">
        <v>766.2</v>
      </c>
      <c r="K43" s="41">
        <v>774.65000000000009</v>
      </c>
      <c r="L43" s="41">
        <v>789.60000000000014</v>
      </c>
      <c r="M43" s="31">
        <v>759.7</v>
      </c>
      <c r="N43" s="31">
        <v>736.3</v>
      </c>
      <c r="O43" s="42">
        <v>68038236</v>
      </c>
      <c r="P43" s="43">
        <v>2.9747394780516457E-2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44525</v>
      </c>
      <c r="E44" s="40">
        <v>63.65</v>
      </c>
      <c r="F44" s="40">
        <v>62.43333333333333</v>
      </c>
      <c r="G44" s="41">
        <v>60.566666666666663</v>
      </c>
      <c r="H44" s="41">
        <v>57.483333333333334</v>
      </c>
      <c r="I44" s="41">
        <v>55.616666666666667</v>
      </c>
      <c r="J44" s="41">
        <v>65.516666666666652</v>
      </c>
      <c r="K44" s="41">
        <v>67.383333333333326</v>
      </c>
      <c r="L44" s="41">
        <v>70.466666666666654</v>
      </c>
      <c r="M44" s="31">
        <v>64.3</v>
      </c>
      <c r="N44" s="31">
        <v>59.35</v>
      </c>
      <c r="O44" s="42">
        <v>119731500</v>
      </c>
      <c r="P44" s="43">
        <v>3.0639913232104122E-2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44525</v>
      </c>
      <c r="E45" s="40">
        <v>365.8</v>
      </c>
      <c r="F45" s="40">
        <v>363.55</v>
      </c>
      <c r="G45" s="41">
        <v>354.85</v>
      </c>
      <c r="H45" s="41">
        <v>343.90000000000003</v>
      </c>
      <c r="I45" s="41">
        <v>335.20000000000005</v>
      </c>
      <c r="J45" s="41">
        <v>374.5</v>
      </c>
      <c r="K45" s="41">
        <v>383.19999999999993</v>
      </c>
      <c r="L45" s="41">
        <v>394.15</v>
      </c>
      <c r="M45" s="31">
        <v>372.25</v>
      </c>
      <c r="N45" s="31">
        <v>352.6</v>
      </c>
      <c r="O45" s="42">
        <v>14565900</v>
      </c>
      <c r="P45" s="43">
        <v>1.0692626875199489E-2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44525</v>
      </c>
      <c r="E46" s="40">
        <v>17234.599999999999</v>
      </c>
      <c r="F46" s="40">
        <v>17097.616666666665</v>
      </c>
      <c r="G46" s="41">
        <v>16895.23333333333</v>
      </c>
      <c r="H46" s="41">
        <v>16555.866666666665</v>
      </c>
      <c r="I46" s="41">
        <v>16353.48333333333</v>
      </c>
      <c r="J46" s="41">
        <v>17436.98333333333</v>
      </c>
      <c r="K46" s="41">
        <v>17639.366666666669</v>
      </c>
      <c r="L46" s="41">
        <v>17978.73333333333</v>
      </c>
      <c r="M46" s="31">
        <v>17300</v>
      </c>
      <c r="N46" s="31">
        <v>16758.25</v>
      </c>
      <c r="O46" s="42">
        <v>152050</v>
      </c>
      <c r="P46" s="43">
        <v>5.1521438450899029E-2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44525</v>
      </c>
      <c r="E47" s="40">
        <v>398.1</v>
      </c>
      <c r="F47" s="40">
        <v>397.81666666666666</v>
      </c>
      <c r="G47" s="41">
        <v>394.73333333333335</v>
      </c>
      <c r="H47" s="41">
        <v>391.36666666666667</v>
      </c>
      <c r="I47" s="41">
        <v>388.28333333333336</v>
      </c>
      <c r="J47" s="41">
        <v>401.18333333333334</v>
      </c>
      <c r="K47" s="41">
        <v>404.26666666666671</v>
      </c>
      <c r="L47" s="41">
        <v>407.63333333333333</v>
      </c>
      <c r="M47" s="31">
        <v>400.9</v>
      </c>
      <c r="N47" s="31">
        <v>394.45</v>
      </c>
      <c r="O47" s="42">
        <v>31771800</v>
      </c>
      <c r="P47" s="43">
        <v>2.9547133359849992E-3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44525</v>
      </c>
      <c r="E48" s="40">
        <v>3661.5</v>
      </c>
      <c r="F48" s="40">
        <v>3636.3833333333332</v>
      </c>
      <c r="G48" s="41">
        <v>3601.1166666666663</v>
      </c>
      <c r="H48" s="41">
        <v>3540.7333333333331</v>
      </c>
      <c r="I48" s="41">
        <v>3505.4666666666662</v>
      </c>
      <c r="J48" s="41">
        <v>3696.7666666666664</v>
      </c>
      <c r="K48" s="41">
        <v>3732.0333333333328</v>
      </c>
      <c r="L48" s="41">
        <v>3792.4166666666665</v>
      </c>
      <c r="M48" s="31">
        <v>3671.65</v>
      </c>
      <c r="N48" s="31">
        <v>3576</v>
      </c>
      <c r="O48" s="42">
        <v>1465600</v>
      </c>
      <c r="P48" s="43">
        <v>-1.2931034482758621E-2</v>
      </c>
    </row>
    <row r="49" spans="1:16" ht="12.75" customHeight="1">
      <c r="A49" s="31">
        <v>39</v>
      </c>
      <c r="B49" s="32" t="s">
        <v>87</v>
      </c>
      <c r="C49" s="33" t="s">
        <v>323</v>
      </c>
      <c r="D49" s="34">
        <v>44525</v>
      </c>
      <c r="E49" s="40">
        <v>500.5</v>
      </c>
      <c r="F49" s="40">
        <v>483.56666666666666</v>
      </c>
      <c r="G49" s="41">
        <v>463.2833333333333</v>
      </c>
      <c r="H49" s="41">
        <v>426.06666666666666</v>
      </c>
      <c r="I49" s="41">
        <v>405.7833333333333</v>
      </c>
      <c r="J49" s="41">
        <v>520.7833333333333</v>
      </c>
      <c r="K49" s="41">
        <v>541.06666666666672</v>
      </c>
      <c r="L49" s="41">
        <v>578.2833333333333</v>
      </c>
      <c r="M49" s="31">
        <v>503.85</v>
      </c>
      <c r="N49" s="31">
        <v>446.35</v>
      </c>
      <c r="O49" s="42">
        <v>4461600</v>
      </c>
      <c r="P49" s="43">
        <v>0.18059855521155832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44525</v>
      </c>
      <c r="E50" s="40">
        <v>463.15</v>
      </c>
      <c r="F50" s="40">
        <v>459.83333333333331</v>
      </c>
      <c r="G50" s="41">
        <v>454.16666666666663</v>
      </c>
      <c r="H50" s="41">
        <v>445.18333333333334</v>
      </c>
      <c r="I50" s="41">
        <v>439.51666666666665</v>
      </c>
      <c r="J50" s="41">
        <v>468.81666666666661</v>
      </c>
      <c r="K50" s="41">
        <v>474.48333333333323</v>
      </c>
      <c r="L50" s="41">
        <v>483.46666666666658</v>
      </c>
      <c r="M50" s="31">
        <v>465.5</v>
      </c>
      <c r="N50" s="31">
        <v>450.85</v>
      </c>
      <c r="O50" s="42">
        <v>19550300</v>
      </c>
      <c r="P50" s="43">
        <v>-3.8933650570486131E-2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44525</v>
      </c>
      <c r="E51" s="40">
        <v>216.1</v>
      </c>
      <c r="F51" s="40">
        <v>214.36666666666665</v>
      </c>
      <c r="G51" s="41">
        <v>210.7833333333333</v>
      </c>
      <c r="H51" s="41">
        <v>205.46666666666667</v>
      </c>
      <c r="I51" s="41">
        <v>201.88333333333333</v>
      </c>
      <c r="J51" s="41">
        <v>219.68333333333328</v>
      </c>
      <c r="K51" s="41">
        <v>223.26666666666659</v>
      </c>
      <c r="L51" s="41">
        <v>228.58333333333326</v>
      </c>
      <c r="M51" s="31">
        <v>217.95</v>
      </c>
      <c r="N51" s="31">
        <v>209.05</v>
      </c>
      <c r="O51" s="42">
        <v>51159600</v>
      </c>
      <c r="P51" s="43">
        <v>1.4799154334038055E-3</v>
      </c>
    </row>
    <row r="52" spans="1:16" ht="12.75" customHeight="1">
      <c r="A52" s="31">
        <v>42</v>
      </c>
      <c r="B52" s="32" t="s">
        <v>63</v>
      </c>
      <c r="C52" s="33" t="s">
        <v>331</v>
      </c>
      <c r="D52" s="34">
        <v>44525</v>
      </c>
      <c r="E52" s="40">
        <v>627.1</v>
      </c>
      <c r="F52" s="40">
        <v>622.7166666666667</v>
      </c>
      <c r="G52" s="41">
        <v>614.63333333333344</v>
      </c>
      <c r="H52" s="41">
        <v>602.16666666666674</v>
      </c>
      <c r="I52" s="41">
        <v>594.08333333333348</v>
      </c>
      <c r="J52" s="41">
        <v>635.18333333333339</v>
      </c>
      <c r="K52" s="41">
        <v>643.26666666666665</v>
      </c>
      <c r="L52" s="41">
        <v>655.73333333333335</v>
      </c>
      <c r="M52" s="31">
        <v>630.79999999999995</v>
      </c>
      <c r="N52" s="31">
        <v>610.25</v>
      </c>
      <c r="O52" s="42">
        <v>4794075</v>
      </c>
      <c r="P52" s="43">
        <v>5.4245283018867926E-2</v>
      </c>
    </row>
    <row r="53" spans="1:16" ht="12.75" customHeight="1">
      <c r="A53" s="31">
        <v>43</v>
      </c>
      <c r="B53" s="32" t="s">
        <v>44</v>
      </c>
      <c r="C53" s="33" t="s">
        <v>342</v>
      </c>
      <c r="D53" s="34">
        <v>44525</v>
      </c>
      <c r="E53" s="40">
        <v>366.95</v>
      </c>
      <c r="F53" s="40">
        <v>363.2</v>
      </c>
      <c r="G53" s="41">
        <v>355.45</v>
      </c>
      <c r="H53" s="41">
        <v>343.95</v>
      </c>
      <c r="I53" s="41">
        <v>336.2</v>
      </c>
      <c r="J53" s="41">
        <v>374.7</v>
      </c>
      <c r="K53" s="41">
        <v>382.45</v>
      </c>
      <c r="L53" s="41">
        <v>393.95</v>
      </c>
      <c r="M53" s="31">
        <v>370.95</v>
      </c>
      <c r="N53" s="31">
        <v>351.7</v>
      </c>
      <c r="O53" s="42">
        <v>1012500</v>
      </c>
      <c r="P53" s="43">
        <v>1.5037593984962405E-2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44525</v>
      </c>
      <c r="E54" s="40">
        <v>606.4</v>
      </c>
      <c r="F54" s="40">
        <v>602.26666666666677</v>
      </c>
      <c r="G54" s="41">
        <v>592.53333333333353</v>
      </c>
      <c r="H54" s="41">
        <v>578.66666666666674</v>
      </c>
      <c r="I54" s="41">
        <v>568.93333333333351</v>
      </c>
      <c r="J54" s="41">
        <v>616.13333333333355</v>
      </c>
      <c r="K54" s="41">
        <v>625.8666666666669</v>
      </c>
      <c r="L54" s="41">
        <v>639.73333333333358</v>
      </c>
      <c r="M54" s="31">
        <v>612</v>
      </c>
      <c r="N54" s="31">
        <v>588.4</v>
      </c>
      <c r="O54" s="42">
        <v>9123750</v>
      </c>
      <c r="P54" s="43">
        <v>2.4708690158641022E-2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44525</v>
      </c>
      <c r="E55" s="40">
        <v>909.45</v>
      </c>
      <c r="F55" s="40">
        <v>905.79999999999984</v>
      </c>
      <c r="G55" s="41">
        <v>894.6999999999997</v>
      </c>
      <c r="H55" s="41">
        <v>879.94999999999982</v>
      </c>
      <c r="I55" s="41">
        <v>868.84999999999968</v>
      </c>
      <c r="J55" s="41">
        <v>920.54999999999973</v>
      </c>
      <c r="K55" s="41">
        <v>931.64999999999986</v>
      </c>
      <c r="L55" s="41">
        <v>946.39999999999975</v>
      </c>
      <c r="M55" s="31">
        <v>916.9</v>
      </c>
      <c r="N55" s="31">
        <v>891.05</v>
      </c>
      <c r="O55" s="42">
        <v>10676250</v>
      </c>
      <c r="P55" s="43">
        <v>-2.1214468744413323E-2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44525</v>
      </c>
      <c r="E56" s="40">
        <v>156.19999999999999</v>
      </c>
      <c r="F56" s="40">
        <v>154.36666666666665</v>
      </c>
      <c r="G56" s="41">
        <v>152.0333333333333</v>
      </c>
      <c r="H56" s="41">
        <v>147.86666666666665</v>
      </c>
      <c r="I56" s="41">
        <v>145.5333333333333</v>
      </c>
      <c r="J56" s="41">
        <v>158.5333333333333</v>
      </c>
      <c r="K56" s="41">
        <v>160.86666666666662</v>
      </c>
      <c r="L56" s="41">
        <v>165.0333333333333</v>
      </c>
      <c r="M56" s="31">
        <v>156.69999999999999</v>
      </c>
      <c r="N56" s="31">
        <v>150.19999999999999</v>
      </c>
      <c r="O56" s="42">
        <v>75931800</v>
      </c>
      <c r="P56" s="43">
        <v>4.9883855981416959E-2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44525</v>
      </c>
      <c r="E57" s="40">
        <v>5411.95</v>
      </c>
      <c r="F57" s="40">
        <v>5372.5166666666664</v>
      </c>
      <c r="G57" s="41">
        <v>5252.8833333333332</v>
      </c>
      <c r="H57" s="41">
        <v>5093.8166666666666</v>
      </c>
      <c r="I57" s="41">
        <v>4974.1833333333334</v>
      </c>
      <c r="J57" s="41">
        <v>5531.583333333333</v>
      </c>
      <c r="K57" s="41">
        <v>5651.2166666666662</v>
      </c>
      <c r="L57" s="41">
        <v>5810.2833333333328</v>
      </c>
      <c r="M57" s="31">
        <v>5492.15</v>
      </c>
      <c r="N57" s="31">
        <v>5213.45</v>
      </c>
      <c r="O57" s="42">
        <v>855400</v>
      </c>
      <c r="P57" s="43">
        <v>-1.5196868524061708E-2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44525</v>
      </c>
      <c r="E58" s="40">
        <v>1489.1</v>
      </c>
      <c r="F58" s="40">
        <v>1483.8333333333333</v>
      </c>
      <c r="G58" s="41">
        <v>1472.8166666666666</v>
      </c>
      <c r="H58" s="41">
        <v>1456.5333333333333</v>
      </c>
      <c r="I58" s="41">
        <v>1445.5166666666667</v>
      </c>
      <c r="J58" s="41">
        <v>1500.1166666666666</v>
      </c>
      <c r="K58" s="41">
        <v>1511.1333333333334</v>
      </c>
      <c r="L58" s="41">
        <v>1527.4166666666665</v>
      </c>
      <c r="M58" s="31">
        <v>1494.85</v>
      </c>
      <c r="N58" s="31">
        <v>1467.55</v>
      </c>
      <c r="O58" s="42">
        <v>3741850</v>
      </c>
      <c r="P58" s="43">
        <v>-3.7400654511453952E-4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44525</v>
      </c>
      <c r="E59" s="40">
        <v>637.35</v>
      </c>
      <c r="F59" s="40">
        <v>636.01666666666665</v>
      </c>
      <c r="G59" s="41">
        <v>627.63333333333333</v>
      </c>
      <c r="H59" s="41">
        <v>617.91666666666663</v>
      </c>
      <c r="I59" s="41">
        <v>609.5333333333333</v>
      </c>
      <c r="J59" s="41">
        <v>645.73333333333335</v>
      </c>
      <c r="K59" s="41">
        <v>654.11666666666656</v>
      </c>
      <c r="L59" s="41">
        <v>663.83333333333337</v>
      </c>
      <c r="M59" s="31">
        <v>644.4</v>
      </c>
      <c r="N59" s="31">
        <v>626.29999999999995</v>
      </c>
      <c r="O59" s="42">
        <v>6153841</v>
      </c>
      <c r="P59" s="43">
        <v>8.0469769111285558E-4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44525</v>
      </c>
      <c r="E60" s="40">
        <v>762.45</v>
      </c>
      <c r="F60" s="40">
        <v>757.43333333333339</v>
      </c>
      <c r="G60" s="41">
        <v>747.41666666666674</v>
      </c>
      <c r="H60" s="41">
        <v>732.38333333333333</v>
      </c>
      <c r="I60" s="41">
        <v>722.36666666666667</v>
      </c>
      <c r="J60" s="41">
        <v>772.46666666666681</v>
      </c>
      <c r="K60" s="41">
        <v>782.48333333333346</v>
      </c>
      <c r="L60" s="41">
        <v>797.51666666666688</v>
      </c>
      <c r="M60" s="31">
        <v>767.45</v>
      </c>
      <c r="N60" s="31">
        <v>742.4</v>
      </c>
      <c r="O60" s="42">
        <v>1681875</v>
      </c>
      <c r="P60" s="43">
        <v>-2.2165697674418606E-2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44525</v>
      </c>
      <c r="E61" s="40">
        <v>445.4</v>
      </c>
      <c r="F61" s="40">
        <v>443.68333333333339</v>
      </c>
      <c r="G61" s="41">
        <v>437.56666666666678</v>
      </c>
      <c r="H61" s="41">
        <v>429.73333333333341</v>
      </c>
      <c r="I61" s="41">
        <v>423.61666666666679</v>
      </c>
      <c r="J61" s="41">
        <v>451.51666666666677</v>
      </c>
      <c r="K61" s="41">
        <v>457.63333333333333</v>
      </c>
      <c r="L61" s="41">
        <v>465.46666666666675</v>
      </c>
      <c r="M61" s="31">
        <v>449.8</v>
      </c>
      <c r="N61" s="31">
        <v>435.85</v>
      </c>
      <c r="O61" s="42">
        <v>1749000</v>
      </c>
      <c r="P61" s="43">
        <v>6.2124248496993988E-2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44525</v>
      </c>
      <c r="E62" s="40">
        <v>153.44999999999999</v>
      </c>
      <c r="F62" s="40">
        <v>152.21666666666667</v>
      </c>
      <c r="G62" s="41">
        <v>149.98333333333335</v>
      </c>
      <c r="H62" s="41">
        <v>146.51666666666668</v>
      </c>
      <c r="I62" s="41">
        <v>144.28333333333336</v>
      </c>
      <c r="J62" s="41">
        <v>155.68333333333334</v>
      </c>
      <c r="K62" s="41">
        <v>157.91666666666663</v>
      </c>
      <c r="L62" s="41">
        <v>161.38333333333333</v>
      </c>
      <c r="M62" s="31">
        <v>154.44999999999999</v>
      </c>
      <c r="N62" s="31">
        <v>148.75</v>
      </c>
      <c r="O62" s="42">
        <v>10242200</v>
      </c>
      <c r="P62" s="43">
        <v>4.45575352105494E-2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44525</v>
      </c>
      <c r="E63" s="40">
        <v>894.15</v>
      </c>
      <c r="F63" s="40">
        <v>885.76666666666677</v>
      </c>
      <c r="G63" s="41">
        <v>872.88333333333355</v>
      </c>
      <c r="H63" s="41">
        <v>851.61666666666679</v>
      </c>
      <c r="I63" s="41">
        <v>838.73333333333358</v>
      </c>
      <c r="J63" s="41">
        <v>907.03333333333353</v>
      </c>
      <c r="K63" s="41">
        <v>919.91666666666674</v>
      </c>
      <c r="L63" s="41">
        <v>941.18333333333351</v>
      </c>
      <c r="M63" s="31">
        <v>898.65</v>
      </c>
      <c r="N63" s="31">
        <v>864.5</v>
      </c>
      <c r="O63" s="42">
        <v>2185200</v>
      </c>
      <c r="P63" s="43">
        <v>-1.6738660907127431E-2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44525</v>
      </c>
      <c r="E64" s="40">
        <v>611.4</v>
      </c>
      <c r="F64" s="40">
        <v>608.15</v>
      </c>
      <c r="G64" s="41">
        <v>602.75</v>
      </c>
      <c r="H64" s="41">
        <v>594.1</v>
      </c>
      <c r="I64" s="41">
        <v>588.70000000000005</v>
      </c>
      <c r="J64" s="41">
        <v>616.79999999999995</v>
      </c>
      <c r="K64" s="41">
        <v>622.19999999999982</v>
      </c>
      <c r="L64" s="41">
        <v>630.84999999999991</v>
      </c>
      <c r="M64" s="31">
        <v>613.54999999999995</v>
      </c>
      <c r="N64" s="31">
        <v>599.5</v>
      </c>
      <c r="O64" s="42">
        <v>9782500</v>
      </c>
      <c r="P64" s="43">
        <v>1.0067114093959731E-2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44525</v>
      </c>
      <c r="E65" s="40">
        <v>2031.45</v>
      </c>
      <c r="F65" s="40">
        <v>1998.6666666666667</v>
      </c>
      <c r="G65" s="41">
        <v>1958.7833333333335</v>
      </c>
      <c r="H65" s="41">
        <v>1886.1166666666668</v>
      </c>
      <c r="I65" s="41">
        <v>1846.2333333333336</v>
      </c>
      <c r="J65" s="41">
        <v>2071.3333333333335</v>
      </c>
      <c r="K65" s="41">
        <v>2111.2166666666667</v>
      </c>
      <c r="L65" s="41">
        <v>2183.8833333333332</v>
      </c>
      <c r="M65" s="31">
        <v>2038.55</v>
      </c>
      <c r="N65" s="31">
        <v>1926</v>
      </c>
      <c r="O65" s="42">
        <v>490750</v>
      </c>
      <c r="P65" s="43">
        <v>-2.7254707631318136E-2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44525</v>
      </c>
      <c r="E66" s="40">
        <v>2157.85</v>
      </c>
      <c r="F66" s="40">
        <v>2127.6</v>
      </c>
      <c r="G66" s="41">
        <v>2081</v>
      </c>
      <c r="H66" s="41">
        <v>2004.15</v>
      </c>
      <c r="I66" s="41">
        <v>1957.5500000000002</v>
      </c>
      <c r="J66" s="41">
        <v>2204.4499999999998</v>
      </c>
      <c r="K66" s="41">
        <v>2251.0499999999993</v>
      </c>
      <c r="L66" s="41">
        <v>2327.8999999999996</v>
      </c>
      <c r="M66" s="31">
        <v>2174.1999999999998</v>
      </c>
      <c r="N66" s="31">
        <v>2050.75</v>
      </c>
      <c r="O66" s="42">
        <v>3078250</v>
      </c>
      <c r="P66" s="43">
        <v>5.964052287581699E-3</v>
      </c>
    </row>
    <row r="67" spans="1:16" ht="12.75" customHeight="1">
      <c r="A67" s="31">
        <v>57</v>
      </c>
      <c r="B67" s="32" t="s">
        <v>44</v>
      </c>
      <c r="C67" s="33" t="s">
        <v>350</v>
      </c>
      <c r="D67" s="34">
        <v>44525</v>
      </c>
      <c r="E67" s="40">
        <v>284.95</v>
      </c>
      <c r="F67" s="40">
        <v>279.2833333333333</v>
      </c>
      <c r="G67" s="41">
        <v>271.61666666666662</v>
      </c>
      <c r="H67" s="41">
        <v>258.2833333333333</v>
      </c>
      <c r="I67" s="41">
        <v>250.61666666666662</v>
      </c>
      <c r="J67" s="41">
        <v>292.61666666666662</v>
      </c>
      <c r="K67" s="41">
        <v>300.28333333333336</v>
      </c>
      <c r="L67" s="41">
        <v>313.61666666666662</v>
      </c>
      <c r="M67" s="31">
        <v>286.95</v>
      </c>
      <c r="N67" s="31">
        <v>265.95</v>
      </c>
      <c r="O67" s="42">
        <v>14004700</v>
      </c>
      <c r="P67" s="43">
        <v>-2.5292140227309107E-2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44525</v>
      </c>
      <c r="E68" s="40">
        <v>4758.55</v>
      </c>
      <c r="F68" s="40">
        <v>4739.9833333333336</v>
      </c>
      <c r="G68" s="41">
        <v>4658.1166666666668</v>
      </c>
      <c r="H68" s="41">
        <v>4557.6833333333334</v>
      </c>
      <c r="I68" s="41">
        <v>4475.8166666666666</v>
      </c>
      <c r="J68" s="41">
        <v>4840.416666666667</v>
      </c>
      <c r="K68" s="41">
        <v>4922.2833333333338</v>
      </c>
      <c r="L68" s="41">
        <v>5022.7166666666672</v>
      </c>
      <c r="M68" s="31">
        <v>4821.8500000000004</v>
      </c>
      <c r="N68" s="31">
        <v>4639.55</v>
      </c>
      <c r="O68" s="42">
        <v>2059000</v>
      </c>
      <c r="P68" s="43">
        <v>-4.1478515897770123E-2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44525</v>
      </c>
      <c r="E69" s="40">
        <v>5102.8</v>
      </c>
      <c r="F69" s="40">
        <v>5056.9000000000005</v>
      </c>
      <c r="G69" s="41">
        <v>4996.0000000000009</v>
      </c>
      <c r="H69" s="41">
        <v>4889.2000000000007</v>
      </c>
      <c r="I69" s="41">
        <v>4828.3000000000011</v>
      </c>
      <c r="J69" s="41">
        <v>5163.7000000000007</v>
      </c>
      <c r="K69" s="41">
        <v>5224.6000000000004</v>
      </c>
      <c r="L69" s="41">
        <v>5331.4000000000005</v>
      </c>
      <c r="M69" s="31">
        <v>5117.8</v>
      </c>
      <c r="N69" s="31">
        <v>4950.1000000000004</v>
      </c>
      <c r="O69" s="42">
        <v>481125</v>
      </c>
      <c r="P69" s="43">
        <v>-6.8264342774146697E-2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44525</v>
      </c>
      <c r="E70" s="40">
        <v>407.6</v>
      </c>
      <c r="F70" s="40">
        <v>405.05</v>
      </c>
      <c r="G70" s="41">
        <v>399.70000000000005</v>
      </c>
      <c r="H70" s="41">
        <v>391.8</v>
      </c>
      <c r="I70" s="41">
        <v>386.45000000000005</v>
      </c>
      <c r="J70" s="41">
        <v>412.95000000000005</v>
      </c>
      <c r="K70" s="41">
        <v>418.30000000000007</v>
      </c>
      <c r="L70" s="41">
        <v>426.20000000000005</v>
      </c>
      <c r="M70" s="31">
        <v>410.4</v>
      </c>
      <c r="N70" s="31">
        <v>397.15</v>
      </c>
      <c r="O70" s="42">
        <v>33889350</v>
      </c>
      <c r="P70" s="43">
        <v>-3.4503831147463922E-2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44525</v>
      </c>
      <c r="E71" s="40">
        <v>4626.3999999999996</v>
      </c>
      <c r="F71" s="40">
        <v>4611.5666666666666</v>
      </c>
      <c r="G71" s="41">
        <v>4565.1333333333332</v>
      </c>
      <c r="H71" s="41">
        <v>4503.8666666666668</v>
      </c>
      <c r="I71" s="41">
        <v>4457.4333333333334</v>
      </c>
      <c r="J71" s="41">
        <v>4672.833333333333</v>
      </c>
      <c r="K71" s="41">
        <v>4719.2666666666655</v>
      </c>
      <c r="L71" s="41">
        <v>4780.5333333333328</v>
      </c>
      <c r="M71" s="31">
        <v>4658</v>
      </c>
      <c r="N71" s="31">
        <v>4550.3</v>
      </c>
      <c r="O71" s="42">
        <v>2557625</v>
      </c>
      <c r="P71" s="43">
        <v>8.8255596095059667E-3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44525</v>
      </c>
      <c r="E72" s="40">
        <v>2600.6</v>
      </c>
      <c r="F72" s="40">
        <v>2575.5666666666671</v>
      </c>
      <c r="G72" s="41">
        <v>2538.6333333333341</v>
      </c>
      <c r="H72" s="41">
        <v>2476.666666666667</v>
      </c>
      <c r="I72" s="41">
        <v>2439.733333333334</v>
      </c>
      <c r="J72" s="41">
        <v>2637.5333333333342</v>
      </c>
      <c r="K72" s="41">
        <v>2674.4666666666676</v>
      </c>
      <c r="L72" s="41">
        <v>2736.4333333333343</v>
      </c>
      <c r="M72" s="31">
        <v>2612.5</v>
      </c>
      <c r="N72" s="31">
        <v>2513.6</v>
      </c>
      <c r="O72" s="42">
        <v>4594100</v>
      </c>
      <c r="P72" s="43">
        <v>-4.7045157543197332E-2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44525</v>
      </c>
      <c r="E73" s="40">
        <v>1798.9</v>
      </c>
      <c r="F73" s="40">
        <v>1796.9000000000003</v>
      </c>
      <c r="G73" s="41">
        <v>1773.1000000000006</v>
      </c>
      <c r="H73" s="41">
        <v>1747.3000000000002</v>
      </c>
      <c r="I73" s="41">
        <v>1723.5000000000005</v>
      </c>
      <c r="J73" s="41">
        <v>1822.7000000000007</v>
      </c>
      <c r="K73" s="41">
        <v>1846.5000000000005</v>
      </c>
      <c r="L73" s="41">
        <v>1872.3000000000009</v>
      </c>
      <c r="M73" s="31">
        <v>1820.7</v>
      </c>
      <c r="N73" s="31">
        <v>1771.1</v>
      </c>
      <c r="O73" s="42">
        <v>7400800</v>
      </c>
      <c r="P73" s="43">
        <v>-4.8507990383255553E-2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44525</v>
      </c>
      <c r="E74" s="40">
        <v>172.1</v>
      </c>
      <c r="F74" s="40">
        <v>170.85</v>
      </c>
      <c r="G74" s="41">
        <v>168.79999999999998</v>
      </c>
      <c r="H74" s="41">
        <v>165.5</v>
      </c>
      <c r="I74" s="41">
        <v>163.44999999999999</v>
      </c>
      <c r="J74" s="41">
        <v>174.14999999999998</v>
      </c>
      <c r="K74" s="41">
        <v>176.2</v>
      </c>
      <c r="L74" s="41">
        <v>179.49999999999997</v>
      </c>
      <c r="M74" s="31">
        <v>172.9</v>
      </c>
      <c r="N74" s="31">
        <v>167.55</v>
      </c>
      <c r="O74" s="42">
        <v>29707200</v>
      </c>
      <c r="P74" s="43">
        <v>-1.9952494061757718E-2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44525</v>
      </c>
      <c r="E75" s="40">
        <v>92.75</v>
      </c>
      <c r="F75" s="40">
        <v>92.216666666666654</v>
      </c>
      <c r="G75" s="41">
        <v>91.233333333333306</v>
      </c>
      <c r="H75" s="41">
        <v>89.716666666666654</v>
      </c>
      <c r="I75" s="41">
        <v>88.733333333333306</v>
      </c>
      <c r="J75" s="41">
        <v>93.733333333333306</v>
      </c>
      <c r="K75" s="41">
        <v>94.716666666666654</v>
      </c>
      <c r="L75" s="41">
        <v>96.233333333333306</v>
      </c>
      <c r="M75" s="31">
        <v>93.2</v>
      </c>
      <c r="N75" s="31">
        <v>90.7</v>
      </c>
      <c r="O75" s="42">
        <v>113470000</v>
      </c>
      <c r="P75" s="43">
        <v>2.4097472924187725E-2</v>
      </c>
    </row>
    <row r="76" spans="1:16" ht="12.75" customHeight="1">
      <c r="A76" s="31">
        <v>66</v>
      </c>
      <c r="B76" s="32" t="s">
        <v>87</v>
      </c>
      <c r="C76" s="33" t="s">
        <v>365</v>
      </c>
      <c r="D76" s="34">
        <v>44525</v>
      </c>
      <c r="E76" s="40">
        <v>170.4</v>
      </c>
      <c r="F76" s="40">
        <v>169.21666666666667</v>
      </c>
      <c r="G76" s="41">
        <v>166.23333333333335</v>
      </c>
      <c r="H76" s="41">
        <v>162.06666666666669</v>
      </c>
      <c r="I76" s="41">
        <v>159.08333333333337</v>
      </c>
      <c r="J76" s="41">
        <v>173.38333333333333</v>
      </c>
      <c r="K76" s="41">
        <v>176.36666666666662</v>
      </c>
      <c r="L76" s="41">
        <v>180.5333333333333</v>
      </c>
      <c r="M76" s="31">
        <v>172.2</v>
      </c>
      <c r="N76" s="31">
        <v>165.05</v>
      </c>
      <c r="O76" s="42">
        <v>7090200</v>
      </c>
      <c r="P76" s="43">
        <v>-2.2230190032269632E-2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44525</v>
      </c>
      <c r="E77" s="40">
        <v>138.85</v>
      </c>
      <c r="F77" s="40">
        <v>138.13333333333335</v>
      </c>
      <c r="G77" s="41">
        <v>136.76666666666671</v>
      </c>
      <c r="H77" s="41">
        <v>134.68333333333337</v>
      </c>
      <c r="I77" s="41">
        <v>133.31666666666672</v>
      </c>
      <c r="J77" s="41">
        <v>140.2166666666667</v>
      </c>
      <c r="K77" s="41">
        <v>141.58333333333331</v>
      </c>
      <c r="L77" s="41">
        <v>143.66666666666669</v>
      </c>
      <c r="M77" s="31">
        <v>139.5</v>
      </c>
      <c r="N77" s="31">
        <v>136.05000000000001</v>
      </c>
      <c r="O77" s="42">
        <v>59054100</v>
      </c>
      <c r="P77" s="43">
        <v>1.3717277486910994E-2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44525</v>
      </c>
      <c r="E78" s="40">
        <v>517.6</v>
      </c>
      <c r="F78" s="40">
        <v>502.26666666666671</v>
      </c>
      <c r="G78" s="41">
        <v>482.98333333333346</v>
      </c>
      <c r="H78" s="41">
        <v>448.36666666666673</v>
      </c>
      <c r="I78" s="41">
        <v>429.08333333333348</v>
      </c>
      <c r="J78" s="41">
        <v>536.88333333333344</v>
      </c>
      <c r="K78" s="41">
        <v>556.16666666666663</v>
      </c>
      <c r="L78" s="41">
        <v>590.78333333333342</v>
      </c>
      <c r="M78" s="31">
        <v>521.54999999999995</v>
      </c>
      <c r="N78" s="31">
        <v>467.65</v>
      </c>
      <c r="O78" s="42">
        <v>10719150</v>
      </c>
      <c r="P78" s="43">
        <v>5.82425068119891E-2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44525</v>
      </c>
      <c r="E79" s="40">
        <v>39.25</v>
      </c>
      <c r="F79" s="40">
        <v>38.733333333333334</v>
      </c>
      <c r="G79" s="41">
        <v>37.766666666666666</v>
      </c>
      <c r="H79" s="41">
        <v>36.283333333333331</v>
      </c>
      <c r="I79" s="41">
        <v>35.316666666666663</v>
      </c>
      <c r="J79" s="41">
        <v>40.216666666666669</v>
      </c>
      <c r="K79" s="41">
        <v>41.183333333333337</v>
      </c>
      <c r="L79" s="41">
        <v>42.666666666666671</v>
      </c>
      <c r="M79" s="31">
        <v>39.700000000000003</v>
      </c>
      <c r="N79" s="31">
        <v>37.25</v>
      </c>
      <c r="O79" s="42">
        <v>137047500</v>
      </c>
      <c r="P79" s="43">
        <v>-5.8756324465480663E-3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44525</v>
      </c>
      <c r="E80" s="40">
        <v>912.45</v>
      </c>
      <c r="F80" s="40">
        <v>911.26666666666677</v>
      </c>
      <c r="G80" s="41">
        <v>905.68333333333351</v>
      </c>
      <c r="H80" s="41">
        <v>898.91666666666674</v>
      </c>
      <c r="I80" s="41">
        <v>893.33333333333348</v>
      </c>
      <c r="J80" s="41">
        <v>918.03333333333353</v>
      </c>
      <c r="K80" s="41">
        <v>923.61666666666679</v>
      </c>
      <c r="L80" s="41">
        <v>930.38333333333355</v>
      </c>
      <c r="M80" s="31">
        <v>916.85</v>
      </c>
      <c r="N80" s="31">
        <v>904.5</v>
      </c>
      <c r="O80" s="42">
        <v>4914500</v>
      </c>
      <c r="P80" s="43">
        <v>-3.3339889850511409E-2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44525</v>
      </c>
      <c r="E81" s="40">
        <v>2175.65</v>
      </c>
      <c r="F81" s="40">
        <v>2155.0833333333335</v>
      </c>
      <c r="G81" s="41">
        <v>2108.166666666667</v>
      </c>
      <c r="H81" s="41">
        <v>2040.6833333333334</v>
      </c>
      <c r="I81" s="41">
        <v>1993.7666666666669</v>
      </c>
      <c r="J81" s="41">
        <v>2222.5666666666671</v>
      </c>
      <c r="K81" s="41">
        <v>2269.483333333334</v>
      </c>
      <c r="L81" s="41">
        <v>2336.9666666666672</v>
      </c>
      <c r="M81" s="31">
        <v>2202</v>
      </c>
      <c r="N81" s="31">
        <v>2087.6</v>
      </c>
      <c r="O81" s="42">
        <v>2433275</v>
      </c>
      <c r="P81" s="43">
        <v>-9.0610955909146113E-2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44525</v>
      </c>
      <c r="E82" s="40">
        <v>314</v>
      </c>
      <c r="F82" s="40">
        <v>310.21666666666664</v>
      </c>
      <c r="G82" s="41">
        <v>304.43333333333328</v>
      </c>
      <c r="H82" s="41">
        <v>294.86666666666662</v>
      </c>
      <c r="I82" s="41">
        <v>289.08333333333326</v>
      </c>
      <c r="J82" s="41">
        <v>319.7833333333333</v>
      </c>
      <c r="K82" s="41">
        <v>325.56666666666672</v>
      </c>
      <c r="L82" s="41">
        <v>335.13333333333333</v>
      </c>
      <c r="M82" s="31">
        <v>316</v>
      </c>
      <c r="N82" s="31">
        <v>300.64999999999998</v>
      </c>
      <c r="O82" s="42">
        <v>14354550</v>
      </c>
      <c r="P82" s="43">
        <v>-8.2458770614692659E-3</v>
      </c>
    </row>
    <row r="83" spans="1:16" ht="12.75" customHeight="1">
      <c r="A83" s="31">
        <v>73</v>
      </c>
      <c r="B83" s="32" t="s">
        <v>42</v>
      </c>
      <c r="C83" s="322" t="s">
        <v>111</v>
      </c>
      <c r="D83" s="34">
        <v>44525</v>
      </c>
      <c r="E83" s="40">
        <v>1785.75</v>
      </c>
      <c r="F83" s="40">
        <v>1785.9833333333333</v>
      </c>
      <c r="G83" s="41">
        <v>1766.4666666666667</v>
      </c>
      <c r="H83" s="41">
        <v>1747.1833333333334</v>
      </c>
      <c r="I83" s="41">
        <v>1727.6666666666667</v>
      </c>
      <c r="J83" s="41">
        <v>1805.2666666666667</v>
      </c>
      <c r="K83" s="41">
        <v>1824.7833333333335</v>
      </c>
      <c r="L83" s="41">
        <v>1844.0666666666666</v>
      </c>
      <c r="M83" s="31">
        <v>1805.5</v>
      </c>
      <c r="N83" s="31">
        <v>1766.7</v>
      </c>
      <c r="O83" s="42">
        <v>10779175</v>
      </c>
      <c r="P83" s="43">
        <v>1.028403525954946E-2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44525</v>
      </c>
      <c r="E84" s="40">
        <v>308.95</v>
      </c>
      <c r="F84" s="40">
        <v>308.7</v>
      </c>
      <c r="G84" s="41">
        <v>300.54999999999995</v>
      </c>
      <c r="H84" s="41">
        <v>292.14999999999998</v>
      </c>
      <c r="I84" s="41">
        <v>283.99999999999994</v>
      </c>
      <c r="J84" s="41">
        <v>317.09999999999997</v>
      </c>
      <c r="K84" s="41">
        <v>325.24999999999994</v>
      </c>
      <c r="L84" s="41">
        <v>333.65</v>
      </c>
      <c r="M84" s="31">
        <v>316.85000000000002</v>
      </c>
      <c r="N84" s="31">
        <v>300.3</v>
      </c>
      <c r="O84" s="42">
        <v>1159400</v>
      </c>
      <c r="P84" s="43">
        <v>5.5727554179566562E-2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44525</v>
      </c>
      <c r="E85" s="40">
        <v>648.15</v>
      </c>
      <c r="F85" s="40">
        <v>639.7166666666667</v>
      </c>
      <c r="G85" s="41">
        <v>626.93333333333339</v>
      </c>
      <c r="H85" s="41">
        <v>605.7166666666667</v>
      </c>
      <c r="I85" s="41">
        <v>592.93333333333339</v>
      </c>
      <c r="J85" s="41">
        <v>660.93333333333339</v>
      </c>
      <c r="K85" s="41">
        <v>673.7166666666667</v>
      </c>
      <c r="L85" s="41">
        <v>694.93333333333339</v>
      </c>
      <c r="M85" s="31">
        <v>652.5</v>
      </c>
      <c r="N85" s="31">
        <v>618.5</v>
      </c>
      <c r="O85" s="42">
        <v>2797500</v>
      </c>
      <c r="P85" s="43">
        <v>-4.887377815554611E-2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44525</v>
      </c>
      <c r="E86" s="40">
        <v>1406.75</v>
      </c>
      <c r="F86" s="40">
        <v>1386.8666666666668</v>
      </c>
      <c r="G86" s="41">
        <v>1359.2833333333335</v>
      </c>
      <c r="H86" s="41">
        <v>1311.8166666666668</v>
      </c>
      <c r="I86" s="41">
        <v>1284.2333333333336</v>
      </c>
      <c r="J86" s="41">
        <v>1434.3333333333335</v>
      </c>
      <c r="K86" s="41">
        <v>1461.9166666666665</v>
      </c>
      <c r="L86" s="41">
        <v>1509.3833333333334</v>
      </c>
      <c r="M86" s="31">
        <v>1414.45</v>
      </c>
      <c r="N86" s="31">
        <v>1339.4</v>
      </c>
      <c r="O86" s="42">
        <v>2905575</v>
      </c>
      <c r="P86" s="43">
        <v>-7.4638974525393477E-3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44525</v>
      </c>
      <c r="E87" s="40">
        <v>1395.4</v>
      </c>
      <c r="F87" s="40">
        <v>1393.1333333333334</v>
      </c>
      <c r="G87" s="41">
        <v>1374.3166666666668</v>
      </c>
      <c r="H87" s="41">
        <v>1353.2333333333333</v>
      </c>
      <c r="I87" s="41">
        <v>1334.4166666666667</v>
      </c>
      <c r="J87" s="41">
        <v>1414.2166666666669</v>
      </c>
      <c r="K87" s="41">
        <v>1433.0333333333335</v>
      </c>
      <c r="L87" s="41">
        <v>1454.116666666667</v>
      </c>
      <c r="M87" s="31">
        <v>1411.95</v>
      </c>
      <c r="N87" s="31">
        <v>1372.05</v>
      </c>
      <c r="O87" s="42">
        <v>2902500</v>
      </c>
      <c r="P87" s="43">
        <v>8.3376758728504422E-3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44525</v>
      </c>
      <c r="E88" s="40">
        <v>1112.45</v>
      </c>
      <c r="F88" s="40">
        <v>1107.0333333333335</v>
      </c>
      <c r="G88" s="41">
        <v>1095.166666666667</v>
      </c>
      <c r="H88" s="41">
        <v>1077.8833333333334</v>
      </c>
      <c r="I88" s="41">
        <v>1066.0166666666669</v>
      </c>
      <c r="J88" s="41">
        <v>1124.3166666666671</v>
      </c>
      <c r="K88" s="41">
        <v>1136.1833333333334</v>
      </c>
      <c r="L88" s="41">
        <v>1153.4666666666672</v>
      </c>
      <c r="M88" s="31">
        <v>1118.9000000000001</v>
      </c>
      <c r="N88" s="31">
        <v>1089.75</v>
      </c>
      <c r="O88" s="42">
        <v>26681200</v>
      </c>
      <c r="P88" s="43">
        <v>2.3931623931623932E-3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44525</v>
      </c>
      <c r="E89" s="40">
        <v>2904.7</v>
      </c>
      <c r="F89" s="40">
        <v>2893.8666666666668</v>
      </c>
      <c r="G89" s="41">
        <v>2874.3333333333335</v>
      </c>
      <c r="H89" s="41">
        <v>2843.9666666666667</v>
      </c>
      <c r="I89" s="41">
        <v>2824.4333333333334</v>
      </c>
      <c r="J89" s="41">
        <v>2924.2333333333336</v>
      </c>
      <c r="K89" s="41">
        <v>2943.7666666666664</v>
      </c>
      <c r="L89" s="41">
        <v>2974.1333333333337</v>
      </c>
      <c r="M89" s="31">
        <v>2913.4</v>
      </c>
      <c r="N89" s="31">
        <v>2863.5</v>
      </c>
      <c r="O89" s="42">
        <v>13133700</v>
      </c>
      <c r="P89" s="43">
        <v>3.7687548887150681E-2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44525</v>
      </c>
      <c r="E90" s="40">
        <v>2545.85</v>
      </c>
      <c r="F90" s="40">
        <v>2524.5499999999997</v>
      </c>
      <c r="G90" s="41">
        <v>2497.8999999999996</v>
      </c>
      <c r="H90" s="41">
        <v>2449.9499999999998</v>
      </c>
      <c r="I90" s="41">
        <v>2423.2999999999997</v>
      </c>
      <c r="J90" s="41">
        <v>2572.4999999999995</v>
      </c>
      <c r="K90" s="41">
        <v>2599.15</v>
      </c>
      <c r="L90" s="41">
        <v>2647.0999999999995</v>
      </c>
      <c r="M90" s="31">
        <v>2551.1999999999998</v>
      </c>
      <c r="N90" s="31">
        <v>2476.6</v>
      </c>
      <c r="O90" s="42">
        <v>3465000</v>
      </c>
      <c r="P90" s="43">
        <v>-4.8651913678545933E-2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44525</v>
      </c>
      <c r="E91" s="40">
        <v>1517.35</v>
      </c>
      <c r="F91" s="40">
        <v>1514.2</v>
      </c>
      <c r="G91" s="41">
        <v>1500.4</v>
      </c>
      <c r="H91" s="41">
        <v>1483.45</v>
      </c>
      <c r="I91" s="41">
        <v>1469.65</v>
      </c>
      <c r="J91" s="41">
        <v>1531.15</v>
      </c>
      <c r="K91" s="41">
        <v>1544.9499999999998</v>
      </c>
      <c r="L91" s="41">
        <v>1561.9</v>
      </c>
      <c r="M91" s="31">
        <v>1528</v>
      </c>
      <c r="N91" s="31">
        <v>1497.25</v>
      </c>
      <c r="O91" s="42">
        <v>38671050</v>
      </c>
      <c r="P91" s="43">
        <v>1.4369184159272885E-2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44525</v>
      </c>
      <c r="E92" s="40">
        <v>696.2</v>
      </c>
      <c r="F92" s="40">
        <v>693.45000000000016</v>
      </c>
      <c r="G92" s="41">
        <v>687.95000000000027</v>
      </c>
      <c r="H92" s="41">
        <v>679.70000000000016</v>
      </c>
      <c r="I92" s="41">
        <v>674.20000000000027</v>
      </c>
      <c r="J92" s="41">
        <v>701.70000000000027</v>
      </c>
      <c r="K92" s="41">
        <v>707.2</v>
      </c>
      <c r="L92" s="41">
        <v>715.45000000000027</v>
      </c>
      <c r="M92" s="31">
        <v>698.95</v>
      </c>
      <c r="N92" s="31">
        <v>685.2</v>
      </c>
      <c r="O92" s="42">
        <v>15935700</v>
      </c>
      <c r="P92" s="43">
        <v>-1.9558743909041689E-2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44525</v>
      </c>
      <c r="E93" s="40">
        <v>2631.15</v>
      </c>
      <c r="F93" s="40">
        <v>2625.85</v>
      </c>
      <c r="G93" s="41">
        <v>2606.6999999999998</v>
      </c>
      <c r="H93" s="41">
        <v>2582.25</v>
      </c>
      <c r="I93" s="41">
        <v>2563.1</v>
      </c>
      <c r="J93" s="41">
        <v>2650.2999999999997</v>
      </c>
      <c r="K93" s="41">
        <v>2669.4500000000003</v>
      </c>
      <c r="L93" s="41">
        <v>2693.8999999999996</v>
      </c>
      <c r="M93" s="31">
        <v>2645</v>
      </c>
      <c r="N93" s="31">
        <v>2601.4</v>
      </c>
      <c r="O93" s="42">
        <v>4694400</v>
      </c>
      <c r="P93" s="43">
        <v>1.2881092627354521E-2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44525</v>
      </c>
      <c r="E94" s="40">
        <v>450.35</v>
      </c>
      <c r="F94" s="40">
        <v>447.5</v>
      </c>
      <c r="G94" s="41">
        <v>440.85</v>
      </c>
      <c r="H94" s="41">
        <v>431.35</v>
      </c>
      <c r="I94" s="41">
        <v>424.70000000000005</v>
      </c>
      <c r="J94" s="41">
        <v>457</v>
      </c>
      <c r="K94" s="41">
        <v>463.65</v>
      </c>
      <c r="L94" s="41">
        <v>473.15</v>
      </c>
      <c r="M94" s="31">
        <v>454.15</v>
      </c>
      <c r="N94" s="31">
        <v>438</v>
      </c>
      <c r="O94" s="42">
        <v>27516775</v>
      </c>
      <c r="P94" s="43">
        <v>-1.0055304172951232E-2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44525</v>
      </c>
      <c r="E95" s="40">
        <v>318.60000000000002</v>
      </c>
      <c r="F95" s="40">
        <v>317.76666666666671</v>
      </c>
      <c r="G95" s="41">
        <v>315.23333333333341</v>
      </c>
      <c r="H95" s="41">
        <v>311.86666666666667</v>
      </c>
      <c r="I95" s="41">
        <v>309.33333333333337</v>
      </c>
      <c r="J95" s="41">
        <v>321.13333333333344</v>
      </c>
      <c r="K95" s="41">
        <v>323.66666666666674</v>
      </c>
      <c r="L95" s="41">
        <v>327.03333333333347</v>
      </c>
      <c r="M95" s="31">
        <v>320.3</v>
      </c>
      <c r="N95" s="31">
        <v>314.39999999999998</v>
      </c>
      <c r="O95" s="42">
        <v>17274600</v>
      </c>
      <c r="P95" s="43">
        <v>9.6862677867306707E-2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44525</v>
      </c>
      <c r="E96" s="40">
        <v>2391.75</v>
      </c>
      <c r="F96" s="40">
        <v>2373.5666666666671</v>
      </c>
      <c r="G96" s="41">
        <v>2352.3333333333339</v>
      </c>
      <c r="H96" s="41">
        <v>2312.916666666667</v>
      </c>
      <c r="I96" s="41">
        <v>2291.6833333333338</v>
      </c>
      <c r="J96" s="41">
        <v>2412.983333333334</v>
      </c>
      <c r="K96" s="41">
        <v>2434.2166666666667</v>
      </c>
      <c r="L96" s="41">
        <v>2473.6333333333341</v>
      </c>
      <c r="M96" s="31">
        <v>2394.8000000000002</v>
      </c>
      <c r="N96" s="31">
        <v>2334.15</v>
      </c>
      <c r="O96" s="42">
        <v>9941700</v>
      </c>
      <c r="P96" s="43">
        <v>8.9818536110096211E-3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44525</v>
      </c>
      <c r="E97" s="40">
        <v>216.3</v>
      </c>
      <c r="F97" s="40">
        <v>212.35</v>
      </c>
      <c r="G97" s="41">
        <v>207.14999999999998</v>
      </c>
      <c r="H97" s="41">
        <v>197.99999999999997</v>
      </c>
      <c r="I97" s="41">
        <v>192.79999999999995</v>
      </c>
      <c r="J97" s="41">
        <v>221.5</v>
      </c>
      <c r="K97" s="41">
        <v>226.7</v>
      </c>
      <c r="L97" s="41">
        <v>235.85000000000002</v>
      </c>
      <c r="M97" s="31">
        <v>217.55</v>
      </c>
      <c r="N97" s="31">
        <v>203.2</v>
      </c>
      <c r="O97" s="42">
        <v>40833200</v>
      </c>
      <c r="P97" s="43">
        <v>0.10559006211180125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44525</v>
      </c>
      <c r="E98" s="40">
        <v>752.1</v>
      </c>
      <c r="F98" s="40">
        <v>747.38333333333333</v>
      </c>
      <c r="G98" s="41">
        <v>736.31666666666661</v>
      </c>
      <c r="H98" s="41">
        <v>720.5333333333333</v>
      </c>
      <c r="I98" s="41">
        <v>709.46666666666658</v>
      </c>
      <c r="J98" s="41">
        <v>763.16666666666663</v>
      </c>
      <c r="K98" s="41">
        <v>774.23333333333346</v>
      </c>
      <c r="L98" s="41">
        <v>790.01666666666665</v>
      </c>
      <c r="M98" s="31">
        <v>758.45</v>
      </c>
      <c r="N98" s="31">
        <v>731.6</v>
      </c>
      <c r="O98" s="42">
        <v>95921375</v>
      </c>
      <c r="P98" s="43">
        <v>1.7621402418566655E-2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44525</v>
      </c>
      <c r="E99" s="40">
        <v>1457.7</v>
      </c>
      <c r="F99" s="40">
        <v>1448.7333333333333</v>
      </c>
      <c r="G99" s="41">
        <v>1426.9666666666667</v>
      </c>
      <c r="H99" s="41">
        <v>1396.2333333333333</v>
      </c>
      <c r="I99" s="41">
        <v>1374.4666666666667</v>
      </c>
      <c r="J99" s="41">
        <v>1479.4666666666667</v>
      </c>
      <c r="K99" s="41">
        <v>1501.2333333333336</v>
      </c>
      <c r="L99" s="41">
        <v>1531.9666666666667</v>
      </c>
      <c r="M99" s="31">
        <v>1470.5</v>
      </c>
      <c r="N99" s="31">
        <v>1418</v>
      </c>
      <c r="O99" s="42">
        <v>2553825</v>
      </c>
      <c r="P99" s="43">
        <v>-1.1352418558736426E-2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44525</v>
      </c>
      <c r="E100" s="40">
        <v>615.45000000000005</v>
      </c>
      <c r="F100" s="40">
        <v>615.61666666666667</v>
      </c>
      <c r="G100" s="41">
        <v>607.23333333333335</v>
      </c>
      <c r="H100" s="41">
        <v>599.01666666666665</v>
      </c>
      <c r="I100" s="41">
        <v>590.63333333333333</v>
      </c>
      <c r="J100" s="41">
        <v>623.83333333333337</v>
      </c>
      <c r="K100" s="41">
        <v>632.21666666666681</v>
      </c>
      <c r="L100" s="41">
        <v>640.43333333333339</v>
      </c>
      <c r="M100" s="31">
        <v>624</v>
      </c>
      <c r="N100" s="31">
        <v>607.4</v>
      </c>
      <c r="O100" s="42">
        <v>4072500</v>
      </c>
      <c r="P100" s="43">
        <v>1.7425519955030916E-2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44525</v>
      </c>
      <c r="E101" s="40">
        <v>10.6</v>
      </c>
      <c r="F101" s="40">
        <v>10.583333333333334</v>
      </c>
      <c r="G101" s="41">
        <v>10.316666666666668</v>
      </c>
      <c r="H101" s="41">
        <v>10.033333333333335</v>
      </c>
      <c r="I101" s="41">
        <v>9.7666666666666693</v>
      </c>
      <c r="J101" s="41">
        <v>10.866666666666667</v>
      </c>
      <c r="K101" s="41">
        <v>11.133333333333333</v>
      </c>
      <c r="L101" s="41">
        <v>11.416666666666666</v>
      </c>
      <c r="M101" s="31">
        <v>10.85</v>
      </c>
      <c r="N101" s="31">
        <v>10.3</v>
      </c>
      <c r="O101" s="42">
        <v>885360000</v>
      </c>
      <c r="P101" s="43">
        <v>-3.875968992248062E-2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44525</v>
      </c>
      <c r="E102" s="40">
        <v>48.8</v>
      </c>
      <c r="F102" s="40">
        <v>48.183333333333337</v>
      </c>
      <c r="G102" s="41">
        <v>47.266666666666673</v>
      </c>
      <c r="H102" s="41">
        <v>45.733333333333334</v>
      </c>
      <c r="I102" s="41">
        <v>44.81666666666667</v>
      </c>
      <c r="J102" s="41">
        <v>49.716666666666676</v>
      </c>
      <c r="K102" s="41">
        <v>50.633333333333333</v>
      </c>
      <c r="L102" s="41">
        <v>52.166666666666679</v>
      </c>
      <c r="M102" s="31">
        <v>49.1</v>
      </c>
      <c r="N102" s="31">
        <v>46.65</v>
      </c>
      <c r="O102" s="42">
        <v>184300500</v>
      </c>
      <c r="P102" s="43">
        <v>3.2470713756913294E-3</v>
      </c>
    </row>
    <row r="103" spans="1:16" ht="12.75" customHeight="1">
      <c r="A103" s="31">
        <v>93</v>
      </c>
      <c r="B103" s="32" t="s">
        <v>44</v>
      </c>
      <c r="C103" s="33" t="s">
        <v>408</v>
      </c>
      <c r="D103" s="34">
        <v>44525</v>
      </c>
      <c r="E103" s="40">
        <v>791.15</v>
      </c>
      <c r="F103" s="40">
        <v>786.4</v>
      </c>
      <c r="G103" s="41">
        <v>775.8</v>
      </c>
      <c r="H103" s="41">
        <v>760.44999999999993</v>
      </c>
      <c r="I103" s="41">
        <v>749.84999999999991</v>
      </c>
      <c r="J103" s="41">
        <v>801.75</v>
      </c>
      <c r="K103" s="41">
        <v>812.35000000000014</v>
      </c>
      <c r="L103" s="41">
        <v>827.7</v>
      </c>
      <c r="M103" s="31">
        <v>797</v>
      </c>
      <c r="N103" s="31">
        <v>771.05</v>
      </c>
      <c r="O103" s="42">
        <v>14417500</v>
      </c>
      <c r="P103" s="43">
        <v>-2.9533024821203197E-2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44525</v>
      </c>
      <c r="E104" s="40">
        <v>493.6</v>
      </c>
      <c r="F104" s="40">
        <v>487.58333333333331</v>
      </c>
      <c r="G104" s="41">
        <v>479.56666666666661</v>
      </c>
      <c r="H104" s="41">
        <v>465.5333333333333</v>
      </c>
      <c r="I104" s="41">
        <v>457.51666666666659</v>
      </c>
      <c r="J104" s="41">
        <v>501.61666666666662</v>
      </c>
      <c r="K104" s="41">
        <v>509.63333333333338</v>
      </c>
      <c r="L104" s="41">
        <v>523.66666666666663</v>
      </c>
      <c r="M104" s="31">
        <v>495.6</v>
      </c>
      <c r="N104" s="31">
        <v>473.55</v>
      </c>
      <c r="O104" s="42">
        <v>13281125</v>
      </c>
      <c r="P104" s="43">
        <v>-3.2939527432919502E-2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44525</v>
      </c>
      <c r="E105" s="40">
        <v>207.2</v>
      </c>
      <c r="F105" s="40">
        <v>204.26666666666665</v>
      </c>
      <c r="G105" s="41">
        <v>200.3833333333333</v>
      </c>
      <c r="H105" s="41">
        <v>193.56666666666663</v>
      </c>
      <c r="I105" s="41">
        <v>189.68333333333328</v>
      </c>
      <c r="J105" s="41">
        <v>211.08333333333331</v>
      </c>
      <c r="K105" s="41">
        <v>214.96666666666664</v>
      </c>
      <c r="L105" s="41">
        <v>221.78333333333333</v>
      </c>
      <c r="M105" s="31">
        <v>208.15</v>
      </c>
      <c r="N105" s="31">
        <v>197.45</v>
      </c>
      <c r="O105" s="42">
        <v>17572118</v>
      </c>
      <c r="P105" s="43">
        <v>-5.6895766954938552E-3</v>
      </c>
    </row>
    <row r="106" spans="1:16" ht="12.75" customHeight="1">
      <c r="A106" s="31">
        <v>96</v>
      </c>
      <c r="B106" s="32" t="s">
        <v>42</v>
      </c>
      <c r="C106" s="33" t="s">
        <v>405</v>
      </c>
      <c r="D106" s="34">
        <v>44525</v>
      </c>
      <c r="E106" s="40">
        <v>198.5</v>
      </c>
      <c r="F106" s="40">
        <v>197.15</v>
      </c>
      <c r="G106" s="41">
        <v>194.95000000000002</v>
      </c>
      <c r="H106" s="41">
        <v>191.4</v>
      </c>
      <c r="I106" s="41">
        <v>189.20000000000002</v>
      </c>
      <c r="J106" s="41">
        <v>200.70000000000002</v>
      </c>
      <c r="K106" s="41">
        <v>202.9</v>
      </c>
      <c r="L106" s="41">
        <v>206.45000000000002</v>
      </c>
      <c r="M106" s="31">
        <v>199.35</v>
      </c>
      <c r="N106" s="31">
        <v>193.6</v>
      </c>
      <c r="O106" s="42">
        <v>12612100</v>
      </c>
      <c r="P106" s="43">
        <v>-2.5229357798165139E-3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44525</v>
      </c>
      <c r="E107" s="40">
        <v>7518</v>
      </c>
      <c r="F107" s="40">
        <v>7514.416666666667</v>
      </c>
      <c r="G107" s="41">
        <v>7428.8333333333339</v>
      </c>
      <c r="H107" s="41">
        <v>7339.666666666667</v>
      </c>
      <c r="I107" s="41">
        <v>7254.0833333333339</v>
      </c>
      <c r="J107" s="41">
        <v>7603.5833333333339</v>
      </c>
      <c r="K107" s="41">
        <v>7689.1666666666679</v>
      </c>
      <c r="L107" s="41">
        <v>7778.3333333333339</v>
      </c>
      <c r="M107" s="31">
        <v>7600</v>
      </c>
      <c r="N107" s="31">
        <v>7425.25</v>
      </c>
      <c r="O107" s="42">
        <v>220500</v>
      </c>
      <c r="P107" s="43">
        <v>7.1819176084578926E-2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44525</v>
      </c>
      <c r="E108" s="40">
        <v>2181.85</v>
      </c>
      <c r="F108" s="40">
        <v>2168</v>
      </c>
      <c r="G108" s="41">
        <v>2138.4</v>
      </c>
      <c r="H108" s="41">
        <v>2094.9500000000003</v>
      </c>
      <c r="I108" s="41">
        <v>2065.3500000000004</v>
      </c>
      <c r="J108" s="41">
        <v>2211.4499999999998</v>
      </c>
      <c r="K108" s="41">
        <v>2241.0500000000002</v>
      </c>
      <c r="L108" s="41">
        <v>2284.4999999999995</v>
      </c>
      <c r="M108" s="31">
        <v>2197.6</v>
      </c>
      <c r="N108" s="31">
        <v>2124.5500000000002</v>
      </c>
      <c r="O108" s="42">
        <v>3727000</v>
      </c>
      <c r="P108" s="43">
        <v>-1.4542570068746695E-2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44525</v>
      </c>
      <c r="E109" s="40">
        <v>982.7</v>
      </c>
      <c r="F109" s="40">
        <v>989.51666666666677</v>
      </c>
      <c r="G109" s="41">
        <v>967.58333333333348</v>
      </c>
      <c r="H109" s="41">
        <v>952.4666666666667</v>
      </c>
      <c r="I109" s="41">
        <v>930.53333333333342</v>
      </c>
      <c r="J109" s="41">
        <v>1004.6333333333336</v>
      </c>
      <c r="K109" s="41">
        <v>1026.5666666666666</v>
      </c>
      <c r="L109" s="41">
        <v>1041.6833333333336</v>
      </c>
      <c r="M109" s="31">
        <v>1011.45</v>
      </c>
      <c r="N109" s="31">
        <v>974.4</v>
      </c>
      <c r="O109" s="42">
        <v>21113100</v>
      </c>
      <c r="P109" s="43">
        <v>4.788493322017242E-2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44525</v>
      </c>
      <c r="E110" s="40">
        <v>295.10000000000002</v>
      </c>
      <c r="F110" s="40">
        <v>293.10000000000002</v>
      </c>
      <c r="G110" s="41">
        <v>288.35000000000002</v>
      </c>
      <c r="H110" s="41">
        <v>281.60000000000002</v>
      </c>
      <c r="I110" s="41">
        <v>276.85000000000002</v>
      </c>
      <c r="J110" s="41">
        <v>299.85000000000002</v>
      </c>
      <c r="K110" s="41">
        <v>304.60000000000002</v>
      </c>
      <c r="L110" s="41">
        <v>311.35000000000002</v>
      </c>
      <c r="M110" s="31">
        <v>297.85000000000002</v>
      </c>
      <c r="N110" s="31">
        <v>286.35000000000002</v>
      </c>
      <c r="O110" s="42">
        <v>17385200</v>
      </c>
      <c r="P110" s="43">
        <v>9.0063202247191013E-2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44525</v>
      </c>
      <c r="E111" s="40">
        <v>1734.3</v>
      </c>
      <c r="F111" s="40">
        <v>1730.5</v>
      </c>
      <c r="G111" s="41">
        <v>1715</v>
      </c>
      <c r="H111" s="41">
        <v>1695.7</v>
      </c>
      <c r="I111" s="41">
        <v>1680.2</v>
      </c>
      <c r="J111" s="41">
        <v>1749.8</v>
      </c>
      <c r="K111" s="41">
        <v>1765.3</v>
      </c>
      <c r="L111" s="41">
        <v>1784.6</v>
      </c>
      <c r="M111" s="31">
        <v>1746</v>
      </c>
      <c r="N111" s="31">
        <v>1711.2</v>
      </c>
      <c r="O111" s="42">
        <v>40784700</v>
      </c>
      <c r="P111" s="43">
        <v>2.1750403968283791E-2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44525</v>
      </c>
      <c r="E112" s="40">
        <v>126.3</v>
      </c>
      <c r="F112" s="40">
        <v>125.86666666666667</v>
      </c>
      <c r="G112" s="41">
        <v>124.68333333333335</v>
      </c>
      <c r="H112" s="41">
        <v>123.06666666666668</v>
      </c>
      <c r="I112" s="41">
        <v>121.88333333333335</v>
      </c>
      <c r="J112" s="41">
        <v>127.48333333333335</v>
      </c>
      <c r="K112" s="41">
        <v>128.66666666666669</v>
      </c>
      <c r="L112" s="41">
        <v>130.28333333333336</v>
      </c>
      <c r="M112" s="31">
        <v>127.05</v>
      </c>
      <c r="N112" s="31">
        <v>124.25</v>
      </c>
      <c r="O112" s="42">
        <v>35496500</v>
      </c>
      <c r="P112" s="43">
        <v>5.3027381411492477E-2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44525</v>
      </c>
      <c r="E113" s="40">
        <v>2065.0500000000002</v>
      </c>
      <c r="F113" s="40">
        <v>2058.4666666666667</v>
      </c>
      <c r="G113" s="41">
        <v>1997.5833333333335</v>
      </c>
      <c r="H113" s="41">
        <v>1930.1166666666668</v>
      </c>
      <c r="I113" s="41">
        <v>1869.2333333333336</v>
      </c>
      <c r="J113" s="41">
        <v>2125.9333333333334</v>
      </c>
      <c r="K113" s="41">
        <v>2186.8166666666666</v>
      </c>
      <c r="L113" s="41">
        <v>2254.2833333333333</v>
      </c>
      <c r="M113" s="31">
        <v>2119.35</v>
      </c>
      <c r="N113" s="31">
        <v>1991</v>
      </c>
      <c r="O113" s="42">
        <v>3983625</v>
      </c>
      <c r="P113" s="43">
        <v>0.1358824661576955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44525</v>
      </c>
      <c r="E114" s="40">
        <v>893.3</v>
      </c>
      <c r="F114" s="40">
        <v>887.6</v>
      </c>
      <c r="G114" s="41">
        <v>877.75</v>
      </c>
      <c r="H114" s="41">
        <v>862.19999999999993</v>
      </c>
      <c r="I114" s="41">
        <v>852.34999999999991</v>
      </c>
      <c r="J114" s="41">
        <v>903.15000000000009</v>
      </c>
      <c r="K114" s="41">
        <v>913.00000000000023</v>
      </c>
      <c r="L114" s="41">
        <v>928.55000000000018</v>
      </c>
      <c r="M114" s="31">
        <v>897.45</v>
      </c>
      <c r="N114" s="31">
        <v>872.05</v>
      </c>
      <c r="O114" s="42">
        <v>11493250</v>
      </c>
      <c r="P114" s="43">
        <v>-5.4209183673469385E-2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44525</v>
      </c>
      <c r="E115" s="40">
        <v>231.65</v>
      </c>
      <c r="F115" s="40">
        <v>231.6</v>
      </c>
      <c r="G115" s="41">
        <v>230.29999999999998</v>
      </c>
      <c r="H115" s="41">
        <v>228.95</v>
      </c>
      <c r="I115" s="41">
        <v>227.64999999999998</v>
      </c>
      <c r="J115" s="41">
        <v>232.95</v>
      </c>
      <c r="K115" s="41">
        <v>234.25</v>
      </c>
      <c r="L115" s="41">
        <v>235.6</v>
      </c>
      <c r="M115" s="31">
        <v>232.9</v>
      </c>
      <c r="N115" s="31">
        <v>230.25</v>
      </c>
      <c r="O115" s="42">
        <v>236124800</v>
      </c>
      <c r="P115" s="43">
        <v>-8.4522561745814188E-3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44525</v>
      </c>
      <c r="E116" s="40">
        <v>380.3</v>
      </c>
      <c r="F116" s="40">
        <v>377.7</v>
      </c>
      <c r="G116" s="41">
        <v>370.15</v>
      </c>
      <c r="H116" s="41">
        <v>360</v>
      </c>
      <c r="I116" s="41">
        <v>352.45</v>
      </c>
      <c r="J116" s="41">
        <v>387.84999999999997</v>
      </c>
      <c r="K116" s="41">
        <v>395.40000000000003</v>
      </c>
      <c r="L116" s="41">
        <v>405.54999999999995</v>
      </c>
      <c r="M116" s="31">
        <v>385.25</v>
      </c>
      <c r="N116" s="31">
        <v>367.55</v>
      </c>
      <c r="O116" s="42">
        <v>37662500</v>
      </c>
      <c r="P116" s="43">
        <v>1.6737531214145913E-2</v>
      </c>
    </row>
    <row r="117" spans="1:16" ht="12.75" customHeight="1">
      <c r="A117" s="31">
        <v>107</v>
      </c>
      <c r="B117" s="32" t="s">
        <v>42</v>
      </c>
      <c r="C117" s="33" t="s">
        <v>417</v>
      </c>
      <c r="D117" s="34">
        <v>44525</v>
      </c>
      <c r="E117" s="40">
        <v>3433.7</v>
      </c>
      <c r="F117" s="40">
        <v>3399.2333333333336</v>
      </c>
      <c r="G117" s="41">
        <v>3339.416666666667</v>
      </c>
      <c r="H117" s="41">
        <v>3245.1333333333332</v>
      </c>
      <c r="I117" s="41">
        <v>3185.3166666666666</v>
      </c>
      <c r="J117" s="41">
        <v>3493.5166666666673</v>
      </c>
      <c r="K117" s="41">
        <v>3553.3333333333339</v>
      </c>
      <c r="L117" s="41">
        <v>3647.6166666666677</v>
      </c>
      <c r="M117" s="31">
        <v>3459.05</v>
      </c>
      <c r="N117" s="31">
        <v>3304.95</v>
      </c>
      <c r="O117" s="42">
        <v>200375</v>
      </c>
      <c r="P117" s="43">
        <v>-2.2203245089666951E-2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44525</v>
      </c>
      <c r="E118" s="40">
        <v>682.15</v>
      </c>
      <c r="F118" s="40">
        <v>676.7166666666667</v>
      </c>
      <c r="G118" s="41">
        <v>662.93333333333339</v>
      </c>
      <c r="H118" s="41">
        <v>643.7166666666667</v>
      </c>
      <c r="I118" s="41">
        <v>629.93333333333339</v>
      </c>
      <c r="J118" s="41">
        <v>695.93333333333339</v>
      </c>
      <c r="K118" s="41">
        <v>709.7166666666667</v>
      </c>
      <c r="L118" s="41">
        <v>728.93333333333339</v>
      </c>
      <c r="M118" s="31">
        <v>690.5</v>
      </c>
      <c r="N118" s="31">
        <v>657.5</v>
      </c>
      <c r="O118" s="42">
        <v>46144350</v>
      </c>
      <c r="P118" s="43">
        <v>-1.9562286664945645E-2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44525</v>
      </c>
      <c r="E119" s="40">
        <v>3806.95</v>
      </c>
      <c r="F119" s="40">
        <v>3797.25</v>
      </c>
      <c r="G119" s="41">
        <v>3726</v>
      </c>
      <c r="H119" s="41">
        <v>3645.05</v>
      </c>
      <c r="I119" s="41">
        <v>3573.8</v>
      </c>
      <c r="J119" s="41">
        <v>3878.2</v>
      </c>
      <c r="K119" s="41">
        <v>3949.45</v>
      </c>
      <c r="L119" s="41">
        <v>4030.3999999999996</v>
      </c>
      <c r="M119" s="31">
        <v>3868.5</v>
      </c>
      <c r="N119" s="31">
        <v>3716.3</v>
      </c>
      <c r="O119" s="42">
        <v>1523375</v>
      </c>
      <c r="P119" s="43">
        <v>1.0678495153606045E-3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44525</v>
      </c>
      <c r="E120" s="40">
        <v>1979.05</v>
      </c>
      <c r="F120" s="40">
        <v>1969.1333333333332</v>
      </c>
      <c r="G120" s="41">
        <v>1944.2666666666664</v>
      </c>
      <c r="H120" s="41">
        <v>1909.4833333333331</v>
      </c>
      <c r="I120" s="41">
        <v>1884.6166666666663</v>
      </c>
      <c r="J120" s="41">
        <v>2003.9166666666665</v>
      </c>
      <c r="K120" s="41">
        <v>2028.7833333333333</v>
      </c>
      <c r="L120" s="41">
        <v>2063.5666666666666</v>
      </c>
      <c r="M120" s="31">
        <v>1994</v>
      </c>
      <c r="N120" s="31">
        <v>1934.35</v>
      </c>
      <c r="O120" s="42">
        <v>12581200</v>
      </c>
      <c r="P120" s="43">
        <v>4.8398386720442652E-2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44525</v>
      </c>
      <c r="E121" s="40">
        <v>80.2</v>
      </c>
      <c r="F121" s="40">
        <v>79.55</v>
      </c>
      <c r="G121" s="41">
        <v>78.599999999999994</v>
      </c>
      <c r="H121" s="41">
        <v>77</v>
      </c>
      <c r="I121" s="41">
        <v>76.05</v>
      </c>
      <c r="J121" s="41">
        <v>81.149999999999991</v>
      </c>
      <c r="K121" s="41">
        <v>82.100000000000009</v>
      </c>
      <c r="L121" s="41">
        <v>83.699999999999989</v>
      </c>
      <c r="M121" s="31">
        <v>80.5</v>
      </c>
      <c r="N121" s="31">
        <v>77.95</v>
      </c>
      <c r="O121" s="42">
        <v>71258140</v>
      </c>
      <c r="P121" s="43">
        <v>-7.9963129392787186E-2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44525</v>
      </c>
      <c r="E122" s="40">
        <v>3425.75</v>
      </c>
      <c r="F122" s="40">
        <v>3395.6</v>
      </c>
      <c r="G122" s="41">
        <v>3336.1499999999996</v>
      </c>
      <c r="H122" s="41">
        <v>3246.5499999999997</v>
      </c>
      <c r="I122" s="41">
        <v>3187.0999999999995</v>
      </c>
      <c r="J122" s="41">
        <v>3485.2</v>
      </c>
      <c r="K122" s="41">
        <v>3544.6499999999996</v>
      </c>
      <c r="L122" s="41">
        <v>3634.25</v>
      </c>
      <c r="M122" s="31">
        <v>3455.05</v>
      </c>
      <c r="N122" s="31">
        <v>3306</v>
      </c>
      <c r="O122" s="42">
        <v>613625</v>
      </c>
      <c r="P122" s="43">
        <v>7.8427065026362042E-2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44525</v>
      </c>
      <c r="E123" s="40">
        <v>487.25</v>
      </c>
      <c r="F123" s="40">
        <v>482.23333333333329</v>
      </c>
      <c r="G123" s="41">
        <v>471.16666666666657</v>
      </c>
      <c r="H123" s="41">
        <v>455.08333333333326</v>
      </c>
      <c r="I123" s="41">
        <v>444.01666666666654</v>
      </c>
      <c r="J123" s="41">
        <v>498.31666666666661</v>
      </c>
      <c r="K123" s="41">
        <v>509.38333333333333</v>
      </c>
      <c r="L123" s="41">
        <v>525.4666666666667</v>
      </c>
      <c r="M123" s="31">
        <v>493.3</v>
      </c>
      <c r="N123" s="31">
        <v>466.15</v>
      </c>
      <c r="O123" s="42">
        <v>4212000</v>
      </c>
      <c r="P123" s="43">
        <v>-1.098901098901099E-2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44525</v>
      </c>
      <c r="E124" s="40">
        <v>402.05</v>
      </c>
      <c r="F124" s="40">
        <v>398.13333333333338</v>
      </c>
      <c r="G124" s="41">
        <v>391.16666666666674</v>
      </c>
      <c r="H124" s="41">
        <v>380.28333333333336</v>
      </c>
      <c r="I124" s="41">
        <v>373.31666666666672</v>
      </c>
      <c r="J124" s="41">
        <v>409.01666666666677</v>
      </c>
      <c r="K124" s="41">
        <v>415.98333333333335</v>
      </c>
      <c r="L124" s="41">
        <v>426.86666666666679</v>
      </c>
      <c r="M124" s="31">
        <v>405.1</v>
      </c>
      <c r="N124" s="31">
        <v>387.25</v>
      </c>
      <c r="O124" s="42">
        <v>14480000</v>
      </c>
      <c r="P124" s="43">
        <v>-6.9949252503085993E-3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44525</v>
      </c>
      <c r="E125" s="40">
        <v>1886.75</v>
      </c>
      <c r="F125" s="40">
        <v>1874.8999999999999</v>
      </c>
      <c r="G125" s="41">
        <v>1857.8999999999996</v>
      </c>
      <c r="H125" s="41">
        <v>1829.0499999999997</v>
      </c>
      <c r="I125" s="41">
        <v>1812.0499999999995</v>
      </c>
      <c r="J125" s="41">
        <v>1903.7499999999998</v>
      </c>
      <c r="K125" s="41">
        <v>1920.7500000000002</v>
      </c>
      <c r="L125" s="41">
        <v>1949.6</v>
      </c>
      <c r="M125" s="31">
        <v>1891.9</v>
      </c>
      <c r="N125" s="31">
        <v>1846.05</v>
      </c>
      <c r="O125" s="42">
        <v>10856575</v>
      </c>
      <c r="P125" s="43">
        <v>-3.8514297773557032E-3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44525</v>
      </c>
      <c r="E126" s="40">
        <v>6928.95</v>
      </c>
      <c r="F126" s="40">
        <v>6827.05</v>
      </c>
      <c r="G126" s="41">
        <v>6700.1</v>
      </c>
      <c r="H126" s="41">
        <v>6471.25</v>
      </c>
      <c r="I126" s="41">
        <v>6344.3</v>
      </c>
      <c r="J126" s="41">
        <v>7055.9000000000005</v>
      </c>
      <c r="K126" s="41">
        <v>7182.8499999999995</v>
      </c>
      <c r="L126" s="41">
        <v>7411.7000000000007</v>
      </c>
      <c r="M126" s="31">
        <v>6954</v>
      </c>
      <c r="N126" s="31">
        <v>6598.2</v>
      </c>
      <c r="O126" s="42">
        <v>564600</v>
      </c>
      <c r="P126" s="43">
        <v>3.691460055096419E-2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44525</v>
      </c>
      <c r="E127" s="40">
        <v>5399.55</v>
      </c>
      <c r="F127" s="40">
        <v>5321.25</v>
      </c>
      <c r="G127" s="41">
        <v>5195.6000000000004</v>
      </c>
      <c r="H127" s="41">
        <v>4991.6500000000005</v>
      </c>
      <c r="I127" s="41">
        <v>4866.0000000000009</v>
      </c>
      <c r="J127" s="41">
        <v>5525.2</v>
      </c>
      <c r="K127" s="41">
        <v>5650.8499999999995</v>
      </c>
      <c r="L127" s="41">
        <v>5854.7999999999993</v>
      </c>
      <c r="M127" s="31">
        <v>5446.9</v>
      </c>
      <c r="N127" s="31">
        <v>5117.3</v>
      </c>
      <c r="O127" s="42">
        <v>627200</v>
      </c>
      <c r="P127" s="43">
        <v>2.4167210973220117E-2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44525</v>
      </c>
      <c r="E128" s="40">
        <v>883.6</v>
      </c>
      <c r="F128" s="40">
        <v>878.96666666666658</v>
      </c>
      <c r="G128" s="41">
        <v>869.18333333333317</v>
      </c>
      <c r="H128" s="41">
        <v>854.76666666666654</v>
      </c>
      <c r="I128" s="41">
        <v>844.98333333333312</v>
      </c>
      <c r="J128" s="41">
        <v>893.38333333333321</v>
      </c>
      <c r="K128" s="41">
        <v>903.16666666666674</v>
      </c>
      <c r="L128" s="41">
        <v>917.58333333333326</v>
      </c>
      <c r="M128" s="31">
        <v>888.75</v>
      </c>
      <c r="N128" s="31">
        <v>864.55</v>
      </c>
      <c r="O128" s="42">
        <v>8885900</v>
      </c>
      <c r="P128" s="43">
        <v>-1.4517345399698341E-2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44525</v>
      </c>
      <c r="E129" s="40">
        <v>901.2</v>
      </c>
      <c r="F129" s="40">
        <v>901.5333333333333</v>
      </c>
      <c r="G129" s="41">
        <v>894.76666666666665</v>
      </c>
      <c r="H129" s="41">
        <v>888.33333333333337</v>
      </c>
      <c r="I129" s="41">
        <v>881.56666666666672</v>
      </c>
      <c r="J129" s="41">
        <v>907.96666666666658</v>
      </c>
      <c r="K129" s="41">
        <v>914.73333333333323</v>
      </c>
      <c r="L129" s="41">
        <v>921.16666666666652</v>
      </c>
      <c r="M129" s="31">
        <v>908.3</v>
      </c>
      <c r="N129" s="31">
        <v>895.1</v>
      </c>
      <c r="O129" s="42">
        <v>11792900</v>
      </c>
      <c r="P129" s="43">
        <v>1.6778320960830467E-2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44525</v>
      </c>
      <c r="E130" s="40">
        <v>170</v>
      </c>
      <c r="F130" s="40">
        <v>169.79999999999998</v>
      </c>
      <c r="G130" s="41">
        <v>167.79999999999995</v>
      </c>
      <c r="H130" s="41">
        <v>165.59999999999997</v>
      </c>
      <c r="I130" s="41">
        <v>163.59999999999994</v>
      </c>
      <c r="J130" s="41">
        <v>171.99999999999997</v>
      </c>
      <c r="K130" s="41">
        <v>174.00000000000003</v>
      </c>
      <c r="L130" s="41">
        <v>176.2</v>
      </c>
      <c r="M130" s="31">
        <v>171.8</v>
      </c>
      <c r="N130" s="31">
        <v>167.6</v>
      </c>
      <c r="O130" s="42">
        <v>27988000</v>
      </c>
      <c r="P130" s="43">
        <v>8.733488733488734E-2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44525</v>
      </c>
      <c r="E131" s="40">
        <v>176.95</v>
      </c>
      <c r="F131" s="40">
        <v>177.31666666666669</v>
      </c>
      <c r="G131" s="41">
        <v>175.33333333333337</v>
      </c>
      <c r="H131" s="41">
        <v>173.71666666666667</v>
      </c>
      <c r="I131" s="41">
        <v>171.73333333333335</v>
      </c>
      <c r="J131" s="41">
        <v>178.93333333333339</v>
      </c>
      <c r="K131" s="41">
        <v>180.91666666666669</v>
      </c>
      <c r="L131" s="41">
        <v>182.53333333333342</v>
      </c>
      <c r="M131" s="31">
        <v>179.3</v>
      </c>
      <c r="N131" s="31">
        <v>175.7</v>
      </c>
      <c r="O131" s="42">
        <v>25026000</v>
      </c>
      <c r="P131" s="43">
        <v>-4.4225481209899178E-2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44525</v>
      </c>
      <c r="E132" s="40">
        <v>544.45000000000005</v>
      </c>
      <c r="F132" s="40">
        <v>542.11666666666667</v>
      </c>
      <c r="G132" s="41">
        <v>537.83333333333337</v>
      </c>
      <c r="H132" s="41">
        <v>531.2166666666667</v>
      </c>
      <c r="I132" s="41">
        <v>526.93333333333339</v>
      </c>
      <c r="J132" s="41">
        <v>548.73333333333335</v>
      </c>
      <c r="K132" s="41">
        <v>553.01666666666665</v>
      </c>
      <c r="L132" s="41">
        <v>559.63333333333333</v>
      </c>
      <c r="M132" s="31">
        <v>546.4</v>
      </c>
      <c r="N132" s="31">
        <v>535.5</v>
      </c>
      <c r="O132" s="42">
        <v>7067000</v>
      </c>
      <c r="P132" s="43">
        <v>-9.3916456405943368E-3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44525</v>
      </c>
      <c r="E133" s="40">
        <v>7846.15</v>
      </c>
      <c r="F133" s="40">
        <v>7866.5666666666666</v>
      </c>
      <c r="G133" s="41">
        <v>7785.1333333333332</v>
      </c>
      <c r="H133" s="41">
        <v>7724.1166666666668</v>
      </c>
      <c r="I133" s="41">
        <v>7642.6833333333334</v>
      </c>
      <c r="J133" s="41">
        <v>7927.583333333333</v>
      </c>
      <c r="K133" s="41">
        <v>8009.0166666666655</v>
      </c>
      <c r="L133" s="41">
        <v>8070.0333333333328</v>
      </c>
      <c r="M133" s="31">
        <v>7948</v>
      </c>
      <c r="N133" s="31">
        <v>7805.55</v>
      </c>
      <c r="O133" s="42">
        <v>2575100</v>
      </c>
      <c r="P133" s="43">
        <v>-8.1654662404190576E-3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44525</v>
      </c>
      <c r="E134" s="40">
        <v>931.95</v>
      </c>
      <c r="F134" s="40">
        <v>926.15</v>
      </c>
      <c r="G134" s="41">
        <v>914.5</v>
      </c>
      <c r="H134" s="41">
        <v>897.05000000000007</v>
      </c>
      <c r="I134" s="41">
        <v>885.40000000000009</v>
      </c>
      <c r="J134" s="41">
        <v>943.59999999999991</v>
      </c>
      <c r="K134" s="41">
        <v>955.24999999999977</v>
      </c>
      <c r="L134" s="41">
        <v>972.69999999999982</v>
      </c>
      <c r="M134" s="31">
        <v>937.8</v>
      </c>
      <c r="N134" s="31">
        <v>908.7</v>
      </c>
      <c r="O134" s="42">
        <v>17937500</v>
      </c>
      <c r="P134" s="43">
        <v>-5.1303383250138656E-3</v>
      </c>
    </row>
    <row r="135" spans="1:16" ht="12.75" customHeight="1">
      <c r="A135" s="31">
        <v>125</v>
      </c>
      <c r="B135" s="32" t="s">
        <v>44</v>
      </c>
      <c r="C135" s="33" t="s">
        <v>458</v>
      </c>
      <c r="D135" s="34">
        <v>44525</v>
      </c>
      <c r="E135" s="40">
        <v>1746.15</v>
      </c>
      <c r="F135" s="40">
        <v>1730.3666666666668</v>
      </c>
      <c r="G135" s="41">
        <v>1693.7333333333336</v>
      </c>
      <c r="H135" s="41">
        <v>1641.3166666666668</v>
      </c>
      <c r="I135" s="41">
        <v>1604.6833333333336</v>
      </c>
      <c r="J135" s="41">
        <v>1782.7833333333335</v>
      </c>
      <c r="K135" s="41">
        <v>1819.4166666666667</v>
      </c>
      <c r="L135" s="41">
        <v>1871.8333333333335</v>
      </c>
      <c r="M135" s="31">
        <v>1767</v>
      </c>
      <c r="N135" s="31">
        <v>1677.95</v>
      </c>
      <c r="O135" s="42">
        <v>1431850</v>
      </c>
      <c r="P135" s="43">
        <v>6.3960639606396065E-3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44525</v>
      </c>
      <c r="E136" s="40">
        <v>3038.05</v>
      </c>
      <c r="F136" s="40">
        <v>3030.2666666666664</v>
      </c>
      <c r="G136" s="41">
        <v>2980.833333333333</v>
      </c>
      <c r="H136" s="41">
        <v>2923.6166666666668</v>
      </c>
      <c r="I136" s="41">
        <v>2874.1833333333334</v>
      </c>
      <c r="J136" s="41">
        <v>3087.4833333333327</v>
      </c>
      <c r="K136" s="41">
        <v>3136.9166666666661</v>
      </c>
      <c r="L136" s="41">
        <v>3194.1333333333323</v>
      </c>
      <c r="M136" s="31">
        <v>3079.7</v>
      </c>
      <c r="N136" s="31">
        <v>2973.05</v>
      </c>
      <c r="O136" s="42">
        <v>863000</v>
      </c>
      <c r="P136" s="43">
        <v>-1.8649078917443711E-2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44525</v>
      </c>
      <c r="E137" s="40">
        <v>944.5</v>
      </c>
      <c r="F137" s="40">
        <v>934.9</v>
      </c>
      <c r="G137" s="41">
        <v>922.25</v>
      </c>
      <c r="H137" s="41">
        <v>900</v>
      </c>
      <c r="I137" s="41">
        <v>887.35</v>
      </c>
      <c r="J137" s="41">
        <v>957.15</v>
      </c>
      <c r="K137" s="41">
        <v>969.79999999999984</v>
      </c>
      <c r="L137" s="41">
        <v>992.05</v>
      </c>
      <c r="M137" s="31">
        <v>947.55</v>
      </c>
      <c r="N137" s="31">
        <v>912.65</v>
      </c>
      <c r="O137" s="42">
        <v>2130050</v>
      </c>
      <c r="P137" s="43">
        <v>-7.8199718706047819E-2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44525</v>
      </c>
      <c r="E138" s="40">
        <v>939.75</v>
      </c>
      <c r="F138" s="40">
        <v>934.7833333333333</v>
      </c>
      <c r="G138" s="41">
        <v>922.96666666666658</v>
      </c>
      <c r="H138" s="41">
        <v>906.18333333333328</v>
      </c>
      <c r="I138" s="41">
        <v>894.36666666666656</v>
      </c>
      <c r="J138" s="41">
        <v>951.56666666666661</v>
      </c>
      <c r="K138" s="41">
        <v>963.38333333333321</v>
      </c>
      <c r="L138" s="41">
        <v>980.16666666666663</v>
      </c>
      <c r="M138" s="31">
        <v>946.6</v>
      </c>
      <c r="N138" s="31">
        <v>918</v>
      </c>
      <c r="O138" s="42">
        <v>4213800</v>
      </c>
      <c r="P138" s="43">
        <v>5.9755545495699412E-2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44525</v>
      </c>
      <c r="E139" s="40">
        <v>4819.75</v>
      </c>
      <c r="F139" s="40">
        <v>4769.45</v>
      </c>
      <c r="G139" s="41">
        <v>4675</v>
      </c>
      <c r="H139" s="41">
        <v>4530.25</v>
      </c>
      <c r="I139" s="41">
        <v>4435.8</v>
      </c>
      <c r="J139" s="41">
        <v>4914.2</v>
      </c>
      <c r="K139" s="41">
        <v>5008.6499999999987</v>
      </c>
      <c r="L139" s="41">
        <v>5153.3999999999996</v>
      </c>
      <c r="M139" s="31">
        <v>4863.8999999999996</v>
      </c>
      <c r="N139" s="31">
        <v>4624.7</v>
      </c>
      <c r="O139" s="42">
        <v>2024200</v>
      </c>
      <c r="P139" s="43">
        <v>6.3637267574823504E-3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44525</v>
      </c>
      <c r="E140" s="40">
        <v>229</v>
      </c>
      <c r="F140" s="40">
        <v>228.11666666666667</v>
      </c>
      <c r="G140" s="41">
        <v>224.93333333333334</v>
      </c>
      <c r="H140" s="41">
        <v>220.86666666666667</v>
      </c>
      <c r="I140" s="41">
        <v>217.68333333333334</v>
      </c>
      <c r="J140" s="41">
        <v>232.18333333333334</v>
      </c>
      <c r="K140" s="41">
        <v>235.36666666666667</v>
      </c>
      <c r="L140" s="41">
        <v>239.43333333333334</v>
      </c>
      <c r="M140" s="31">
        <v>231.3</v>
      </c>
      <c r="N140" s="31">
        <v>224.05</v>
      </c>
      <c r="O140" s="42">
        <v>30828000</v>
      </c>
      <c r="P140" s="43">
        <v>4.807234650166587E-2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44525</v>
      </c>
      <c r="E141" s="40">
        <v>3287.25</v>
      </c>
      <c r="F141" s="40">
        <v>3249.8666666666668</v>
      </c>
      <c r="G141" s="41">
        <v>3177.9833333333336</v>
      </c>
      <c r="H141" s="41">
        <v>3068.7166666666667</v>
      </c>
      <c r="I141" s="41">
        <v>2996.8333333333335</v>
      </c>
      <c r="J141" s="41">
        <v>3359.1333333333337</v>
      </c>
      <c r="K141" s="41">
        <v>3431.0166666666669</v>
      </c>
      <c r="L141" s="41">
        <v>3540.2833333333338</v>
      </c>
      <c r="M141" s="31">
        <v>3321.75</v>
      </c>
      <c r="N141" s="31">
        <v>3140.6</v>
      </c>
      <c r="O141" s="42">
        <v>1395550</v>
      </c>
      <c r="P141" s="43">
        <v>-5.619991208196666E-2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44525</v>
      </c>
      <c r="E142" s="40">
        <v>76596.899999999994</v>
      </c>
      <c r="F142" s="40">
        <v>76148.95</v>
      </c>
      <c r="G142" s="41">
        <v>75447.95</v>
      </c>
      <c r="H142" s="41">
        <v>74299</v>
      </c>
      <c r="I142" s="41">
        <v>73598</v>
      </c>
      <c r="J142" s="41">
        <v>77297.899999999994</v>
      </c>
      <c r="K142" s="41">
        <v>77998.899999999994</v>
      </c>
      <c r="L142" s="41">
        <v>79147.849999999991</v>
      </c>
      <c r="M142" s="31">
        <v>76849.95</v>
      </c>
      <c r="N142" s="31">
        <v>75000</v>
      </c>
      <c r="O142" s="42">
        <v>66500</v>
      </c>
      <c r="P142" s="43">
        <v>7.1179766772679082E-3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44525</v>
      </c>
      <c r="E143" s="40">
        <v>1529.3</v>
      </c>
      <c r="F143" s="40">
        <v>1535.6333333333332</v>
      </c>
      <c r="G143" s="41">
        <v>1516.2166666666665</v>
      </c>
      <c r="H143" s="41">
        <v>1503.1333333333332</v>
      </c>
      <c r="I143" s="41">
        <v>1483.7166666666665</v>
      </c>
      <c r="J143" s="41">
        <v>1548.7166666666665</v>
      </c>
      <c r="K143" s="41">
        <v>1568.1333333333334</v>
      </c>
      <c r="L143" s="41">
        <v>1581.2166666666665</v>
      </c>
      <c r="M143" s="31">
        <v>1555.05</v>
      </c>
      <c r="N143" s="31">
        <v>1522.55</v>
      </c>
      <c r="O143" s="42">
        <v>3935250</v>
      </c>
      <c r="P143" s="43">
        <v>1.8933877075444219E-2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44525</v>
      </c>
      <c r="E144" s="40">
        <v>395.05</v>
      </c>
      <c r="F144" s="40">
        <v>390.88333333333338</v>
      </c>
      <c r="G144" s="41">
        <v>384.86666666666679</v>
      </c>
      <c r="H144" s="41">
        <v>374.68333333333339</v>
      </c>
      <c r="I144" s="41">
        <v>368.6666666666668</v>
      </c>
      <c r="J144" s="41">
        <v>401.06666666666678</v>
      </c>
      <c r="K144" s="41">
        <v>407.08333333333331</v>
      </c>
      <c r="L144" s="41">
        <v>417.26666666666677</v>
      </c>
      <c r="M144" s="31">
        <v>396.9</v>
      </c>
      <c r="N144" s="31">
        <v>380.7</v>
      </c>
      <c r="O144" s="42">
        <v>2980800</v>
      </c>
      <c r="P144" s="43">
        <v>-6.2405636638147959E-2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44525</v>
      </c>
      <c r="E145" s="40">
        <v>97.05</v>
      </c>
      <c r="F145" s="40">
        <v>96.183333333333337</v>
      </c>
      <c r="G145" s="41">
        <v>94.066666666666677</v>
      </c>
      <c r="H145" s="41">
        <v>91.083333333333343</v>
      </c>
      <c r="I145" s="41">
        <v>88.966666666666683</v>
      </c>
      <c r="J145" s="41">
        <v>99.166666666666671</v>
      </c>
      <c r="K145" s="41">
        <v>101.28333333333335</v>
      </c>
      <c r="L145" s="41">
        <v>104.26666666666667</v>
      </c>
      <c r="M145" s="31">
        <v>98.3</v>
      </c>
      <c r="N145" s="31">
        <v>93.2</v>
      </c>
      <c r="O145" s="42">
        <v>102195500</v>
      </c>
      <c r="P145" s="43">
        <v>9.1115346220165164E-2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44525</v>
      </c>
      <c r="E146" s="40">
        <v>5995.75</v>
      </c>
      <c r="F146" s="40">
        <v>5960.8666666666659</v>
      </c>
      <c r="G146" s="41">
        <v>5872.8833333333314</v>
      </c>
      <c r="H146" s="41">
        <v>5750.0166666666655</v>
      </c>
      <c r="I146" s="41">
        <v>5662.033333333331</v>
      </c>
      <c r="J146" s="41">
        <v>6083.7333333333318</v>
      </c>
      <c r="K146" s="41">
        <v>6171.7166666666672</v>
      </c>
      <c r="L146" s="41">
        <v>6294.5833333333321</v>
      </c>
      <c r="M146" s="31">
        <v>6048.85</v>
      </c>
      <c r="N146" s="31">
        <v>5838</v>
      </c>
      <c r="O146" s="42">
        <v>957000</v>
      </c>
      <c r="P146" s="43">
        <v>3.0278562777553492E-2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44525</v>
      </c>
      <c r="E147" s="40">
        <v>3510.85</v>
      </c>
      <c r="F147" s="40">
        <v>3420.5666666666662</v>
      </c>
      <c r="G147" s="41">
        <v>3316.1833333333325</v>
      </c>
      <c r="H147" s="41">
        <v>3121.5166666666664</v>
      </c>
      <c r="I147" s="41">
        <v>3017.1333333333328</v>
      </c>
      <c r="J147" s="41">
        <v>3615.2333333333322</v>
      </c>
      <c r="K147" s="41">
        <v>3719.6166666666663</v>
      </c>
      <c r="L147" s="41">
        <v>3914.2833333333319</v>
      </c>
      <c r="M147" s="31">
        <v>3524.95</v>
      </c>
      <c r="N147" s="31">
        <v>3225.9</v>
      </c>
      <c r="O147" s="42">
        <v>765900</v>
      </c>
      <c r="P147" s="43">
        <v>1.3095238095238096E-2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44525</v>
      </c>
      <c r="E148" s="40">
        <v>19158.3</v>
      </c>
      <c r="F148" s="40">
        <v>19112.766666666666</v>
      </c>
      <c r="G148" s="41">
        <v>18975.533333333333</v>
      </c>
      <c r="H148" s="41">
        <v>18792.766666666666</v>
      </c>
      <c r="I148" s="41">
        <v>18655.533333333333</v>
      </c>
      <c r="J148" s="41">
        <v>19295.533333333333</v>
      </c>
      <c r="K148" s="41">
        <v>19432.766666666663</v>
      </c>
      <c r="L148" s="41">
        <v>19615.533333333333</v>
      </c>
      <c r="M148" s="31">
        <v>19250</v>
      </c>
      <c r="N148" s="31">
        <v>18930</v>
      </c>
      <c r="O148" s="42">
        <v>252075</v>
      </c>
      <c r="P148" s="43">
        <v>-6.3072829407706714E-3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44525</v>
      </c>
      <c r="E149" s="40">
        <v>142.25</v>
      </c>
      <c r="F149" s="40">
        <v>140.88333333333335</v>
      </c>
      <c r="G149" s="41">
        <v>138.16666666666671</v>
      </c>
      <c r="H149" s="41">
        <v>134.08333333333337</v>
      </c>
      <c r="I149" s="41">
        <v>131.36666666666673</v>
      </c>
      <c r="J149" s="41">
        <v>144.9666666666667</v>
      </c>
      <c r="K149" s="41">
        <v>147.68333333333334</v>
      </c>
      <c r="L149" s="41">
        <v>151.76666666666668</v>
      </c>
      <c r="M149" s="31">
        <v>143.6</v>
      </c>
      <c r="N149" s="31">
        <v>136.80000000000001</v>
      </c>
      <c r="O149" s="42">
        <v>108935300</v>
      </c>
      <c r="P149" s="43">
        <v>6.1885017637230023E-3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44525</v>
      </c>
      <c r="E150" s="40">
        <v>133.55000000000001</v>
      </c>
      <c r="F150" s="40">
        <v>132.30000000000001</v>
      </c>
      <c r="G150" s="41">
        <v>130.80000000000001</v>
      </c>
      <c r="H150" s="41">
        <v>128.05000000000001</v>
      </c>
      <c r="I150" s="41">
        <v>126.55000000000001</v>
      </c>
      <c r="J150" s="41">
        <v>135.05000000000001</v>
      </c>
      <c r="K150" s="41">
        <v>136.55000000000001</v>
      </c>
      <c r="L150" s="41">
        <v>139.30000000000001</v>
      </c>
      <c r="M150" s="31">
        <v>133.80000000000001</v>
      </c>
      <c r="N150" s="31">
        <v>129.55000000000001</v>
      </c>
      <c r="O150" s="42">
        <v>58442100</v>
      </c>
      <c r="P150" s="43">
        <v>0.10377866293465389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44525</v>
      </c>
      <c r="E151" s="40">
        <v>890.95</v>
      </c>
      <c r="F151" s="40">
        <v>886.65</v>
      </c>
      <c r="G151" s="41">
        <v>876.15</v>
      </c>
      <c r="H151" s="41">
        <v>861.35</v>
      </c>
      <c r="I151" s="41">
        <v>850.85</v>
      </c>
      <c r="J151" s="41">
        <v>901.44999999999993</v>
      </c>
      <c r="K151" s="41">
        <v>911.94999999999993</v>
      </c>
      <c r="L151" s="41">
        <v>926.74999999999989</v>
      </c>
      <c r="M151" s="31">
        <v>897.15</v>
      </c>
      <c r="N151" s="31">
        <v>871.85</v>
      </c>
      <c r="O151" s="42">
        <v>2869300</v>
      </c>
      <c r="P151" s="43">
        <v>9.1611185086551264E-2</v>
      </c>
    </row>
    <row r="152" spans="1:16" ht="12.75" customHeight="1">
      <c r="A152" s="31">
        <v>142</v>
      </c>
      <c r="B152" s="32" t="s">
        <v>87</v>
      </c>
      <c r="C152" s="33" t="s">
        <v>469</v>
      </c>
      <c r="D152" s="34">
        <v>44525</v>
      </c>
      <c r="E152" s="40">
        <v>4234.55</v>
      </c>
      <c r="F152" s="40">
        <v>4209.8499999999995</v>
      </c>
      <c r="G152" s="41">
        <v>4141.6999999999989</v>
      </c>
      <c r="H152" s="41">
        <v>4048.8499999999995</v>
      </c>
      <c r="I152" s="41">
        <v>3980.6999999999989</v>
      </c>
      <c r="J152" s="41">
        <v>4302.6999999999989</v>
      </c>
      <c r="K152" s="41">
        <v>4370.8499999999985</v>
      </c>
      <c r="L152" s="41">
        <v>4463.6999999999989</v>
      </c>
      <c r="M152" s="31">
        <v>4278</v>
      </c>
      <c r="N152" s="31">
        <v>4117</v>
      </c>
      <c r="O152" s="42">
        <v>733125</v>
      </c>
      <c r="P152" s="43">
        <v>-4.4135121371583772E-3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44525</v>
      </c>
      <c r="E153" s="40">
        <v>146.85</v>
      </c>
      <c r="F153" s="40">
        <v>146.11666666666665</v>
      </c>
      <c r="G153" s="41">
        <v>144.43333333333328</v>
      </c>
      <c r="H153" s="41">
        <v>142.01666666666662</v>
      </c>
      <c r="I153" s="41">
        <v>140.33333333333326</v>
      </c>
      <c r="J153" s="41">
        <v>148.5333333333333</v>
      </c>
      <c r="K153" s="41">
        <v>150.21666666666664</v>
      </c>
      <c r="L153" s="41">
        <v>152.63333333333333</v>
      </c>
      <c r="M153" s="31">
        <v>147.80000000000001</v>
      </c>
      <c r="N153" s="31">
        <v>143.69999999999999</v>
      </c>
      <c r="O153" s="42">
        <v>44359700</v>
      </c>
      <c r="P153" s="43">
        <v>0.14898284802552852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44525</v>
      </c>
      <c r="E154" s="40">
        <v>40251.699999999997</v>
      </c>
      <c r="F154" s="40">
        <v>40051.98333333333</v>
      </c>
      <c r="G154" s="41">
        <v>39725.366666666661</v>
      </c>
      <c r="H154" s="41">
        <v>39199.033333333333</v>
      </c>
      <c r="I154" s="41">
        <v>38872.416666666664</v>
      </c>
      <c r="J154" s="41">
        <v>40578.316666666658</v>
      </c>
      <c r="K154" s="41">
        <v>40904.933333333327</v>
      </c>
      <c r="L154" s="41">
        <v>41431.266666666656</v>
      </c>
      <c r="M154" s="31">
        <v>40378.6</v>
      </c>
      <c r="N154" s="31">
        <v>39525.65</v>
      </c>
      <c r="O154" s="42">
        <v>88440</v>
      </c>
      <c r="P154" s="43">
        <v>-3.3759423139954114E-2</v>
      </c>
    </row>
    <row r="155" spans="1:16" ht="12.75" customHeight="1">
      <c r="A155" s="31">
        <v>145</v>
      </c>
      <c r="B155" s="320" t="s">
        <v>47</v>
      </c>
      <c r="C155" s="33" t="s">
        <v>174</v>
      </c>
      <c r="D155" s="34">
        <v>44525</v>
      </c>
      <c r="E155" s="40">
        <v>2613.3000000000002</v>
      </c>
      <c r="F155" s="40">
        <v>2605</v>
      </c>
      <c r="G155" s="41">
        <v>2565.0500000000002</v>
      </c>
      <c r="H155" s="41">
        <v>2516.8000000000002</v>
      </c>
      <c r="I155" s="41">
        <v>2476.8500000000004</v>
      </c>
      <c r="J155" s="41">
        <v>2653.25</v>
      </c>
      <c r="K155" s="41">
        <v>2693.2</v>
      </c>
      <c r="L155" s="41">
        <v>2741.45</v>
      </c>
      <c r="M155" s="31">
        <v>2644.95</v>
      </c>
      <c r="N155" s="31">
        <v>2556.75</v>
      </c>
      <c r="O155" s="42">
        <v>3622850</v>
      </c>
      <c r="P155" s="43">
        <v>-7.8325048953155601E-3</v>
      </c>
    </row>
    <row r="156" spans="1:16" ht="12.75" customHeight="1">
      <c r="A156" s="31">
        <v>146</v>
      </c>
      <c r="B156" s="32" t="s">
        <v>87</v>
      </c>
      <c r="C156" s="33" t="s">
        <v>474</v>
      </c>
      <c r="D156" s="34">
        <v>44525</v>
      </c>
      <c r="E156" s="40">
        <v>4182.55</v>
      </c>
      <c r="F156" s="40">
        <v>4141.083333333333</v>
      </c>
      <c r="G156" s="41">
        <v>4072.1666666666661</v>
      </c>
      <c r="H156" s="41">
        <v>3961.7833333333328</v>
      </c>
      <c r="I156" s="41">
        <v>3892.8666666666659</v>
      </c>
      <c r="J156" s="41">
        <v>4251.4666666666662</v>
      </c>
      <c r="K156" s="41">
        <v>4320.3833333333323</v>
      </c>
      <c r="L156" s="41">
        <v>4430.7666666666664</v>
      </c>
      <c r="M156" s="31">
        <v>4210</v>
      </c>
      <c r="N156" s="31">
        <v>4030.7</v>
      </c>
      <c r="O156" s="42">
        <v>398400</v>
      </c>
      <c r="P156" s="43">
        <v>3.1456310679611653E-2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44525</v>
      </c>
      <c r="E157" s="40">
        <v>223.65</v>
      </c>
      <c r="F157" s="40">
        <v>222.70000000000002</v>
      </c>
      <c r="G157" s="41">
        <v>220.50000000000003</v>
      </c>
      <c r="H157" s="41">
        <v>217.35000000000002</v>
      </c>
      <c r="I157" s="41">
        <v>215.15000000000003</v>
      </c>
      <c r="J157" s="41">
        <v>225.85000000000002</v>
      </c>
      <c r="K157" s="41">
        <v>228.05</v>
      </c>
      <c r="L157" s="41">
        <v>231.20000000000002</v>
      </c>
      <c r="M157" s="31">
        <v>224.9</v>
      </c>
      <c r="N157" s="31">
        <v>219.55</v>
      </c>
      <c r="O157" s="42">
        <v>20454000</v>
      </c>
      <c r="P157" s="43">
        <v>8.2050468179654029E-2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44525</v>
      </c>
      <c r="E158" s="40">
        <v>124.35</v>
      </c>
      <c r="F158" s="40">
        <v>124.33333333333333</v>
      </c>
      <c r="G158" s="41">
        <v>123.01666666666665</v>
      </c>
      <c r="H158" s="41">
        <v>121.68333333333332</v>
      </c>
      <c r="I158" s="41">
        <v>120.36666666666665</v>
      </c>
      <c r="J158" s="41">
        <v>125.66666666666666</v>
      </c>
      <c r="K158" s="41">
        <v>126.98333333333335</v>
      </c>
      <c r="L158" s="41">
        <v>128.31666666666666</v>
      </c>
      <c r="M158" s="31">
        <v>125.65</v>
      </c>
      <c r="N158" s="31">
        <v>123</v>
      </c>
      <c r="O158" s="42">
        <v>49947200</v>
      </c>
      <c r="P158" s="43">
        <v>8.2941255545100151E-2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44525</v>
      </c>
      <c r="E159" s="40">
        <v>5003.25</v>
      </c>
      <c r="F159" s="40">
        <v>4949.3833333333341</v>
      </c>
      <c r="G159" s="41">
        <v>4875.5666666666684</v>
      </c>
      <c r="H159" s="41">
        <v>4747.8833333333341</v>
      </c>
      <c r="I159" s="41">
        <v>4674.0666666666684</v>
      </c>
      <c r="J159" s="41">
        <v>5077.0666666666684</v>
      </c>
      <c r="K159" s="41">
        <v>5150.8833333333341</v>
      </c>
      <c r="L159" s="41">
        <v>5278.5666666666684</v>
      </c>
      <c r="M159" s="31">
        <v>5023.2</v>
      </c>
      <c r="N159" s="31">
        <v>4821.7</v>
      </c>
      <c r="O159" s="42">
        <v>203875</v>
      </c>
      <c r="P159" s="43">
        <v>2.9671717171717172E-2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44525</v>
      </c>
      <c r="E160" s="40">
        <v>2342</v>
      </c>
      <c r="F160" s="40">
        <v>2342.4833333333331</v>
      </c>
      <c r="G160" s="41">
        <v>2315.8166666666662</v>
      </c>
      <c r="H160" s="41">
        <v>2289.6333333333332</v>
      </c>
      <c r="I160" s="41">
        <v>2262.9666666666662</v>
      </c>
      <c r="J160" s="41">
        <v>2368.6666666666661</v>
      </c>
      <c r="K160" s="41">
        <v>2395.333333333333</v>
      </c>
      <c r="L160" s="41">
        <v>2421.516666666666</v>
      </c>
      <c r="M160" s="31">
        <v>2369.15</v>
      </c>
      <c r="N160" s="31">
        <v>2316.3000000000002</v>
      </c>
      <c r="O160" s="42">
        <v>2345500</v>
      </c>
      <c r="P160" s="43">
        <v>4.1742481001819541E-3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44525</v>
      </c>
      <c r="E161" s="40">
        <v>2920.1</v>
      </c>
      <c r="F161" s="40">
        <v>2899.6333333333337</v>
      </c>
      <c r="G161" s="41">
        <v>2869.2666666666673</v>
      </c>
      <c r="H161" s="41">
        <v>2818.4333333333338</v>
      </c>
      <c r="I161" s="41">
        <v>2788.0666666666675</v>
      </c>
      <c r="J161" s="41">
        <v>2950.4666666666672</v>
      </c>
      <c r="K161" s="41">
        <v>2980.833333333333</v>
      </c>
      <c r="L161" s="41">
        <v>3031.666666666667</v>
      </c>
      <c r="M161" s="31">
        <v>2930</v>
      </c>
      <c r="N161" s="31">
        <v>2848.8</v>
      </c>
      <c r="O161" s="42">
        <v>1630500</v>
      </c>
      <c r="P161" s="43">
        <v>7.2586872586872589E-3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44525</v>
      </c>
      <c r="E162" s="40">
        <v>40.700000000000003</v>
      </c>
      <c r="F162" s="40">
        <v>40.35</v>
      </c>
      <c r="G162" s="41">
        <v>39.900000000000006</v>
      </c>
      <c r="H162" s="41">
        <v>39.1</v>
      </c>
      <c r="I162" s="41">
        <v>38.650000000000006</v>
      </c>
      <c r="J162" s="41">
        <v>41.150000000000006</v>
      </c>
      <c r="K162" s="41">
        <v>41.600000000000009</v>
      </c>
      <c r="L162" s="41">
        <v>42.400000000000006</v>
      </c>
      <c r="M162" s="31">
        <v>40.799999999999997</v>
      </c>
      <c r="N162" s="31">
        <v>39.549999999999997</v>
      </c>
      <c r="O162" s="42">
        <v>287296000</v>
      </c>
      <c r="P162" s="43">
        <v>-2.9352937996648468E-2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44525</v>
      </c>
      <c r="E163" s="40">
        <v>2372.3000000000002</v>
      </c>
      <c r="F163" s="40">
        <v>2367.7999999999997</v>
      </c>
      <c r="G163" s="41">
        <v>2326.6499999999996</v>
      </c>
      <c r="H163" s="41">
        <v>2281</v>
      </c>
      <c r="I163" s="41">
        <v>2239.85</v>
      </c>
      <c r="J163" s="41">
        <v>2413.4499999999994</v>
      </c>
      <c r="K163" s="41">
        <v>2454.6</v>
      </c>
      <c r="L163" s="41">
        <v>2500.2499999999991</v>
      </c>
      <c r="M163" s="31">
        <v>2408.9499999999998</v>
      </c>
      <c r="N163" s="31">
        <v>2322.15</v>
      </c>
      <c r="O163" s="42">
        <v>883500</v>
      </c>
      <c r="P163" s="43">
        <v>5.7830459770114945E-2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44525</v>
      </c>
      <c r="E164" s="40">
        <v>201.2</v>
      </c>
      <c r="F164" s="40">
        <v>198.86666666666665</v>
      </c>
      <c r="G164" s="41">
        <v>196.1333333333333</v>
      </c>
      <c r="H164" s="41">
        <v>191.06666666666666</v>
      </c>
      <c r="I164" s="41">
        <v>188.33333333333331</v>
      </c>
      <c r="J164" s="41">
        <v>203.93333333333328</v>
      </c>
      <c r="K164" s="41">
        <v>206.66666666666663</v>
      </c>
      <c r="L164" s="41">
        <v>211.73333333333326</v>
      </c>
      <c r="M164" s="31">
        <v>201.6</v>
      </c>
      <c r="N164" s="31">
        <v>193.8</v>
      </c>
      <c r="O164" s="42">
        <v>25662396</v>
      </c>
      <c r="P164" s="43">
        <v>-1.0894141829393628E-2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44525</v>
      </c>
      <c r="E165" s="40">
        <v>1603.05</v>
      </c>
      <c r="F165" s="40">
        <v>1593.5</v>
      </c>
      <c r="G165" s="41">
        <v>1570.6</v>
      </c>
      <c r="H165" s="41">
        <v>1538.1499999999999</v>
      </c>
      <c r="I165" s="41">
        <v>1515.2499999999998</v>
      </c>
      <c r="J165" s="41">
        <v>1625.95</v>
      </c>
      <c r="K165" s="41">
        <v>1648.8500000000001</v>
      </c>
      <c r="L165" s="41">
        <v>1681.3000000000002</v>
      </c>
      <c r="M165" s="31">
        <v>1616.4</v>
      </c>
      <c r="N165" s="31">
        <v>1561.05</v>
      </c>
      <c r="O165" s="42">
        <v>2902317</v>
      </c>
      <c r="P165" s="43">
        <v>4.2247570764681027E-3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44525</v>
      </c>
      <c r="E166" s="40">
        <v>1002.85</v>
      </c>
      <c r="F166" s="40">
        <v>995.5333333333333</v>
      </c>
      <c r="G166" s="41">
        <v>983.06666666666661</v>
      </c>
      <c r="H166" s="41">
        <v>963.2833333333333</v>
      </c>
      <c r="I166" s="41">
        <v>950.81666666666661</v>
      </c>
      <c r="J166" s="41">
        <v>1015.3166666666666</v>
      </c>
      <c r="K166" s="41">
        <v>1027.7833333333333</v>
      </c>
      <c r="L166" s="41">
        <v>1047.5666666666666</v>
      </c>
      <c r="M166" s="31">
        <v>1008</v>
      </c>
      <c r="N166" s="31">
        <v>975.75</v>
      </c>
      <c r="O166" s="42">
        <v>2861950</v>
      </c>
      <c r="P166" s="43">
        <v>-7.6628352490421452E-3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44525</v>
      </c>
      <c r="E167" s="40">
        <v>196.65</v>
      </c>
      <c r="F167" s="40">
        <v>195.25</v>
      </c>
      <c r="G167" s="41">
        <v>191.95</v>
      </c>
      <c r="H167" s="41">
        <v>187.25</v>
      </c>
      <c r="I167" s="41">
        <v>183.95</v>
      </c>
      <c r="J167" s="41">
        <v>199.95</v>
      </c>
      <c r="K167" s="41">
        <v>203.25</v>
      </c>
      <c r="L167" s="41">
        <v>207.95</v>
      </c>
      <c r="M167" s="31">
        <v>198.55</v>
      </c>
      <c r="N167" s="31">
        <v>190.55</v>
      </c>
      <c r="O167" s="42">
        <v>29945400</v>
      </c>
      <c r="P167" s="43">
        <v>-2.2066483568519746E-2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44525</v>
      </c>
      <c r="E168" s="40">
        <v>135.5</v>
      </c>
      <c r="F168" s="40">
        <v>134.98333333333332</v>
      </c>
      <c r="G168" s="41">
        <v>133.01666666666665</v>
      </c>
      <c r="H168" s="41">
        <v>130.53333333333333</v>
      </c>
      <c r="I168" s="41">
        <v>128.56666666666666</v>
      </c>
      <c r="J168" s="41">
        <v>137.46666666666664</v>
      </c>
      <c r="K168" s="41">
        <v>139.43333333333328</v>
      </c>
      <c r="L168" s="41">
        <v>141.91666666666663</v>
      </c>
      <c r="M168" s="31">
        <v>136.94999999999999</v>
      </c>
      <c r="N168" s="31">
        <v>132.5</v>
      </c>
      <c r="O168" s="42">
        <v>58698000</v>
      </c>
      <c r="P168" s="43">
        <v>0.21136701337295691</v>
      </c>
    </row>
    <row r="169" spans="1:16" ht="12.75" customHeight="1">
      <c r="A169" s="31">
        <v>159</v>
      </c>
      <c r="B169" s="321" t="s">
        <v>79</v>
      </c>
      <c r="C169" s="33" t="s">
        <v>187</v>
      </c>
      <c r="D169" s="34">
        <v>44525</v>
      </c>
      <c r="E169" s="40">
        <v>2383.5</v>
      </c>
      <c r="F169" s="40">
        <v>2366.0166666666669</v>
      </c>
      <c r="G169" s="41">
        <v>2332.5333333333338</v>
      </c>
      <c r="H169" s="41">
        <v>2281.5666666666671</v>
      </c>
      <c r="I169" s="41">
        <v>2248.0833333333339</v>
      </c>
      <c r="J169" s="41">
        <v>2416.9833333333336</v>
      </c>
      <c r="K169" s="41">
        <v>2450.4666666666662</v>
      </c>
      <c r="L169" s="41">
        <v>2501.4333333333334</v>
      </c>
      <c r="M169" s="31">
        <v>2399.5</v>
      </c>
      <c r="N169" s="31">
        <v>2315.0500000000002</v>
      </c>
      <c r="O169" s="42">
        <v>37628000</v>
      </c>
      <c r="P169" s="43">
        <v>2.6579817890393206E-2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44525</v>
      </c>
      <c r="E170" s="40">
        <v>111.05</v>
      </c>
      <c r="F170" s="40">
        <v>110.51666666666665</v>
      </c>
      <c r="G170" s="41">
        <v>107.3833333333333</v>
      </c>
      <c r="H170" s="41">
        <v>103.71666666666664</v>
      </c>
      <c r="I170" s="41">
        <v>100.58333333333329</v>
      </c>
      <c r="J170" s="41">
        <v>114.18333333333331</v>
      </c>
      <c r="K170" s="41">
        <v>117.31666666666666</v>
      </c>
      <c r="L170" s="41">
        <v>120.98333333333332</v>
      </c>
      <c r="M170" s="31">
        <v>113.65</v>
      </c>
      <c r="N170" s="31">
        <v>106.85</v>
      </c>
      <c r="O170" s="42">
        <v>152261250</v>
      </c>
      <c r="P170" s="43">
        <v>7.1953748507509584E-3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44525</v>
      </c>
      <c r="E171" s="40">
        <v>1007.35</v>
      </c>
      <c r="F171" s="40">
        <v>1000.9833333333332</v>
      </c>
      <c r="G171" s="41">
        <v>992.41666666666652</v>
      </c>
      <c r="H171" s="41">
        <v>977.48333333333323</v>
      </c>
      <c r="I171" s="41">
        <v>968.91666666666652</v>
      </c>
      <c r="J171" s="41">
        <v>1015.9166666666665</v>
      </c>
      <c r="K171" s="41">
        <v>1024.4833333333333</v>
      </c>
      <c r="L171" s="41">
        <v>1039.4166666666665</v>
      </c>
      <c r="M171" s="31">
        <v>1009.55</v>
      </c>
      <c r="N171" s="31">
        <v>986.05</v>
      </c>
      <c r="O171" s="42">
        <v>2150500</v>
      </c>
      <c r="P171" s="43">
        <v>9.3011435832274461E-2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44525</v>
      </c>
      <c r="E172" s="40">
        <v>1152.75</v>
      </c>
      <c r="F172" s="40">
        <v>1148.2166666666665</v>
      </c>
      <c r="G172" s="41">
        <v>1138.583333333333</v>
      </c>
      <c r="H172" s="41">
        <v>1124.4166666666665</v>
      </c>
      <c r="I172" s="41">
        <v>1114.7833333333331</v>
      </c>
      <c r="J172" s="41">
        <v>1162.383333333333</v>
      </c>
      <c r="K172" s="41">
        <v>1172.0166666666667</v>
      </c>
      <c r="L172" s="41">
        <v>1186.1833333333329</v>
      </c>
      <c r="M172" s="31">
        <v>1157.8499999999999</v>
      </c>
      <c r="N172" s="31">
        <v>1134.05</v>
      </c>
      <c r="O172" s="42">
        <v>7175250</v>
      </c>
      <c r="P172" s="43">
        <v>-2.6556776556776556E-2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44525</v>
      </c>
      <c r="E173" s="40">
        <v>492.25</v>
      </c>
      <c r="F173" s="40">
        <v>488.90000000000003</v>
      </c>
      <c r="G173" s="41">
        <v>482.90000000000009</v>
      </c>
      <c r="H173" s="41">
        <v>473.55000000000007</v>
      </c>
      <c r="I173" s="41">
        <v>467.55000000000013</v>
      </c>
      <c r="J173" s="41">
        <v>498.25000000000006</v>
      </c>
      <c r="K173" s="41">
        <v>504.24999999999994</v>
      </c>
      <c r="L173" s="41">
        <v>513.6</v>
      </c>
      <c r="M173" s="31">
        <v>494.9</v>
      </c>
      <c r="N173" s="31">
        <v>479.55</v>
      </c>
      <c r="O173" s="42">
        <v>110538000</v>
      </c>
      <c r="P173" s="43">
        <v>-2.2159709137230966E-2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44525</v>
      </c>
      <c r="E174" s="40">
        <v>26787.599999999999</v>
      </c>
      <c r="F174" s="40">
        <v>26667.533333333336</v>
      </c>
      <c r="G174" s="41">
        <v>26413.216666666674</v>
      </c>
      <c r="H174" s="41">
        <v>26038.833333333339</v>
      </c>
      <c r="I174" s="41">
        <v>25784.516666666677</v>
      </c>
      <c r="J174" s="41">
        <v>27041.916666666672</v>
      </c>
      <c r="K174" s="41">
        <v>27296.23333333333</v>
      </c>
      <c r="L174" s="41">
        <v>27670.616666666669</v>
      </c>
      <c r="M174" s="31">
        <v>26921.85</v>
      </c>
      <c r="N174" s="31">
        <v>26293.15</v>
      </c>
      <c r="O174" s="42">
        <v>179475</v>
      </c>
      <c r="P174" s="43">
        <v>3.4587116299178558E-2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44525</v>
      </c>
      <c r="E175" s="40">
        <v>2310.75</v>
      </c>
      <c r="F175" s="40">
        <v>2286.0833333333335</v>
      </c>
      <c r="G175" s="41">
        <v>2255.2166666666672</v>
      </c>
      <c r="H175" s="41">
        <v>2199.6833333333338</v>
      </c>
      <c r="I175" s="41">
        <v>2168.8166666666675</v>
      </c>
      <c r="J175" s="41">
        <v>2341.6166666666668</v>
      </c>
      <c r="K175" s="41">
        <v>2372.4833333333327</v>
      </c>
      <c r="L175" s="41">
        <v>2428.0166666666664</v>
      </c>
      <c r="M175" s="31">
        <v>2316.9499999999998</v>
      </c>
      <c r="N175" s="31">
        <v>2230.5500000000002</v>
      </c>
      <c r="O175" s="42">
        <v>1768800</v>
      </c>
      <c r="P175" s="43">
        <v>-2.6360676073809894E-3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44525</v>
      </c>
      <c r="E176" s="40">
        <v>2196.6</v>
      </c>
      <c r="F176" s="40">
        <v>2146.3333333333335</v>
      </c>
      <c r="G176" s="41">
        <v>2071.7666666666669</v>
      </c>
      <c r="H176" s="41">
        <v>1946.9333333333334</v>
      </c>
      <c r="I176" s="41">
        <v>1872.3666666666668</v>
      </c>
      <c r="J176" s="41">
        <v>2271.166666666667</v>
      </c>
      <c r="K176" s="41">
        <v>2345.7333333333336</v>
      </c>
      <c r="L176" s="41">
        <v>2470.5666666666671</v>
      </c>
      <c r="M176" s="31">
        <v>2220.9</v>
      </c>
      <c r="N176" s="31">
        <v>2021.5</v>
      </c>
      <c r="O176" s="42">
        <v>3320000</v>
      </c>
      <c r="P176" s="43">
        <v>-5.9123596301675581E-2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44525</v>
      </c>
      <c r="E177" s="40">
        <v>1589.05</v>
      </c>
      <c r="F177" s="40">
        <v>1579.9833333333336</v>
      </c>
      <c r="G177" s="41">
        <v>1555.7166666666672</v>
      </c>
      <c r="H177" s="41">
        <v>1522.3833333333337</v>
      </c>
      <c r="I177" s="41">
        <v>1498.1166666666672</v>
      </c>
      <c r="J177" s="41">
        <v>1613.3166666666671</v>
      </c>
      <c r="K177" s="41">
        <v>1637.5833333333335</v>
      </c>
      <c r="L177" s="41">
        <v>1670.916666666667</v>
      </c>
      <c r="M177" s="31">
        <v>1604.25</v>
      </c>
      <c r="N177" s="31">
        <v>1546.65</v>
      </c>
      <c r="O177" s="42">
        <v>2909200</v>
      </c>
      <c r="P177" s="43">
        <v>-1.5965363279664458E-2</v>
      </c>
    </row>
    <row r="178" spans="1:16" ht="12.75" customHeight="1">
      <c r="A178" s="31">
        <v>168</v>
      </c>
      <c r="B178" s="32" t="s">
        <v>47</v>
      </c>
      <c r="C178" s="33" t="s">
        <v>515</v>
      </c>
      <c r="D178" s="34">
        <v>44525</v>
      </c>
      <c r="E178" s="40">
        <v>512.1</v>
      </c>
      <c r="F178" s="40">
        <v>495.78333333333336</v>
      </c>
      <c r="G178" s="41">
        <v>477.36666666666667</v>
      </c>
      <c r="H178" s="41">
        <v>442.63333333333333</v>
      </c>
      <c r="I178" s="41">
        <v>424.21666666666664</v>
      </c>
      <c r="J178" s="41">
        <v>530.51666666666665</v>
      </c>
      <c r="K178" s="41">
        <v>548.93333333333339</v>
      </c>
      <c r="L178" s="41">
        <v>583.66666666666674</v>
      </c>
      <c r="M178" s="31">
        <v>514.20000000000005</v>
      </c>
      <c r="N178" s="31">
        <v>461.05</v>
      </c>
      <c r="O178" s="42">
        <v>3549600</v>
      </c>
      <c r="P178" s="43">
        <v>-5.4819962854232823E-2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44525</v>
      </c>
      <c r="E179" s="40">
        <v>785.5</v>
      </c>
      <c r="F179" s="40">
        <v>779.94999999999993</v>
      </c>
      <c r="G179" s="41">
        <v>768.89999999999986</v>
      </c>
      <c r="H179" s="41">
        <v>752.3</v>
      </c>
      <c r="I179" s="41">
        <v>741.24999999999989</v>
      </c>
      <c r="J179" s="41">
        <v>796.54999999999984</v>
      </c>
      <c r="K179" s="41">
        <v>807.5999999999998</v>
      </c>
      <c r="L179" s="41">
        <v>824.19999999999982</v>
      </c>
      <c r="M179" s="31">
        <v>791</v>
      </c>
      <c r="N179" s="31">
        <v>763.35</v>
      </c>
      <c r="O179" s="42">
        <v>32063500</v>
      </c>
      <c r="P179" s="43">
        <v>4.936375603334796E-3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44525</v>
      </c>
      <c r="E180" s="40">
        <v>535.15</v>
      </c>
      <c r="F180" s="40">
        <v>537.7166666666667</v>
      </c>
      <c r="G180" s="41">
        <v>527.43333333333339</v>
      </c>
      <c r="H180" s="41">
        <v>519.7166666666667</v>
      </c>
      <c r="I180" s="41">
        <v>509.43333333333339</v>
      </c>
      <c r="J180" s="41">
        <v>545.43333333333339</v>
      </c>
      <c r="K180" s="41">
        <v>555.7166666666667</v>
      </c>
      <c r="L180" s="41">
        <v>563.43333333333339</v>
      </c>
      <c r="M180" s="31">
        <v>548</v>
      </c>
      <c r="N180" s="31">
        <v>530</v>
      </c>
      <c r="O180" s="42">
        <v>12100500</v>
      </c>
      <c r="P180" s="43">
        <v>3.0399795631626005E-2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44525</v>
      </c>
      <c r="E181" s="40">
        <v>586.15</v>
      </c>
      <c r="F181" s="40">
        <v>593.25</v>
      </c>
      <c r="G181" s="41">
        <v>575.1</v>
      </c>
      <c r="H181" s="41">
        <v>564.05000000000007</v>
      </c>
      <c r="I181" s="41">
        <v>545.90000000000009</v>
      </c>
      <c r="J181" s="41">
        <v>604.29999999999995</v>
      </c>
      <c r="K181" s="41">
        <v>622.45000000000005</v>
      </c>
      <c r="L181" s="41">
        <v>633.49999999999989</v>
      </c>
      <c r="M181" s="31">
        <v>611.4</v>
      </c>
      <c r="N181" s="31">
        <v>582.20000000000005</v>
      </c>
      <c r="O181" s="42">
        <v>1363400</v>
      </c>
      <c r="P181" s="43">
        <v>5.387647831800263E-2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44525</v>
      </c>
      <c r="E182" s="40">
        <v>911.85</v>
      </c>
      <c r="F182" s="40">
        <v>902.56666666666661</v>
      </c>
      <c r="G182" s="41">
        <v>891.03333333333319</v>
      </c>
      <c r="H182" s="41">
        <v>870.21666666666658</v>
      </c>
      <c r="I182" s="41">
        <v>858.68333333333317</v>
      </c>
      <c r="J182" s="41">
        <v>923.38333333333321</v>
      </c>
      <c r="K182" s="41">
        <v>934.91666666666652</v>
      </c>
      <c r="L182" s="41">
        <v>955.73333333333323</v>
      </c>
      <c r="M182" s="31">
        <v>914.1</v>
      </c>
      <c r="N182" s="31">
        <v>881.75</v>
      </c>
      <c r="O182" s="42">
        <v>8492000</v>
      </c>
      <c r="P182" s="43">
        <v>2.9458116135289127E-2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44525</v>
      </c>
      <c r="E183" s="40">
        <v>820.1</v>
      </c>
      <c r="F183" s="40">
        <v>815.7166666666667</v>
      </c>
      <c r="G183" s="41">
        <v>808.38333333333344</v>
      </c>
      <c r="H183" s="41">
        <v>796.66666666666674</v>
      </c>
      <c r="I183" s="41">
        <v>789.33333333333348</v>
      </c>
      <c r="J183" s="41">
        <v>827.43333333333339</v>
      </c>
      <c r="K183" s="41">
        <v>834.76666666666665</v>
      </c>
      <c r="L183" s="41">
        <v>846.48333333333335</v>
      </c>
      <c r="M183" s="31">
        <v>823.05</v>
      </c>
      <c r="N183" s="31">
        <v>804</v>
      </c>
      <c r="O183" s="42">
        <v>9224550</v>
      </c>
      <c r="P183" s="43">
        <v>-8.7044828086464531E-3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44525</v>
      </c>
      <c r="E184" s="40">
        <v>495.3</v>
      </c>
      <c r="F184" s="40">
        <v>490.7166666666667</v>
      </c>
      <c r="G184" s="41">
        <v>481.93333333333339</v>
      </c>
      <c r="H184" s="41">
        <v>468.56666666666672</v>
      </c>
      <c r="I184" s="41">
        <v>459.78333333333342</v>
      </c>
      <c r="J184" s="41">
        <v>504.08333333333337</v>
      </c>
      <c r="K184" s="41">
        <v>512.86666666666667</v>
      </c>
      <c r="L184" s="41">
        <v>526.23333333333335</v>
      </c>
      <c r="M184" s="31">
        <v>499.5</v>
      </c>
      <c r="N184" s="31">
        <v>477.35</v>
      </c>
      <c r="O184" s="42">
        <v>95680200</v>
      </c>
      <c r="P184" s="43">
        <v>-9.1786441578372638E-3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44525</v>
      </c>
      <c r="E185" s="40">
        <v>236.45</v>
      </c>
      <c r="F185" s="40">
        <v>232.26666666666665</v>
      </c>
      <c r="G185" s="41">
        <v>226.8833333333333</v>
      </c>
      <c r="H185" s="41">
        <v>217.31666666666663</v>
      </c>
      <c r="I185" s="41">
        <v>211.93333333333328</v>
      </c>
      <c r="J185" s="41">
        <v>241.83333333333331</v>
      </c>
      <c r="K185" s="41">
        <v>247.21666666666664</v>
      </c>
      <c r="L185" s="41">
        <v>256.7833333333333</v>
      </c>
      <c r="M185" s="31">
        <v>237.65</v>
      </c>
      <c r="N185" s="31">
        <v>222.7</v>
      </c>
      <c r="O185" s="42">
        <v>106035750</v>
      </c>
      <c r="P185" s="43">
        <v>-2.1977337815963144E-2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44525</v>
      </c>
      <c r="E186" s="40">
        <v>1193</v>
      </c>
      <c r="F186" s="40">
        <v>1190.3833333333332</v>
      </c>
      <c r="G186" s="41">
        <v>1168.8166666666664</v>
      </c>
      <c r="H186" s="41">
        <v>1144.6333333333332</v>
      </c>
      <c r="I186" s="41">
        <v>1123.0666666666664</v>
      </c>
      <c r="J186" s="41">
        <v>1214.5666666666664</v>
      </c>
      <c r="K186" s="41">
        <v>1236.133333333333</v>
      </c>
      <c r="L186" s="41">
        <v>1260.3166666666664</v>
      </c>
      <c r="M186" s="31">
        <v>1211.95</v>
      </c>
      <c r="N186" s="31">
        <v>1166.2</v>
      </c>
      <c r="O186" s="42">
        <v>50183575</v>
      </c>
      <c r="P186" s="43">
        <v>-9.3711198362361157E-3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44525</v>
      </c>
      <c r="E187" s="40">
        <v>3461.95</v>
      </c>
      <c r="F187" s="40">
        <v>3448.4666666666667</v>
      </c>
      <c r="G187" s="41">
        <v>3418.9333333333334</v>
      </c>
      <c r="H187" s="41">
        <v>3375.9166666666665</v>
      </c>
      <c r="I187" s="41">
        <v>3346.3833333333332</v>
      </c>
      <c r="J187" s="41">
        <v>3491.4833333333336</v>
      </c>
      <c r="K187" s="41">
        <v>3521.0166666666673</v>
      </c>
      <c r="L187" s="41">
        <v>3564.0333333333338</v>
      </c>
      <c r="M187" s="31">
        <v>3478</v>
      </c>
      <c r="N187" s="31">
        <v>3405.45</v>
      </c>
      <c r="O187" s="42">
        <v>14338650</v>
      </c>
      <c r="P187" s="43">
        <v>-2.1956884291517029E-2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44525</v>
      </c>
      <c r="E188" s="40">
        <v>1558.5</v>
      </c>
      <c r="F188" s="40">
        <v>1542.8666666666668</v>
      </c>
      <c r="G188" s="41">
        <v>1523.7333333333336</v>
      </c>
      <c r="H188" s="41">
        <v>1488.9666666666667</v>
      </c>
      <c r="I188" s="41">
        <v>1469.8333333333335</v>
      </c>
      <c r="J188" s="41">
        <v>1577.6333333333337</v>
      </c>
      <c r="K188" s="41">
        <v>1596.7666666666669</v>
      </c>
      <c r="L188" s="41">
        <v>1631.5333333333338</v>
      </c>
      <c r="M188" s="31">
        <v>1562</v>
      </c>
      <c r="N188" s="31">
        <v>1508.1</v>
      </c>
      <c r="O188" s="42">
        <v>9573000</v>
      </c>
      <c r="P188" s="43">
        <v>-1.3906056860321385E-2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44525</v>
      </c>
      <c r="E189" s="40">
        <v>2390</v>
      </c>
      <c r="F189" s="40">
        <v>2391.0333333333333</v>
      </c>
      <c r="G189" s="41">
        <v>2368.7666666666664</v>
      </c>
      <c r="H189" s="41">
        <v>2347.5333333333333</v>
      </c>
      <c r="I189" s="41">
        <v>2325.2666666666664</v>
      </c>
      <c r="J189" s="41">
        <v>2412.2666666666664</v>
      </c>
      <c r="K189" s="41">
        <v>2434.5333333333338</v>
      </c>
      <c r="L189" s="41">
        <v>2455.7666666666664</v>
      </c>
      <c r="M189" s="31">
        <v>2413.3000000000002</v>
      </c>
      <c r="N189" s="31">
        <v>2369.8000000000002</v>
      </c>
      <c r="O189" s="42">
        <v>5279250</v>
      </c>
      <c r="P189" s="43">
        <v>5.5243235139794615E-2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44525</v>
      </c>
      <c r="E190" s="40">
        <v>2824.65</v>
      </c>
      <c r="F190" s="40">
        <v>2799.2166666666672</v>
      </c>
      <c r="G190" s="41">
        <v>2767.4833333333345</v>
      </c>
      <c r="H190" s="41">
        <v>2710.3166666666675</v>
      </c>
      <c r="I190" s="41">
        <v>2678.5833333333348</v>
      </c>
      <c r="J190" s="41">
        <v>2856.3833333333341</v>
      </c>
      <c r="K190" s="41">
        <v>2888.1166666666668</v>
      </c>
      <c r="L190" s="41">
        <v>2945.2833333333338</v>
      </c>
      <c r="M190" s="31">
        <v>2830.95</v>
      </c>
      <c r="N190" s="31">
        <v>2742.05</v>
      </c>
      <c r="O190" s="42">
        <v>894750</v>
      </c>
      <c r="P190" s="43">
        <v>-8.0376940133037693E-3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44525</v>
      </c>
      <c r="E191" s="40">
        <v>535.75</v>
      </c>
      <c r="F191" s="40">
        <v>523</v>
      </c>
      <c r="G191" s="41">
        <v>507.85</v>
      </c>
      <c r="H191" s="41">
        <v>479.95000000000005</v>
      </c>
      <c r="I191" s="41">
        <v>464.80000000000007</v>
      </c>
      <c r="J191" s="41">
        <v>550.9</v>
      </c>
      <c r="K191" s="41">
        <v>566.05000000000007</v>
      </c>
      <c r="L191" s="41">
        <v>593.94999999999993</v>
      </c>
      <c r="M191" s="31">
        <v>538.15</v>
      </c>
      <c r="N191" s="31">
        <v>495.1</v>
      </c>
      <c r="O191" s="42">
        <v>3259500</v>
      </c>
      <c r="P191" s="43">
        <v>-1.4512471655328799E-2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44525</v>
      </c>
      <c r="E192" s="40">
        <v>1112.7</v>
      </c>
      <c r="F192" s="40">
        <v>1109.6000000000001</v>
      </c>
      <c r="G192" s="41">
        <v>1091.0500000000002</v>
      </c>
      <c r="H192" s="41">
        <v>1069.4000000000001</v>
      </c>
      <c r="I192" s="41">
        <v>1050.8500000000001</v>
      </c>
      <c r="J192" s="41">
        <v>1131.2500000000002</v>
      </c>
      <c r="K192" s="41">
        <v>1149.8</v>
      </c>
      <c r="L192" s="41">
        <v>1171.4500000000003</v>
      </c>
      <c r="M192" s="31">
        <v>1128.1500000000001</v>
      </c>
      <c r="N192" s="31">
        <v>1087.95</v>
      </c>
      <c r="O192" s="42">
        <v>2248950</v>
      </c>
      <c r="P192" s="43">
        <v>5.6899488926746164E-2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44525</v>
      </c>
      <c r="E193" s="40">
        <v>714.15</v>
      </c>
      <c r="F193" s="40">
        <v>710.91666666666663</v>
      </c>
      <c r="G193" s="41">
        <v>700.58333333333326</v>
      </c>
      <c r="H193" s="41">
        <v>687.01666666666665</v>
      </c>
      <c r="I193" s="41">
        <v>676.68333333333328</v>
      </c>
      <c r="J193" s="41">
        <v>724.48333333333323</v>
      </c>
      <c r="K193" s="41">
        <v>734.81666666666649</v>
      </c>
      <c r="L193" s="41">
        <v>748.38333333333321</v>
      </c>
      <c r="M193" s="31">
        <v>721.25</v>
      </c>
      <c r="N193" s="31">
        <v>697.35</v>
      </c>
      <c r="O193" s="42">
        <v>6280400</v>
      </c>
      <c r="P193" s="43">
        <v>1.1955786149334537E-2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44525</v>
      </c>
      <c r="E194" s="40">
        <v>1594.4</v>
      </c>
      <c r="F194" s="40">
        <v>1590.75</v>
      </c>
      <c r="G194" s="41">
        <v>1573.7</v>
      </c>
      <c r="H194" s="41">
        <v>1553</v>
      </c>
      <c r="I194" s="41">
        <v>1535.95</v>
      </c>
      <c r="J194" s="41">
        <v>1611.45</v>
      </c>
      <c r="K194" s="41">
        <v>1628.5000000000002</v>
      </c>
      <c r="L194" s="41">
        <v>1649.2</v>
      </c>
      <c r="M194" s="31">
        <v>1607.8</v>
      </c>
      <c r="N194" s="31">
        <v>1570.05</v>
      </c>
      <c r="O194" s="42">
        <v>1836450</v>
      </c>
      <c r="P194" s="43">
        <v>6.3437373327928662E-2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44525</v>
      </c>
      <c r="E195" s="40">
        <v>7661.55</v>
      </c>
      <c r="F195" s="40">
        <v>7648</v>
      </c>
      <c r="G195" s="41">
        <v>7574.1</v>
      </c>
      <c r="H195" s="41">
        <v>7486.6500000000005</v>
      </c>
      <c r="I195" s="41">
        <v>7412.7500000000009</v>
      </c>
      <c r="J195" s="41">
        <v>7735.45</v>
      </c>
      <c r="K195" s="41">
        <v>7809.3499999999995</v>
      </c>
      <c r="L195" s="41">
        <v>7896.7999999999993</v>
      </c>
      <c r="M195" s="31">
        <v>7721.9</v>
      </c>
      <c r="N195" s="31">
        <v>7560.55</v>
      </c>
      <c r="O195" s="42">
        <v>1797100</v>
      </c>
      <c r="P195" s="43">
        <v>5.0444236614449384E-2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44525</v>
      </c>
      <c r="E196" s="40">
        <v>724.8</v>
      </c>
      <c r="F196" s="40">
        <v>719.76666666666677</v>
      </c>
      <c r="G196" s="41">
        <v>711.28333333333353</v>
      </c>
      <c r="H196" s="41">
        <v>697.76666666666677</v>
      </c>
      <c r="I196" s="41">
        <v>689.28333333333353</v>
      </c>
      <c r="J196" s="41">
        <v>733.28333333333353</v>
      </c>
      <c r="K196" s="41">
        <v>741.76666666666688</v>
      </c>
      <c r="L196" s="41">
        <v>755.28333333333353</v>
      </c>
      <c r="M196" s="31">
        <v>728.25</v>
      </c>
      <c r="N196" s="31">
        <v>706.25</v>
      </c>
      <c r="O196" s="42">
        <v>25100400</v>
      </c>
      <c r="P196" s="43">
        <v>4.0039519525765692E-3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44525</v>
      </c>
      <c r="E197" s="40">
        <v>347.8</v>
      </c>
      <c r="F197" s="40">
        <v>345.76666666666665</v>
      </c>
      <c r="G197" s="41">
        <v>339.5333333333333</v>
      </c>
      <c r="H197" s="41">
        <v>331.26666666666665</v>
      </c>
      <c r="I197" s="41">
        <v>325.0333333333333</v>
      </c>
      <c r="J197" s="41">
        <v>354.0333333333333</v>
      </c>
      <c r="K197" s="41">
        <v>360.26666666666665</v>
      </c>
      <c r="L197" s="41">
        <v>368.5333333333333</v>
      </c>
      <c r="M197" s="31">
        <v>352</v>
      </c>
      <c r="N197" s="31">
        <v>337.5</v>
      </c>
      <c r="O197" s="42">
        <v>74620100</v>
      </c>
      <c r="P197" s="43">
        <v>-0.5571439084519999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44525</v>
      </c>
      <c r="E198" s="40">
        <v>1205.7</v>
      </c>
      <c r="F198" s="40">
        <v>1195.4333333333334</v>
      </c>
      <c r="G198" s="41">
        <v>1179.3166666666668</v>
      </c>
      <c r="H198" s="41">
        <v>1152.9333333333334</v>
      </c>
      <c r="I198" s="41">
        <v>1136.8166666666668</v>
      </c>
      <c r="J198" s="41">
        <v>1221.8166666666668</v>
      </c>
      <c r="K198" s="41">
        <v>1237.9333333333336</v>
      </c>
      <c r="L198" s="41">
        <v>1264.3166666666668</v>
      </c>
      <c r="M198" s="31">
        <v>1211.55</v>
      </c>
      <c r="N198" s="31">
        <v>1169.05</v>
      </c>
      <c r="O198" s="42">
        <v>2184000</v>
      </c>
      <c r="P198" s="43">
        <v>1.2517385257301807E-2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44525</v>
      </c>
      <c r="E199" s="40">
        <v>2218.8000000000002</v>
      </c>
      <c r="F199" s="40">
        <v>2203.25</v>
      </c>
      <c r="G199" s="41">
        <v>2133.15</v>
      </c>
      <c r="H199" s="41">
        <v>2047.5</v>
      </c>
      <c r="I199" s="41">
        <v>1977.4</v>
      </c>
      <c r="J199" s="41">
        <v>2288.9</v>
      </c>
      <c r="K199" s="41">
        <v>2359.0000000000005</v>
      </c>
      <c r="L199" s="41">
        <v>2444.65</v>
      </c>
      <c r="M199" s="31">
        <v>2273.35</v>
      </c>
      <c r="N199" s="31">
        <v>2117.6</v>
      </c>
      <c r="O199" s="42">
        <v>413250</v>
      </c>
      <c r="P199" s="43">
        <v>-7.134831460674157E-2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44525</v>
      </c>
      <c r="E200" s="40">
        <v>643.20000000000005</v>
      </c>
      <c r="F200" s="40">
        <v>639.33333333333337</v>
      </c>
      <c r="G200" s="41">
        <v>629.86666666666679</v>
      </c>
      <c r="H200" s="41">
        <v>616.53333333333342</v>
      </c>
      <c r="I200" s="41">
        <v>607.06666666666683</v>
      </c>
      <c r="J200" s="41">
        <v>652.66666666666674</v>
      </c>
      <c r="K200" s="41">
        <v>662.13333333333321</v>
      </c>
      <c r="L200" s="41">
        <v>675.4666666666667</v>
      </c>
      <c r="M200" s="31">
        <v>648.79999999999995</v>
      </c>
      <c r="N200" s="31">
        <v>626</v>
      </c>
      <c r="O200" s="42">
        <v>30179200</v>
      </c>
      <c r="P200" s="43">
        <v>2.1168317903740998E-2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44525</v>
      </c>
      <c r="E201" s="40">
        <v>312.10000000000002</v>
      </c>
      <c r="F201" s="40">
        <v>307.45</v>
      </c>
      <c r="G201" s="41">
        <v>301.14999999999998</v>
      </c>
      <c r="H201" s="41">
        <v>290.2</v>
      </c>
      <c r="I201" s="41">
        <v>283.89999999999998</v>
      </c>
      <c r="J201" s="41">
        <v>318.39999999999998</v>
      </c>
      <c r="K201" s="41">
        <v>324.70000000000005</v>
      </c>
      <c r="L201" s="41">
        <v>335.65</v>
      </c>
      <c r="M201" s="31">
        <v>313.75</v>
      </c>
      <c r="N201" s="31">
        <v>296.5</v>
      </c>
      <c r="O201" s="42">
        <v>72570000</v>
      </c>
      <c r="P201" s="43">
        <v>-4.9658206961577751E-2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44524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42" t="s">
        <v>16</v>
      </c>
      <c r="B8" s="544"/>
      <c r="C8" s="548" t="s">
        <v>20</v>
      </c>
      <c r="D8" s="548" t="s">
        <v>21</v>
      </c>
      <c r="E8" s="539" t="s">
        <v>22</v>
      </c>
      <c r="F8" s="540"/>
      <c r="G8" s="541"/>
      <c r="H8" s="539" t="s">
        <v>23</v>
      </c>
      <c r="I8" s="540"/>
      <c r="J8" s="541"/>
      <c r="K8" s="26"/>
      <c r="L8" s="53"/>
      <c r="M8" s="53"/>
      <c r="N8" s="1"/>
      <c r="O8" s="1"/>
    </row>
    <row r="9" spans="1:15" ht="36" customHeight="1">
      <c r="A9" s="546"/>
      <c r="B9" s="547"/>
      <c r="C9" s="547"/>
      <c r="D9" s="54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17503.349999999999</v>
      </c>
      <c r="D10" s="35">
        <v>17424.383333333335</v>
      </c>
      <c r="E10" s="35">
        <v>17295.066666666669</v>
      </c>
      <c r="F10" s="35">
        <v>17086.783333333333</v>
      </c>
      <c r="G10" s="35">
        <v>16957.466666666667</v>
      </c>
      <c r="H10" s="35">
        <v>17632.666666666672</v>
      </c>
      <c r="I10" s="35">
        <v>17761.983333333337</v>
      </c>
      <c r="J10" s="35">
        <v>17970.266666666674</v>
      </c>
      <c r="K10" s="37">
        <v>17553.7</v>
      </c>
      <c r="L10" s="37">
        <v>17216.099999999999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37272.800000000003</v>
      </c>
      <c r="D11" s="40">
        <v>37123.033333333333</v>
      </c>
      <c r="E11" s="40">
        <v>36797.316666666666</v>
      </c>
      <c r="F11" s="40">
        <v>36321.833333333336</v>
      </c>
      <c r="G11" s="40">
        <v>35996.116666666669</v>
      </c>
      <c r="H11" s="40">
        <v>37598.516666666663</v>
      </c>
      <c r="I11" s="40">
        <v>37924.233333333323</v>
      </c>
      <c r="J11" s="40">
        <v>38399.71666666666</v>
      </c>
      <c r="K11" s="31">
        <v>37448.75</v>
      </c>
      <c r="L11" s="31">
        <v>36647.550000000003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2304.4</v>
      </c>
      <c r="D12" s="40">
        <v>2282.9333333333329</v>
      </c>
      <c r="E12" s="40">
        <v>2256.6166666666659</v>
      </c>
      <c r="F12" s="40">
        <v>2208.833333333333</v>
      </c>
      <c r="G12" s="40">
        <v>2182.516666666666</v>
      </c>
      <c r="H12" s="40">
        <v>2330.7166666666658</v>
      </c>
      <c r="I12" s="40">
        <v>2357.0333333333324</v>
      </c>
      <c r="J12" s="40">
        <v>2404.8166666666657</v>
      </c>
      <c r="K12" s="31">
        <v>2309.25</v>
      </c>
      <c r="L12" s="31">
        <v>2235.15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5146.55</v>
      </c>
      <c r="D13" s="40">
        <v>5111.6833333333334</v>
      </c>
      <c r="E13" s="40">
        <v>5066.0666666666666</v>
      </c>
      <c r="F13" s="40">
        <v>4985.583333333333</v>
      </c>
      <c r="G13" s="40">
        <v>4939.9666666666662</v>
      </c>
      <c r="H13" s="40">
        <v>5192.166666666667</v>
      </c>
      <c r="I13" s="40">
        <v>5237.7833333333338</v>
      </c>
      <c r="J13" s="40">
        <v>5318.2666666666673</v>
      </c>
      <c r="K13" s="31">
        <v>5157.3</v>
      </c>
      <c r="L13" s="31">
        <v>5031.2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35504.400000000001</v>
      </c>
      <c r="D14" s="40">
        <v>35285.9</v>
      </c>
      <c r="E14" s="40">
        <v>34926.350000000006</v>
      </c>
      <c r="F14" s="40">
        <v>34348.300000000003</v>
      </c>
      <c r="G14" s="40">
        <v>33988.750000000007</v>
      </c>
      <c r="H14" s="40">
        <v>35863.950000000004</v>
      </c>
      <c r="I14" s="40">
        <v>36223.500000000007</v>
      </c>
      <c r="J14" s="40">
        <v>36801.550000000003</v>
      </c>
      <c r="K14" s="31">
        <v>35645.449999999997</v>
      </c>
      <c r="L14" s="31">
        <v>34707.85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3990.2</v>
      </c>
      <c r="D15" s="40">
        <v>3958.4833333333336</v>
      </c>
      <c r="E15" s="40">
        <v>3920.166666666667</v>
      </c>
      <c r="F15" s="40">
        <v>3850.1333333333332</v>
      </c>
      <c r="G15" s="40">
        <v>3811.8166666666666</v>
      </c>
      <c r="H15" s="40">
        <v>4028.5166666666673</v>
      </c>
      <c r="I15" s="40">
        <v>4066.8333333333339</v>
      </c>
      <c r="J15" s="40">
        <v>4136.8666666666677</v>
      </c>
      <c r="K15" s="31">
        <v>3996.8</v>
      </c>
      <c r="L15" s="31">
        <v>3888.45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8636.9500000000007</v>
      </c>
      <c r="D16" s="40">
        <v>8559.5833333333339</v>
      </c>
      <c r="E16" s="40">
        <v>8468.3166666666675</v>
      </c>
      <c r="F16" s="40">
        <v>8299.6833333333343</v>
      </c>
      <c r="G16" s="40">
        <v>8208.4166666666679</v>
      </c>
      <c r="H16" s="40">
        <v>8728.2166666666672</v>
      </c>
      <c r="I16" s="40">
        <v>8819.4833333333336</v>
      </c>
      <c r="J16" s="40">
        <v>8988.1166666666668</v>
      </c>
      <c r="K16" s="31">
        <v>8650.85</v>
      </c>
      <c r="L16" s="31">
        <v>8390.9500000000007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2403.9</v>
      </c>
      <c r="D17" s="40">
        <v>2391.2999999999997</v>
      </c>
      <c r="E17" s="40">
        <v>2362.4999999999995</v>
      </c>
      <c r="F17" s="40">
        <v>2321.1</v>
      </c>
      <c r="G17" s="40">
        <v>2292.2999999999997</v>
      </c>
      <c r="H17" s="40">
        <v>2432.6999999999994</v>
      </c>
      <c r="I17" s="40">
        <v>2461.4999999999995</v>
      </c>
      <c r="J17" s="40">
        <v>2502.8999999999992</v>
      </c>
      <c r="K17" s="31">
        <v>2420.1</v>
      </c>
      <c r="L17" s="31">
        <v>2349.9</v>
      </c>
      <c r="M17" s="31">
        <v>2.0931999999999999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1200.3499999999999</v>
      </c>
      <c r="D18" s="40">
        <v>1198.45</v>
      </c>
      <c r="E18" s="40">
        <v>1176.9000000000001</v>
      </c>
      <c r="F18" s="40">
        <v>1153.45</v>
      </c>
      <c r="G18" s="40">
        <v>1131.9000000000001</v>
      </c>
      <c r="H18" s="40">
        <v>1221.9000000000001</v>
      </c>
      <c r="I18" s="40">
        <v>1243.4499999999998</v>
      </c>
      <c r="J18" s="40">
        <v>1266.9000000000001</v>
      </c>
      <c r="K18" s="31">
        <v>1220</v>
      </c>
      <c r="L18" s="31">
        <v>1175</v>
      </c>
      <c r="M18" s="31">
        <v>10.11905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930.6</v>
      </c>
      <c r="D19" s="40">
        <v>922.36666666666667</v>
      </c>
      <c r="E19" s="40">
        <v>909.23333333333335</v>
      </c>
      <c r="F19" s="40">
        <v>887.86666666666667</v>
      </c>
      <c r="G19" s="40">
        <v>874.73333333333335</v>
      </c>
      <c r="H19" s="40">
        <v>943.73333333333335</v>
      </c>
      <c r="I19" s="40">
        <v>956.86666666666679</v>
      </c>
      <c r="J19" s="40">
        <v>978.23333333333335</v>
      </c>
      <c r="K19" s="31">
        <v>935.5</v>
      </c>
      <c r="L19" s="31">
        <v>901</v>
      </c>
      <c r="M19" s="31">
        <v>7.6265799999999997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1707.95</v>
      </c>
      <c r="D20" s="40">
        <v>1692.7666666666667</v>
      </c>
      <c r="E20" s="40">
        <v>1665.1833333333334</v>
      </c>
      <c r="F20" s="40">
        <v>1622.4166666666667</v>
      </c>
      <c r="G20" s="40">
        <v>1594.8333333333335</v>
      </c>
      <c r="H20" s="40">
        <v>1735.5333333333333</v>
      </c>
      <c r="I20" s="40">
        <v>1763.1166666666668</v>
      </c>
      <c r="J20" s="40">
        <v>1805.8833333333332</v>
      </c>
      <c r="K20" s="31">
        <v>1720.35</v>
      </c>
      <c r="L20" s="31">
        <v>1650</v>
      </c>
      <c r="M20" s="31">
        <v>24.72589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1407.05</v>
      </c>
      <c r="D21" s="40">
        <v>1374.7666666666667</v>
      </c>
      <c r="E21" s="40">
        <v>1341.5833333333333</v>
      </c>
      <c r="F21" s="40">
        <v>1276.1166666666666</v>
      </c>
      <c r="G21" s="40">
        <v>1242.9333333333332</v>
      </c>
      <c r="H21" s="40">
        <v>1440.2333333333333</v>
      </c>
      <c r="I21" s="40">
        <v>1473.4166666666667</v>
      </c>
      <c r="J21" s="40">
        <v>1538.8833333333334</v>
      </c>
      <c r="K21" s="31">
        <v>1407.95</v>
      </c>
      <c r="L21" s="31">
        <v>1309.3</v>
      </c>
      <c r="M21" s="31">
        <v>30.178820000000002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729.25</v>
      </c>
      <c r="D22" s="40">
        <v>722.68333333333339</v>
      </c>
      <c r="E22" s="40">
        <v>711.76666666666677</v>
      </c>
      <c r="F22" s="40">
        <v>694.28333333333342</v>
      </c>
      <c r="G22" s="40">
        <v>683.36666666666679</v>
      </c>
      <c r="H22" s="40">
        <v>740.16666666666674</v>
      </c>
      <c r="I22" s="40">
        <v>751.08333333333326</v>
      </c>
      <c r="J22" s="40">
        <v>768.56666666666672</v>
      </c>
      <c r="K22" s="31">
        <v>733.6</v>
      </c>
      <c r="L22" s="31">
        <v>705.2</v>
      </c>
      <c r="M22" s="31">
        <v>34.872210000000003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1674.05</v>
      </c>
      <c r="D23" s="40">
        <v>1656.0166666666667</v>
      </c>
      <c r="E23" s="40">
        <v>1630.0333333333333</v>
      </c>
      <c r="F23" s="40">
        <v>1586.0166666666667</v>
      </c>
      <c r="G23" s="40">
        <v>1560.0333333333333</v>
      </c>
      <c r="H23" s="40">
        <v>1700.0333333333333</v>
      </c>
      <c r="I23" s="40">
        <v>1726.0166666666664</v>
      </c>
      <c r="J23" s="40">
        <v>1770.0333333333333</v>
      </c>
      <c r="K23" s="31">
        <v>1682</v>
      </c>
      <c r="L23" s="31">
        <v>1612</v>
      </c>
      <c r="M23" s="31">
        <v>5.3411200000000001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1954.55</v>
      </c>
      <c r="D24" s="40">
        <v>1924.8500000000001</v>
      </c>
      <c r="E24" s="40">
        <v>1884.7000000000003</v>
      </c>
      <c r="F24" s="40">
        <v>1814.8500000000001</v>
      </c>
      <c r="G24" s="40">
        <v>1774.7000000000003</v>
      </c>
      <c r="H24" s="40">
        <v>1994.7000000000003</v>
      </c>
      <c r="I24" s="40">
        <v>2034.8500000000004</v>
      </c>
      <c r="J24" s="40">
        <v>2104.7000000000003</v>
      </c>
      <c r="K24" s="31">
        <v>1965</v>
      </c>
      <c r="L24" s="31">
        <v>1855</v>
      </c>
      <c r="M24" s="31">
        <v>0.73085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103.95</v>
      </c>
      <c r="D25" s="40">
        <v>102.89999999999999</v>
      </c>
      <c r="E25" s="40">
        <v>100.29999999999998</v>
      </c>
      <c r="F25" s="40">
        <v>96.649999999999991</v>
      </c>
      <c r="G25" s="40">
        <v>94.049999999999983</v>
      </c>
      <c r="H25" s="40">
        <v>106.54999999999998</v>
      </c>
      <c r="I25" s="40">
        <v>109.14999999999998</v>
      </c>
      <c r="J25" s="40">
        <v>112.79999999999998</v>
      </c>
      <c r="K25" s="31">
        <v>105.5</v>
      </c>
      <c r="L25" s="31">
        <v>99.25</v>
      </c>
      <c r="M25" s="31">
        <v>34.884230000000002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276.64999999999998</v>
      </c>
      <c r="D26" s="40">
        <v>273.46666666666664</v>
      </c>
      <c r="E26" s="40">
        <v>268.2833333333333</v>
      </c>
      <c r="F26" s="40">
        <v>259.91666666666669</v>
      </c>
      <c r="G26" s="40">
        <v>254.73333333333335</v>
      </c>
      <c r="H26" s="40">
        <v>281.83333333333326</v>
      </c>
      <c r="I26" s="40">
        <v>287.01666666666654</v>
      </c>
      <c r="J26" s="40">
        <v>295.38333333333321</v>
      </c>
      <c r="K26" s="31">
        <v>278.64999999999998</v>
      </c>
      <c r="L26" s="31">
        <v>265.10000000000002</v>
      </c>
      <c r="M26" s="31">
        <v>31.50243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2066.4</v>
      </c>
      <c r="D27" s="40">
        <v>2053.7999999999997</v>
      </c>
      <c r="E27" s="40">
        <v>2012.5999999999995</v>
      </c>
      <c r="F27" s="40">
        <v>1958.7999999999997</v>
      </c>
      <c r="G27" s="40">
        <v>1917.5999999999995</v>
      </c>
      <c r="H27" s="40">
        <v>2107.5999999999995</v>
      </c>
      <c r="I27" s="40">
        <v>2148.7999999999993</v>
      </c>
      <c r="J27" s="40">
        <v>2202.5999999999995</v>
      </c>
      <c r="K27" s="31">
        <v>2095</v>
      </c>
      <c r="L27" s="31">
        <v>2000</v>
      </c>
      <c r="M27" s="31">
        <v>0.87739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764.2</v>
      </c>
      <c r="D28" s="40">
        <v>755.43333333333339</v>
      </c>
      <c r="E28" s="40">
        <v>735.96666666666681</v>
      </c>
      <c r="F28" s="40">
        <v>707.73333333333346</v>
      </c>
      <c r="G28" s="40">
        <v>688.26666666666688</v>
      </c>
      <c r="H28" s="40">
        <v>783.66666666666674</v>
      </c>
      <c r="I28" s="40">
        <v>803.13333333333344</v>
      </c>
      <c r="J28" s="40">
        <v>831.36666666666667</v>
      </c>
      <c r="K28" s="31">
        <v>774.9</v>
      </c>
      <c r="L28" s="31">
        <v>727.2</v>
      </c>
      <c r="M28" s="31">
        <v>7.3126899999999999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3349.2</v>
      </c>
      <c r="D29" s="40">
        <v>3324.9</v>
      </c>
      <c r="E29" s="40">
        <v>3268.3500000000004</v>
      </c>
      <c r="F29" s="40">
        <v>3187.5000000000005</v>
      </c>
      <c r="G29" s="40">
        <v>3130.9500000000007</v>
      </c>
      <c r="H29" s="40">
        <v>3405.75</v>
      </c>
      <c r="I29" s="40">
        <v>3462.3</v>
      </c>
      <c r="J29" s="40">
        <v>3543.1499999999996</v>
      </c>
      <c r="K29" s="31">
        <v>3381.45</v>
      </c>
      <c r="L29" s="31">
        <v>3244.05</v>
      </c>
      <c r="M29" s="31">
        <v>2.64202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640.20000000000005</v>
      </c>
      <c r="D30" s="40">
        <v>632.9</v>
      </c>
      <c r="E30" s="40">
        <v>623.79999999999995</v>
      </c>
      <c r="F30" s="40">
        <v>607.4</v>
      </c>
      <c r="G30" s="40">
        <v>598.29999999999995</v>
      </c>
      <c r="H30" s="40">
        <v>649.29999999999995</v>
      </c>
      <c r="I30" s="40">
        <v>658.40000000000009</v>
      </c>
      <c r="J30" s="40">
        <v>674.8</v>
      </c>
      <c r="K30" s="31">
        <v>642</v>
      </c>
      <c r="L30" s="31">
        <v>616.5</v>
      </c>
      <c r="M30" s="31">
        <v>13.84656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395.8</v>
      </c>
      <c r="D31" s="40">
        <v>391.93333333333334</v>
      </c>
      <c r="E31" s="40">
        <v>387.06666666666666</v>
      </c>
      <c r="F31" s="40">
        <v>378.33333333333331</v>
      </c>
      <c r="G31" s="40">
        <v>373.46666666666664</v>
      </c>
      <c r="H31" s="40">
        <v>400.66666666666669</v>
      </c>
      <c r="I31" s="40">
        <v>405.53333333333336</v>
      </c>
      <c r="J31" s="40">
        <v>414.26666666666671</v>
      </c>
      <c r="K31" s="31">
        <v>396.8</v>
      </c>
      <c r="L31" s="31">
        <v>383.2</v>
      </c>
      <c r="M31" s="31">
        <v>20.611190000000001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5454.25</v>
      </c>
      <c r="D32" s="40">
        <v>5448.083333333333</v>
      </c>
      <c r="E32" s="40">
        <v>5356.1666666666661</v>
      </c>
      <c r="F32" s="40">
        <v>5258.083333333333</v>
      </c>
      <c r="G32" s="40">
        <v>5166.1666666666661</v>
      </c>
      <c r="H32" s="40">
        <v>5546.1666666666661</v>
      </c>
      <c r="I32" s="40">
        <v>5638.0833333333321</v>
      </c>
      <c r="J32" s="40">
        <v>5736.1666666666661</v>
      </c>
      <c r="K32" s="31">
        <v>5540</v>
      </c>
      <c r="L32" s="31">
        <v>5350</v>
      </c>
      <c r="M32" s="31">
        <v>7.63056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221.4</v>
      </c>
      <c r="D33" s="40">
        <v>219.11666666666667</v>
      </c>
      <c r="E33" s="40">
        <v>215.83333333333334</v>
      </c>
      <c r="F33" s="40">
        <v>210.26666666666668</v>
      </c>
      <c r="G33" s="40">
        <v>206.98333333333335</v>
      </c>
      <c r="H33" s="40">
        <v>224.68333333333334</v>
      </c>
      <c r="I33" s="40">
        <v>227.96666666666664</v>
      </c>
      <c r="J33" s="40">
        <v>233.53333333333333</v>
      </c>
      <c r="K33" s="31">
        <v>222.4</v>
      </c>
      <c r="L33" s="31">
        <v>213.55</v>
      </c>
      <c r="M33" s="31">
        <v>27.58276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135.05000000000001</v>
      </c>
      <c r="D34" s="40">
        <v>133.68333333333337</v>
      </c>
      <c r="E34" s="40">
        <v>131.71666666666673</v>
      </c>
      <c r="F34" s="40">
        <v>128.38333333333335</v>
      </c>
      <c r="G34" s="40">
        <v>126.41666666666671</v>
      </c>
      <c r="H34" s="40">
        <v>137.01666666666674</v>
      </c>
      <c r="I34" s="40">
        <v>138.98333333333338</v>
      </c>
      <c r="J34" s="40">
        <v>142.31666666666675</v>
      </c>
      <c r="K34" s="31">
        <v>135.65</v>
      </c>
      <c r="L34" s="31">
        <v>130.35</v>
      </c>
      <c r="M34" s="31">
        <v>295.0136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3185.55</v>
      </c>
      <c r="D35" s="40">
        <v>3215.1333333333337</v>
      </c>
      <c r="E35" s="40">
        <v>3141.9666666666672</v>
      </c>
      <c r="F35" s="40">
        <v>3098.3833333333337</v>
      </c>
      <c r="G35" s="40">
        <v>3025.2166666666672</v>
      </c>
      <c r="H35" s="40">
        <v>3258.7166666666672</v>
      </c>
      <c r="I35" s="40">
        <v>3331.8833333333341</v>
      </c>
      <c r="J35" s="40">
        <v>3375.4666666666672</v>
      </c>
      <c r="K35" s="31">
        <v>3288.3</v>
      </c>
      <c r="L35" s="31">
        <v>3171.55</v>
      </c>
      <c r="M35" s="31">
        <v>14.826180000000001</v>
      </c>
      <c r="N35" s="1"/>
      <c r="O35" s="1"/>
    </row>
    <row r="36" spans="1:15" ht="12.75" customHeight="1">
      <c r="A36" s="56">
        <v>27</v>
      </c>
      <c r="B36" s="31" t="s">
        <v>308</v>
      </c>
      <c r="C36" s="31">
        <v>2227.1999999999998</v>
      </c>
      <c r="D36" s="40">
        <v>2207.5333333333333</v>
      </c>
      <c r="E36" s="40">
        <v>2165.0666666666666</v>
      </c>
      <c r="F36" s="40">
        <v>2102.9333333333334</v>
      </c>
      <c r="G36" s="40">
        <v>2060.4666666666667</v>
      </c>
      <c r="H36" s="40">
        <v>2269.6666666666665</v>
      </c>
      <c r="I36" s="40">
        <v>2312.1333333333328</v>
      </c>
      <c r="J36" s="40">
        <v>2374.2666666666664</v>
      </c>
      <c r="K36" s="31">
        <v>2250</v>
      </c>
      <c r="L36" s="31">
        <v>2145.4</v>
      </c>
      <c r="M36" s="31">
        <v>8.1875599999999995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650.95000000000005</v>
      </c>
      <c r="D37" s="40">
        <v>642.18333333333339</v>
      </c>
      <c r="E37" s="40">
        <v>631.76666666666677</v>
      </c>
      <c r="F37" s="40">
        <v>612.58333333333337</v>
      </c>
      <c r="G37" s="40">
        <v>602.16666666666674</v>
      </c>
      <c r="H37" s="40">
        <v>661.36666666666679</v>
      </c>
      <c r="I37" s="40">
        <v>671.7833333333333</v>
      </c>
      <c r="J37" s="40">
        <v>690.96666666666681</v>
      </c>
      <c r="K37" s="31">
        <v>652.6</v>
      </c>
      <c r="L37" s="31">
        <v>623</v>
      </c>
      <c r="M37" s="31">
        <v>18.871079999999999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4843.3</v>
      </c>
      <c r="D38" s="40">
        <v>4840.4833333333327</v>
      </c>
      <c r="E38" s="40">
        <v>4760.9666666666653</v>
      </c>
      <c r="F38" s="40">
        <v>4678.6333333333323</v>
      </c>
      <c r="G38" s="40">
        <v>4599.116666666665</v>
      </c>
      <c r="H38" s="40">
        <v>4922.8166666666657</v>
      </c>
      <c r="I38" s="40">
        <v>5002.3333333333339</v>
      </c>
      <c r="J38" s="40">
        <v>5084.6666666666661</v>
      </c>
      <c r="K38" s="31">
        <v>4920</v>
      </c>
      <c r="L38" s="31">
        <v>4758.1499999999996</v>
      </c>
      <c r="M38" s="31">
        <v>5.8093399999999997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685.65</v>
      </c>
      <c r="D39" s="40">
        <v>685.2166666666667</v>
      </c>
      <c r="E39" s="40">
        <v>677.78333333333342</v>
      </c>
      <c r="F39" s="40">
        <v>669.91666666666674</v>
      </c>
      <c r="G39" s="40">
        <v>662.48333333333346</v>
      </c>
      <c r="H39" s="40">
        <v>693.08333333333337</v>
      </c>
      <c r="I39" s="40">
        <v>700.51666666666677</v>
      </c>
      <c r="J39" s="40">
        <v>708.38333333333333</v>
      </c>
      <c r="K39" s="31">
        <v>692.65</v>
      </c>
      <c r="L39" s="31">
        <v>677.35</v>
      </c>
      <c r="M39" s="31">
        <v>165.75348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3434.85</v>
      </c>
      <c r="D40" s="40">
        <v>3419.8000000000006</v>
      </c>
      <c r="E40" s="40">
        <v>3391.1000000000013</v>
      </c>
      <c r="F40" s="40">
        <v>3347.3500000000008</v>
      </c>
      <c r="G40" s="40">
        <v>3318.6500000000015</v>
      </c>
      <c r="H40" s="40">
        <v>3463.5500000000011</v>
      </c>
      <c r="I40" s="40">
        <v>3492.2500000000009</v>
      </c>
      <c r="J40" s="40">
        <v>3536.0000000000009</v>
      </c>
      <c r="K40" s="31">
        <v>3448.5</v>
      </c>
      <c r="L40" s="31">
        <v>3376.05</v>
      </c>
      <c r="M40" s="31">
        <v>7.1310200000000004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7114.3</v>
      </c>
      <c r="D41" s="40">
        <v>7072.1333333333341</v>
      </c>
      <c r="E41" s="40">
        <v>6966.2666666666682</v>
      </c>
      <c r="F41" s="40">
        <v>6818.2333333333345</v>
      </c>
      <c r="G41" s="40">
        <v>6712.3666666666686</v>
      </c>
      <c r="H41" s="40">
        <v>7220.1666666666679</v>
      </c>
      <c r="I41" s="40">
        <v>7326.0333333333347</v>
      </c>
      <c r="J41" s="40">
        <v>7474.0666666666675</v>
      </c>
      <c r="K41" s="31">
        <v>7178</v>
      </c>
      <c r="L41" s="31">
        <v>6924.1</v>
      </c>
      <c r="M41" s="31">
        <v>11.87589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17368.099999999999</v>
      </c>
      <c r="D42" s="40">
        <v>17187.733333333334</v>
      </c>
      <c r="E42" s="40">
        <v>16937.616666666669</v>
      </c>
      <c r="F42" s="40">
        <v>16507.133333333335</v>
      </c>
      <c r="G42" s="40">
        <v>16257.01666666667</v>
      </c>
      <c r="H42" s="40">
        <v>17618.216666666667</v>
      </c>
      <c r="I42" s="40">
        <v>17868.333333333328</v>
      </c>
      <c r="J42" s="40">
        <v>18298.816666666666</v>
      </c>
      <c r="K42" s="31">
        <v>17437.849999999999</v>
      </c>
      <c r="L42" s="31">
        <v>16757.25</v>
      </c>
      <c r="M42" s="31">
        <v>2.51315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4974.3500000000004</v>
      </c>
      <c r="D43" s="40">
        <v>4929.2</v>
      </c>
      <c r="E43" s="40">
        <v>4834.75</v>
      </c>
      <c r="F43" s="40">
        <v>4695.1500000000005</v>
      </c>
      <c r="G43" s="40">
        <v>4600.7000000000007</v>
      </c>
      <c r="H43" s="40">
        <v>5068.7999999999993</v>
      </c>
      <c r="I43" s="40">
        <v>5163.2499999999982</v>
      </c>
      <c r="J43" s="40">
        <v>5302.8499999999985</v>
      </c>
      <c r="K43" s="31">
        <v>5023.6499999999996</v>
      </c>
      <c r="L43" s="31">
        <v>4789.6000000000004</v>
      </c>
      <c r="M43" s="31">
        <v>0.24504999999999999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2297.5500000000002</v>
      </c>
      <c r="D44" s="40">
        <v>2274.7833333333333</v>
      </c>
      <c r="E44" s="40">
        <v>2239.6666666666665</v>
      </c>
      <c r="F44" s="40">
        <v>2181.7833333333333</v>
      </c>
      <c r="G44" s="40">
        <v>2146.6666666666665</v>
      </c>
      <c r="H44" s="40">
        <v>2332.6666666666665</v>
      </c>
      <c r="I44" s="40">
        <v>2367.7833333333333</v>
      </c>
      <c r="J44" s="40">
        <v>2425.6666666666665</v>
      </c>
      <c r="K44" s="31">
        <v>2309.9</v>
      </c>
      <c r="L44" s="31">
        <v>2216.9</v>
      </c>
      <c r="M44" s="31">
        <v>1.54234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306.5</v>
      </c>
      <c r="D45" s="40">
        <v>302.63333333333333</v>
      </c>
      <c r="E45" s="40">
        <v>295.36666666666667</v>
      </c>
      <c r="F45" s="40">
        <v>284.23333333333335</v>
      </c>
      <c r="G45" s="40">
        <v>276.9666666666667</v>
      </c>
      <c r="H45" s="40">
        <v>313.76666666666665</v>
      </c>
      <c r="I45" s="40">
        <v>321.0333333333333</v>
      </c>
      <c r="J45" s="40">
        <v>332.16666666666663</v>
      </c>
      <c r="K45" s="31">
        <v>309.89999999999998</v>
      </c>
      <c r="L45" s="31">
        <v>291.5</v>
      </c>
      <c r="M45" s="31">
        <v>50.758980000000001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93.4</v>
      </c>
      <c r="D46" s="40">
        <v>92.2</v>
      </c>
      <c r="E46" s="40">
        <v>90.600000000000009</v>
      </c>
      <c r="F46" s="40">
        <v>87.800000000000011</v>
      </c>
      <c r="G46" s="40">
        <v>86.200000000000017</v>
      </c>
      <c r="H46" s="40">
        <v>95</v>
      </c>
      <c r="I46" s="40">
        <v>96.6</v>
      </c>
      <c r="J46" s="40">
        <v>99.399999999999991</v>
      </c>
      <c r="K46" s="31">
        <v>93.8</v>
      </c>
      <c r="L46" s="31">
        <v>89.4</v>
      </c>
      <c r="M46" s="31">
        <v>395.36347000000001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58.5</v>
      </c>
      <c r="D47" s="40">
        <v>57.800000000000004</v>
      </c>
      <c r="E47" s="40">
        <v>56.800000000000011</v>
      </c>
      <c r="F47" s="40">
        <v>55.100000000000009</v>
      </c>
      <c r="G47" s="40">
        <v>54.100000000000016</v>
      </c>
      <c r="H47" s="40">
        <v>59.500000000000007</v>
      </c>
      <c r="I47" s="40">
        <v>60.499999999999993</v>
      </c>
      <c r="J47" s="40">
        <v>62.2</v>
      </c>
      <c r="K47" s="31">
        <v>58.8</v>
      </c>
      <c r="L47" s="31">
        <v>56.1</v>
      </c>
      <c r="M47" s="31">
        <v>44.104880000000001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2069.9499999999998</v>
      </c>
      <c r="D48" s="40">
        <v>2069.6</v>
      </c>
      <c r="E48" s="40">
        <v>2046.2999999999997</v>
      </c>
      <c r="F48" s="40">
        <v>2022.6499999999999</v>
      </c>
      <c r="G48" s="40">
        <v>1999.3499999999997</v>
      </c>
      <c r="H48" s="40">
        <v>2093.25</v>
      </c>
      <c r="I48" s="40">
        <v>2116.5500000000002</v>
      </c>
      <c r="J48" s="40">
        <v>2140.1999999999998</v>
      </c>
      <c r="K48" s="31">
        <v>2092.9</v>
      </c>
      <c r="L48" s="31">
        <v>2045.95</v>
      </c>
      <c r="M48" s="31">
        <v>4.3067399999999996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769.25</v>
      </c>
      <c r="D49" s="40">
        <v>771.51666666666677</v>
      </c>
      <c r="E49" s="40">
        <v>761.03333333333353</v>
      </c>
      <c r="F49" s="40">
        <v>752.81666666666672</v>
      </c>
      <c r="G49" s="40">
        <v>742.33333333333348</v>
      </c>
      <c r="H49" s="40">
        <v>779.73333333333358</v>
      </c>
      <c r="I49" s="40">
        <v>790.21666666666692</v>
      </c>
      <c r="J49" s="40">
        <v>798.43333333333362</v>
      </c>
      <c r="K49" s="31">
        <v>782</v>
      </c>
      <c r="L49" s="31">
        <v>763.3</v>
      </c>
      <c r="M49" s="31">
        <v>15.731339999999999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211</v>
      </c>
      <c r="D50" s="40">
        <v>208.44999999999996</v>
      </c>
      <c r="E50" s="40">
        <v>205.24999999999991</v>
      </c>
      <c r="F50" s="40">
        <v>199.49999999999994</v>
      </c>
      <c r="G50" s="40">
        <v>196.2999999999999</v>
      </c>
      <c r="H50" s="40">
        <v>214.19999999999993</v>
      </c>
      <c r="I50" s="40">
        <v>217.39999999999998</v>
      </c>
      <c r="J50" s="40">
        <v>223.14999999999995</v>
      </c>
      <c r="K50" s="31">
        <v>211.65</v>
      </c>
      <c r="L50" s="31">
        <v>202.7</v>
      </c>
      <c r="M50" s="31">
        <v>56.964419999999997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745.95</v>
      </c>
      <c r="D51" s="40">
        <v>739.5333333333333</v>
      </c>
      <c r="E51" s="40">
        <v>730.41666666666663</v>
      </c>
      <c r="F51" s="40">
        <v>714.88333333333333</v>
      </c>
      <c r="G51" s="40">
        <v>705.76666666666665</v>
      </c>
      <c r="H51" s="40">
        <v>755.06666666666661</v>
      </c>
      <c r="I51" s="40">
        <v>764.18333333333339</v>
      </c>
      <c r="J51" s="40">
        <v>779.71666666666658</v>
      </c>
      <c r="K51" s="31">
        <v>748.65</v>
      </c>
      <c r="L51" s="31">
        <v>724</v>
      </c>
      <c r="M51" s="31">
        <v>19.23996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63.7</v>
      </c>
      <c r="D52" s="40">
        <v>62.466666666666676</v>
      </c>
      <c r="E52" s="40">
        <v>60.533333333333346</v>
      </c>
      <c r="F52" s="40">
        <v>57.366666666666667</v>
      </c>
      <c r="G52" s="40">
        <v>55.433333333333337</v>
      </c>
      <c r="H52" s="40">
        <v>65.633333333333354</v>
      </c>
      <c r="I52" s="40">
        <v>67.566666666666677</v>
      </c>
      <c r="J52" s="40">
        <v>70.733333333333363</v>
      </c>
      <c r="K52" s="31">
        <v>64.400000000000006</v>
      </c>
      <c r="L52" s="31">
        <v>59.3</v>
      </c>
      <c r="M52" s="31">
        <v>544.91542000000004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397.6</v>
      </c>
      <c r="D53" s="40">
        <v>397.65000000000003</v>
      </c>
      <c r="E53" s="40">
        <v>394.00000000000006</v>
      </c>
      <c r="F53" s="40">
        <v>390.40000000000003</v>
      </c>
      <c r="G53" s="40">
        <v>386.75000000000006</v>
      </c>
      <c r="H53" s="40">
        <v>401.25000000000006</v>
      </c>
      <c r="I53" s="40">
        <v>404.90000000000003</v>
      </c>
      <c r="J53" s="40">
        <v>408.50000000000006</v>
      </c>
      <c r="K53" s="31">
        <v>401.3</v>
      </c>
      <c r="L53" s="31">
        <v>394.05</v>
      </c>
      <c r="M53" s="31">
        <v>33.827060000000003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758.9</v>
      </c>
      <c r="D54" s="40">
        <v>751.86666666666679</v>
      </c>
      <c r="E54" s="40">
        <v>742.73333333333358</v>
      </c>
      <c r="F54" s="40">
        <v>726.56666666666683</v>
      </c>
      <c r="G54" s="40">
        <v>717.43333333333362</v>
      </c>
      <c r="H54" s="40">
        <v>768.03333333333353</v>
      </c>
      <c r="I54" s="40">
        <v>777.16666666666674</v>
      </c>
      <c r="J54" s="40">
        <v>793.33333333333348</v>
      </c>
      <c r="K54" s="31">
        <v>761</v>
      </c>
      <c r="L54" s="31">
        <v>735.7</v>
      </c>
      <c r="M54" s="31">
        <v>182.40414000000001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365.8</v>
      </c>
      <c r="D55" s="40">
        <v>363.06666666666661</v>
      </c>
      <c r="E55" s="40">
        <v>354.13333333333321</v>
      </c>
      <c r="F55" s="40">
        <v>342.46666666666658</v>
      </c>
      <c r="G55" s="40">
        <v>333.53333333333319</v>
      </c>
      <c r="H55" s="40">
        <v>374.73333333333323</v>
      </c>
      <c r="I55" s="40">
        <v>383.66666666666663</v>
      </c>
      <c r="J55" s="40">
        <v>395.33333333333326</v>
      </c>
      <c r="K55" s="31">
        <v>372</v>
      </c>
      <c r="L55" s="31">
        <v>351.4</v>
      </c>
      <c r="M55" s="31">
        <v>31.951239999999999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17303.75</v>
      </c>
      <c r="D56" s="40">
        <v>17234.933333333334</v>
      </c>
      <c r="E56" s="40">
        <v>16869.866666666669</v>
      </c>
      <c r="F56" s="40">
        <v>16435.983333333334</v>
      </c>
      <c r="G56" s="40">
        <v>16070.916666666668</v>
      </c>
      <c r="H56" s="40">
        <v>17668.816666666669</v>
      </c>
      <c r="I56" s="40">
        <v>18033.883333333335</v>
      </c>
      <c r="J56" s="40">
        <v>18467.76666666667</v>
      </c>
      <c r="K56" s="31">
        <v>17600</v>
      </c>
      <c r="L56" s="31">
        <v>16801.05</v>
      </c>
      <c r="M56" s="31">
        <v>0.56937000000000004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3662.15</v>
      </c>
      <c r="D57" s="40">
        <v>3635.3833333333332</v>
      </c>
      <c r="E57" s="40">
        <v>3600.7666666666664</v>
      </c>
      <c r="F57" s="40">
        <v>3539.3833333333332</v>
      </c>
      <c r="G57" s="40">
        <v>3504.7666666666664</v>
      </c>
      <c r="H57" s="40">
        <v>3696.7666666666664</v>
      </c>
      <c r="I57" s="40">
        <v>3731.3833333333332</v>
      </c>
      <c r="J57" s="40">
        <v>3792.7666666666664</v>
      </c>
      <c r="K57" s="31">
        <v>3670</v>
      </c>
      <c r="L57" s="31">
        <v>3574</v>
      </c>
      <c r="M57" s="31">
        <v>3.65672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463.45</v>
      </c>
      <c r="D58" s="40">
        <v>460.25</v>
      </c>
      <c r="E58" s="40">
        <v>454.55</v>
      </c>
      <c r="F58" s="40">
        <v>445.65000000000003</v>
      </c>
      <c r="G58" s="40">
        <v>439.95000000000005</v>
      </c>
      <c r="H58" s="40">
        <v>469.15</v>
      </c>
      <c r="I58" s="40">
        <v>474.85</v>
      </c>
      <c r="J58" s="40">
        <v>483.74999999999994</v>
      </c>
      <c r="K58" s="31">
        <v>465.95</v>
      </c>
      <c r="L58" s="31">
        <v>451.35</v>
      </c>
      <c r="M58" s="31">
        <v>11.161350000000001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216.1</v>
      </c>
      <c r="D59" s="40">
        <v>214.28333333333333</v>
      </c>
      <c r="E59" s="40">
        <v>210.81666666666666</v>
      </c>
      <c r="F59" s="40">
        <v>205.53333333333333</v>
      </c>
      <c r="G59" s="40">
        <v>202.06666666666666</v>
      </c>
      <c r="H59" s="40">
        <v>219.56666666666666</v>
      </c>
      <c r="I59" s="40">
        <v>223.0333333333333</v>
      </c>
      <c r="J59" s="40">
        <v>228.31666666666666</v>
      </c>
      <c r="K59" s="31">
        <v>217.75</v>
      </c>
      <c r="L59" s="31">
        <v>209</v>
      </c>
      <c r="M59" s="31">
        <v>111.53910999999999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130.35</v>
      </c>
      <c r="D60" s="40">
        <v>130.11666666666665</v>
      </c>
      <c r="E60" s="40">
        <v>128.93333333333328</v>
      </c>
      <c r="F60" s="40">
        <v>127.51666666666662</v>
      </c>
      <c r="G60" s="40">
        <v>126.33333333333326</v>
      </c>
      <c r="H60" s="40">
        <v>131.5333333333333</v>
      </c>
      <c r="I60" s="40">
        <v>132.71666666666664</v>
      </c>
      <c r="J60" s="40">
        <v>134.13333333333333</v>
      </c>
      <c r="K60" s="31">
        <v>131.30000000000001</v>
      </c>
      <c r="L60" s="31">
        <v>128.69999999999999</v>
      </c>
      <c r="M60" s="31">
        <v>6.4426300000000003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606.20000000000005</v>
      </c>
      <c r="D61" s="40">
        <v>600.80000000000007</v>
      </c>
      <c r="E61" s="40">
        <v>590.80000000000018</v>
      </c>
      <c r="F61" s="40">
        <v>575.40000000000009</v>
      </c>
      <c r="G61" s="40">
        <v>565.4000000000002</v>
      </c>
      <c r="H61" s="40">
        <v>616.20000000000016</v>
      </c>
      <c r="I61" s="40">
        <v>626.19999999999993</v>
      </c>
      <c r="J61" s="40">
        <v>641.60000000000014</v>
      </c>
      <c r="K61" s="31">
        <v>610.79999999999995</v>
      </c>
      <c r="L61" s="31">
        <v>585.4</v>
      </c>
      <c r="M61" s="31">
        <v>25.28257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910.6</v>
      </c>
      <c r="D62" s="40">
        <v>906.38333333333333</v>
      </c>
      <c r="E62" s="40">
        <v>894.2166666666667</v>
      </c>
      <c r="F62" s="40">
        <v>877.83333333333337</v>
      </c>
      <c r="G62" s="40">
        <v>865.66666666666674</v>
      </c>
      <c r="H62" s="40">
        <v>922.76666666666665</v>
      </c>
      <c r="I62" s="40">
        <v>934.93333333333339</v>
      </c>
      <c r="J62" s="40">
        <v>951.31666666666661</v>
      </c>
      <c r="K62" s="31">
        <v>918.55</v>
      </c>
      <c r="L62" s="31">
        <v>890</v>
      </c>
      <c r="M62" s="31">
        <v>18.204730000000001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153.1</v>
      </c>
      <c r="D63" s="40">
        <v>152.18333333333331</v>
      </c>
      <c r="E63" s="40">
        <v>150.06666666666661</v>
      </c>
      <c r="F63" s="40">
        <v>147.0333333333333</v>
      </c>
      <c r="G63" s="40">
        <v>144.9166666666666</v>
      </c>
      <c r="H63" s="40">
        <v>155.21666666666661</v>
      </c>
      <c r="I63" s="40">
        <v>157.33333333333334</v>
      </c>
      <c r="J63" s="40">
        <v>160.36666666666662</v>
      </c>
      <c r="K63" s="31">
        <v>154.30000000000001</v>
      </c>
      <c r="L63" s="31">
        <v>149.15</v>
      </c>
      <c r="M63" s="31">
        <v>22.091290000000001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156.19999999999999</v>
      </c>
      <c r="D64" s="40">
        <v>154.31666666666666</v>
      </c>
      <c r="E64" s="40">
        <v>151.88333333333333</v>
      </c>
      <c r="F64" s="40">
        <v>147.56666666666666</v>
      </c>
      <c r="G64" s="40">
        <v>145.13333333333333</v>
      </c>
      <c r="H64" s="40">
        <v>158.63333333333333</v>
      </c>
      <c r="I64" s="40">
        <v>161.06666666666666</v>
      </c>
      <c r="J64" s="40">
        <v>165.38333333333333</v>
      </c>
      <c r="K64" s="31">
        <v>156.75</v>
      </c>
      <c r="L64" s="31">
        <v>150</v>
      </c>
      <c r="M64" s="31">
        <v>133.05061000000001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5455.9</v>
      </c>
      <c r="D65" s="40">
        <v>5400.95</v>
      </c>
      <c r="E65" s="40">
        <v>5297.25</v>
      </c>
      <c r="F65" s="40">
        <v>5138.6000000000004</v>
      </c>
      <c r="G65" s="40">
        <v>5034.9000000000005</v>
      </c>
      <c r="H65" s="40">
        <v>5559.5999999999995</v>
      </c>
      <c r="I65" s="40">
        <v>5663.2999999999984</v>
      </c>
      <c r="J65" s="40">
        <v>5821.9499999999989</v>
      </c>
      <c r="K65" s="31">
        <v>5504.65</v>
      </c>
      <c r="L65" s="31">
        <v>5242.3</v>
      </c>
      <c r="M65" s="31">
        <v>2.9307500000000002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1485.1</v>
      </c>
      <c r="D66" s="40">
        <v>1481.8666666666668</v>
      </c>
      <c r="E66" s="40">
        <v>1471.6333333333337</v>
      </c>
      <c r="F66" s="40">
        <v>1458.166666666667</v>
      </c>
      <c r="G66" s="40">
        <v>1447.9333333333338</v>
      </c>
      <c r="H66" s="40">
        <v>1495.3333333333335</v>
      </c>
      <c r="I66" s="40">
        <v>1505.5666666666666</v>
      </c>
      <c r="J66" s="40">
        <v>1519.0333333333333</v>
      </c>
      <c r="K66" s="31">
        <v>1492.1</v>
      </c>
      <c r="L66" s="31">
        <v>1468.4</v>
      </c>
      <c r="M66" s="31">
        <v>5.4368499999999997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637.70000000000005</v>
      </c>
      <c r="D67" s="40">
        <v>636.56666666666661</v>
      </c>
      <c r="E67" s="40">
        <v>627.73333333333323</v>
      </c>
      <c r="F67" s="40">
        <v>617.76666666666665</v>
      </c>
      <c r="G67" s="40">
        <v>608.93333333333328</v>
      </c>
      <c r="H67" s="40">
        <v>646.53333333333319</v>
      </c>
      <c r="I67" s="40">
        <v>655.36666666666667</v>
      </c>
      <c r="J67" s="40">
        <v>665.33333333333314</v>
      </c>
      <c r="K67" s="31">
        <v>645.4</v>
      </c>
      <c r="L67" s="31">
        <v>626.6</v>
      </c>
      <c r="M67" s="31">
        <v>19.347899999999999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761.55</v>
      </c>
      <c r="D68" s="40">
        <v>757.7166666666667</v>
      </c>
      <c r="E68" s="40">
        <v>746.73333333333335</v>
      </c>
      <c r="F68" s="40">
        <v>731.91666666666663</v>
      </c>
      <c r="G68" s="40">
        <v>720.93333333333328</v>
      </c>
      <c r="H68" s="40">
        <v>772.53333333333342</v>
      </c>
      <c r="I68" s="40">
        <v>783.51666666666677</v>
      </c>
      <c r="J68" s="40">
        <v>798.33333333333348</v>
      </c>
      <c r="K68" s="31">
        <v>768.7</v>
      </c>
      <c r="L68" s="31">
        <v>742.9</v>
      </c>
      <c r="M68" s="31">
        <v>2.7729699999999999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444.95</v>
      </c>
      <c r="D69" s="40">
        <v>443.59999999999997</v>
      </c>
      <c r="E69" s="40">
        <v>437.39999999999992</v>
      </c>
      <c r="F69" s="40">
        <v>429.84999999999997</v>
      </c>
      <c r="G69" s="40">
        <v>423.64999999999992</v>
      </c>
      <c r="H69" s="40">
        <v>451.14999999999992</v>
      </c>
      <c r="I69" s="40">
        <v>457.34999999999997</v>
      </c>
      <c r="J69" s="40">
        <v>464.89999999999992</v>
      </c>
      <c r="K69" s="31">
        <v>449.8</v>
      </c>
      <c r="L69" s="31">
        <v>436.05</v>
      </c>
      <c r="M69" s="31">
        <v>30.371009999999998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895.8</v>
      </c>
      <c r="D70" s="40">
        <v>887.9</v>
      </c>
      <c r="E70" s="40">
        <v>875.3</v>
      </c>
      <c r="F70" s="40">
        <v>854.8</v>
      </c>
      <c r="G70" s="40">
        <v>842.19999999999993</v>
      </c>
      <c r="H70" s="40">
        <v>908.4</v>
      </c>
      <c r="I70" s="40">
        <v>921.00000000000011</v>
      </c>
      <c r="J70" s="40">
        <v>941.5</v>
      </c>
      <c r="K70" s="31">
        <v>900.5</v>
      </c>
      <c r="L70" s="31">
        <v>867.4</v>
      </c>
      <c r="M70" s="31">
        <v>3.52603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407.95</v>
      </c>
      <c r="D71" s="40">
        <v>405</v>
      </c>
      <c r="E71" s="40">
        <v>399.6</v>
      </c>
      <c r="F71" s="40">
        <v>391.25</v>
      </c>
      <c r="G71" s="40">
        <v>385.85</v>
      </c>
      <c r="H71" s="40">
        <v>413.35</v>
      </c>
      <c r="I71" s="40">
        <v>418.75</v>
      </c>
      <c r="J71" s="40">
        <v>427.1</v>
      </c>
      <c r="K71" s="31">
        <v>410.4</v>
      </c>
      <c r="L71" s="31">
        <v>396.65</v>
      </c>
      <c r="M71" s="31">
        <v>51.072809999999997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611.54999999999995</v>
      </c>
      <c r="D72" s="40">
        <v>608.08333333333337</v>
      </c>
      <c r="E72" s="40">
        <v>602.66666666666674</v>
      </c>
      <c r="F72" s="40">
        <v>593.78333333333342</v>
      </c>
      <c r="G72" s="40">
        <v>588.36666666666679</v>
      </c>
      <c r="H72" s="40">
        <v>616.9666666666667</v>
      </c>
      <c r="I72" s="40">
        <v>622.38333333333344</v>
      </c>
      <c r="J72" s="40">
        <v>631.26666666666665</v>
      </c>
      <c r="K72" s="31">
        <v>613.5</v>
      </c>
      <c r="L72" s="31">
        <v>599.20000000000005</v>
      </c>
      <c r="M72" s="31">
        <v>15.087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2032.05</v>
      </c>
      <c r="D73" s="40">
        <v>1992.75</v>
      </c>
      <c r="E73" s="40">
        <v>1950.5</v>
      </c>
      <c r="F73" s="40">
        <v>1868.95</v>
      </c>
      <c r="G73" s="40">
        <v>1826.7</v>
      </c>
      <c r="H73" s="40">
        <v>2074.3000000000002</v>
      </c>
      <c r="I73" s="40">
        <v>2116.5500000000002</v>
      </c>
      <c r="J73" s="40">
        <v>2198.1</v>
      </c>
      <c r="K73" s="31">
        <v>2035</v>
      </c>
      <c r="L73" s="31">
        <v>1911.2</v>
      </c>
      <c r="M73" s="31">
        <v>4.4345400000000001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2152.65</v>
      </c>
      <c r="D74" s="40">
        <v>2124.3833333333332</v>
      </c>
      <c r="E74" s="40">
        <v>2080.2666666666664</v>
      </c>
      <c r="F74" s="40">
        <v>2007.8833333333332</v>
      </c>
      <c r="G74" s="40">
        <v>1963.7666666666664</v>
      </c>
      <c r="H74" s="40">
        <v>2196.7666666666664</v>
      </c>
      <c r="I74" s="40">
        <v>2240.8833333333332</v>
      </c>
      <c r="J74" s="40">
        <v>2313.2666666666664</v>
      </c>
      <c r="K74" s="31">
        <v>2168.5</v>
      </c>
      <c r="L74" s="31">
        <v>2052</v>
      </c>
      <c r="M74" s="31">
        <v>12.342359999999999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172.4</v>
      </c>
      <c r="D75" s="40">
        <v>172.23333333333335</v>
      </c>
      <c r="E75" s="40">
        <v>169.51666666666671</v>
      </c>
      <c r="F75" s="40">
        <v>166.63333333333335</v>
      </c>
      <c r="G75" s="40">
        <v>163.91666666666671</v>
      </c>
      <c r="H75" s="40">
        <v>175.1166666666667</v>
      </c>
      <c r="I75" s="40">
        <v>177.83333333333334</v>
      </c>
      <c r="J75" s="40">
        <v>180.7166666666667</v>
      </c>
      <c r="K75" s="31">
        <v>174.95</v>
      </c>
      <c r="L75" s="31">
        <v>169.35</v>
      </c>
      <c r="M75" s="31">
        <v>11.645519999999999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4763.3</v>
      </c>
      <c r="D76" s="40">
        <v>4741.0999999999995</v>
      </c>
      <c r="E76" s="40">
        <v>4657.1999999999989</v>
      </c>
      <c r="F76" s="40">
        <v>4551.0999999999995</v>
      </c>
      <c r="G76" s="40">
        <v>4467.1999999999989</v>
      </c>
      <c r="H76" s="40">
        <v>4847.1999999999989</v>
      </c>
      <c r="I76" s="40">
        <v>4931.0999999999985</v>
      </c>
      <c r="J76" s="40">
        <v>5037.1999999999989</v>
      </c>
      <c r="K76" s="31">
        <v>4825</v>
      </c>
      <c r="L76" s="31">
        <v>4635</v>
      </c>
      <c r="M76" s="31">
        <v>5.0785099999999996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5084</v>
      </c>
      <c r="D77" s="40">
        <v>5048.0333333333338</v>
      </c>
      <c r="E77" s="40">
        <v>4976.0666666666675</v>
      </c>
      <c r="F77" s="40">
        <v>4868.1333333333341</v>
      </c>
      <c r="G77" s="40">
        <v>4796.1666666666679</v>
      </c>
      <c r="H77" s="40">
        <v>5155.9666666666672</v>
      </c>
      <c r="I77" s="40">
        <v>5227.9333333333325</v>
      </c>
      <c r="J77" s="40">
        <v>5335.8666666666668</v>
      </c>
      <c r="K77" s="31">
        <v>5120</v>
      </c>
      <c r="L77" s="31">
        <v>4940.1000000000004</v>
      </c>
      <c r="M77" s="31">
        <v>4.0503999999999998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3414.8</v>
      </c>
      <c r="D78" s="40">
        <v>3387.25</v>
      </c>
      <c r="E78" s="40">
        <v>3327.55</v>
      </c>
      <c r="F78" s="40">
        <v>3240.3</v>
      </c>
      <c r="G78" s="40">
        <v>3180.6000000000004</v>
      </c>
      <c r="H78" s="40">
        <v>3474.5</v>
      </c>
      <c r="I78" s="40">
        <v>3534.2</v>
      </c>
      <c r="J78" s="40">
        <v>3621.45</v>
      </c>
      <c r="K78" s="31">
        <v>3446.95</v>
      </c>
      <c r="L78" s="31">
        <v>3300</v>
      </c>
      <c r="M78" s="31">
        <v>3.7005499999999998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4631.95</v>
      </c>
      <c r="D79" s="40">
        <v>4615.0999999999995</v>
      </c>
      <c r="E79" s="40">
        <v>4568.3499999999985</v>
      </c>
      <c r="F79" s="40">
        <v>4504.7499999999991</v>
      </c>
      <c r="G79" s="40">
        <v>4457.9999999999982</v>
      </c>
      <c r="H79" s="40">
        <v>4678.6999999999989</v>
      </c>
      <c r="I79" s="40">
        <v>4725.4500000000007</v>
      </c>
      <c r="J79" s="40">
        <v>4789.0499999999993</v>
      </c>
      <c r="K79" s="31">
        <v>4661.8500000000004</v>
      </c>
      <c r="L79" s="31">
        <v>4551.5</v>
      </c>
      <c r="M79" s="31">
        <v>2.1269900000000002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2599.1999999999998</v>
      </c>
      <c r="D80" s="40">
        <v>2571.9499999999998</v>
      </c>
      <c r="E80" s="40">
        <v>2532.9499999999998</v>
      </c>
      <c r="F80" s="40">
        <v>2466.6999999999998</v>
      </c>
      <c r="G80" s="40">
        <v>2427.6999999999998</v>
      </c>
      <c r="H80" s="40">
        <v>2638.2</v>
      </c>
      <c r="I80" s="40">
        <v>2677.2</v>
      </c>
      <c r="J80" s="40">
        <v>2743.45</v>
      </c>
      <c r="K80" s="31">
        <v>2610.9499999999998</v>
      </c>
      <c r="L80" s="31">
        <v>2505.6999999999998</v>
      </c>
      <c r="M80" s="31">
        <v>6.11137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523.5</v>
      </c>
      <c r="D81" s="40">
        <v>523.5</v>
      </c>
      <c r="E81" s="40">
        <v>517</v>
      </c>
      <c r="F81" s="40">
        <v>510.5</v>
      </c>
      <c r="G81" s="40">
        <v>504</v>
      </c>
      <c r="H81" s="40">
        <v>530</v>
      </c>
      <c r="I81" s="40">
        <v>536.5</v>
      </c>
      <c r="J81" s="40">
        <v>543</v>
      </c>
      <c r="K81" s="31">
        <v>530</v>
      </c>
      <c r="L81" s="31">
        <v>517</v>
      </c>
      <c r="M81" s="31">
        <v>21.240369999999999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1717</v>
      </c>
      <c r="D82" s="40">
        <v>1692.6166666666668</v>
      </c>
      <c r="E82" s="40">
        <v>1662.6833333333336</v>
      </c>
      <c r="F82" s="40">
        <v>1608.3666666666668</v>
      </c>
      <c r="G82" s="40">
        <v>1578.4333333333336</v>
      </c>
      <c r="H82" s="40">
        <v>1746.9333333333336</v>
      </c>
      <c r="I82" s="40">
        <v>1776.866666666667</v>
      </c>
      <c r="J82" s="40">
        <v>1831.1833333333336</v>
      </c>
      <c r="K82" s="31">
        <v>1722.55</v>
      </c>
      <c r="L82" s="31">
        <v>1638.3</v>
      </c>
      <c r="M82" s="31">
        <v>0.65986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1802.55</v>
      </c>
      <c r="D83" s="40">
        <v>1804.7333333333333</v>
      </c>
      <c r="E83" s="40">
        <v>1782.8666666666668</v>
      </c>
      <c r="F83" s="40">
        <v>1763.1833333333334</v>
      </c>
      <c r="G83" s="40">
        <v>1741.3166666666668</v>
      </c>
      <c r="H83" s="40">
        <v>1824.4166666666667</v>
      </c>
      <c r="I83" s="40">
        <v>1846.2833333333331</v>
      </c>
      <c r="J83" s="40">
        <v>1865.9666666666667</v>
      </c>
      <c r="K83" s="31">
        <v>1826.6</v>
      </c>
      <c r="L83" s="31">
        <v>1785.05</v>
      </c>
      <c r="M83" s="31">
        <v>20.182040000000001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171.55</v>
      </c>
      <c r="D84" s="40">
        <v>170.61666666666667</v>
      </c>
      <c r="E84" s="40">
        <v>168.53333333333336</v>
      </c>
      <c r="F84" s="40">
        <v>165.51666666666668</v>
      </c>
      <c r="G84" s="40">
        <v>163.43333333333337</v>
      </c>
      <c r="H84" s="40">
        <v>173.63333333333335</v>
      </c>
      <c r="I84" s="40">
        <v>175.71666666666667</v>
      </c>
      <c r="J84" s="40">
        <v>178.73333333333335</v>
      </c>
      <c r="K84" s="31">
        <v>172.7</v>
      </c>
      <c r="L84" s="31">
        <v>167.6</v>
      </c>
      <c r="M84" s="31">
        <v>25.926390000000001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92.75</v>
      </c>
      <c r="D85" s="40">
        <v>92.233333333333334</v>
      </c>
      <c r="E85" s="40">
        <v>91.266666666666666</v>
      </c>
      <c r="F85" s="40">
        <v>89.783333333333331</v>
      </c>
      <c r="G85" s="40">
        <v>88.816666666666663</v>
      </c>
      <c r="H85" s="40">
        <v>93.716666666666669</v>
      </c>
      <c r="I85" s="40">
        <v>94.683333333333337</v>
      </c>
      <c r="J85" s="40">
        <v>96.166666666666671</v>
      </c>
      <c r="K85" s="31">
        <v>93.2</v>
      </c>
      <c r="L85" s="31">
        <v>90.75</v>
      </c>
      <c r="M85" s="31">
        <v>176.6858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277.55</v>
      </c>
      <c r="D86" s="40">
        <v>273.39999999999998</v>
      </c>
      <c r="E86" s="40">
        <v>267.29999999999995</v>
      </c>
      <c r="F86" s="40">
        <v>257.04999999999995</v>
      </c>
      <c r="G86" s="40">
        <v>250.94999999999993</v>
      </c>
      <c r="H86" s="40">
        <v>283.64999999999998</v>
      </c>
      <c r="I86" s="40">
        <v>289.75</v>
      </c>
      <c r="J86" s="40">
        <v>300</v>
      </c>
      <c r="K86" s="31">
        <v>279.5</v>
      </c>
      <c r="L86" s="31">
        <v>263.14999999999998</v>
      </c>
      <c r="M86" s="31">
        <v>25.345890000000001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138.5</v>
      </c>
      <c r="D87" s="40">
        <v>137.93333333333334</v>
      </c>
      <c r="E87" s="40">
        <v>136.61666666666667</v>
      </c>
      <c r="F87" s="40">
        <v>134.73333333333335</v>
      </c>
      <c r="G87" s="40">
        <v>133.41666666666669</v>
      </c>
      <c r="H87" s="40">
        <v>139.81666666666666</v>
      </c>
      <c r="I87" s="40">
        <v>141.13333333333333</v>
      </c>
      <c r="J87" s="40">
        <v>143.01666666666665</v>
      </c>
      <c r="K87" s="31">
        <v>139.25</v>
      </c>
      <c r="L87" s="31">
        <v>136.05000000000001</v>
      </c>
      <c r="M87" s="31">
        <v>92.301379999999995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39.4</v>
      </c>
      <c r="D88" s="40">
        <v>38.800000000000004</v>
      </c>
      <c r="E88" s="40">
        <v>37.850000000000009</v>
      </c>
      <c r="F88" s="40">
        <v>36.300000000000004</v>
      </c>
      <c r="G88" s="40">
        <v>35.350000000000009</v>
      </c>
      <c r="H88" s="40">
        <v>40.350000000000009</v>
      </c>
      <c r="I88" s="40">
        <v>41.300000000000011</v>
      </c>
      <c r="J88" s="40">
        <v>42.850000000000009</v>
      </c>
      <c r="K88" s="31">
        <v>39.75</v>
      </c>
      <c r="L88" s="31">
        <v>37.25</v>
      </c>
      <c r="M88" s="31">
        <v>286.45240999999999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3526</v>
      </c>
      <c r="D89" s="40">
        <v>3505.3333333333335</v>
      </c>
      <c r="E89" s="40">
        <v>3462.666666666667</v>
      </c>
      <c r="F89" s="40">
        <v>3399.3333333333335</v>
      </c>
      <c r="G89" s="40">
        <v>3356.666666666667</v>
      </c>
      <c r="H89" s="40">
        <v>3568.666666666667</v>
      </c>
      <c r="I89" s="40">
        <v>3611.3333333333339</v>
      </c>
      <c r="J89" s="40">
        <v>3674.666666666667</v>
      </c>
      <c r="K89" s="31">
        <v>3548</v>
      </c>
      <c r="L89" s="31">
        <v>3442</v>
      </c>
      <c r="M89" s="31">
        <v>1.0535399999999999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516.70000000000005</v>
      </c>
      <c r="D90" s="40">
        <v>503.2166666666667</v>
      </c>
      <c r="E90" s="40">
        <v>478.98333333333335</v>
      </c>
      <c r="F90" s="40">
        <v>441.26666666666665</v>
      </c>
      <c r="G90" s="40">
        <v>417.0333333333333</v>
      </c>
      <c r="H90" s="40">
        <v>540.93333333333339</v>
      </c>
      <c r="I90" s="40">
        <v>565.16666666666674</v>
      </c>
      <c r="J90" s="40">
        <v>602.88333333333344</v>
      </c>
      <c r="K90" s="31">
        <v>527.45000000000005</v>
      </c>
      <c r="L90" s="31">
        <v>465.5</v>
      </c>
      <c r="M90" s="31">
        <v>71.37567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912.65</v>
      </c>
      <c r="D91" s="40">
        <v>911.5333333333333</v>
      </c>
      <c r="E91" s="40">
        <v>905.11666666666656</v>
      </c>
      <c r="F91" s="40">
        <v>897.58333333333326</v>
      </c>
      <c r="G91" s="40">
        <v>891.16666666666652</v>
      </c>
      <c r="H91" s="40">
        <v>919.06666666666661</v>
      </c>
      <c r="I91" s="40">
        <v>925.48333333333335</v>
      </c>
      <c r="J91" s="40">
        <v>933.01666666666665</v>
      </c>
      <c r="K91" s="31">
        <v>917.95</v>
      </c>
      <c r="L91" s="31">
        <v>904</v>
      </c>
      <c r="M91" s="31">
        <v>4.2264499999999998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618.1</v>
      </c>
      <c r="D92" s="40">
        <v>610.70000000000005</v>
      </c>
      <c r="E92" s="40">
        <v>600.60000000000014</v>
      </c>
      <c r="F92" s="40">
        <v>583.10000000000014</v>
      </c>
      <c r="G92" s="40">
        <v>573.00000000000023</v>
      </c>
      <c r="H92" s="40">
        <v>628.20000000000005</v>
      </c>
      <c r="I92" s="40">
        <v>638.29999999999995</v>
      </c>
      <c r="J92" s="40">
        <v>655.8</v>
      </c>
      <c r="K92" s="31">
        <v>620.79999999999995</v>
      </c>
      <c r="L92" s="31">
        <v>593.20000000000005</v>
      </c>
      <c r="M92" s="31">
        <v>1.8551899999999999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2177.35</v>
      </c>
      <c r="D93" s="40">
        <v>2164.1166666666668</v>
      </c>
      <c r="E93" s="40">
        <v>2120.2333333333336</v>
      </c>
      <c r="F93" s="40">
        <v>2063.1166666666668</v>
      </c>
      <c r="G93" s="40">
        <v>2019.2333333333336</v>
      </c>
      <c r="H93" s="40">
        <v>2221.2333333333336</v>
      </c>
      <c r="I93" s="40">
        <v>2265.1166666666668</v>
      </c>
      <c r="J93" s="40">
        <v>2322.2333333333336</v>
      </c>
      <c r="K93" s="31">
        <v>2208</v>
      </c>
      <c r="L93" s="31">
        <v>2107</v>
      </c>
      <c r="M93" s="31">
        <v>15.67313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1783.35</v>
      </c>
      <c r="D94" s="40">
        <v>1784.4333333333334</v>
      </c>
      <c r="E94" s="40">
        <v>1764.3666666666668</v>
      </c>
      <c r="F94" s="40">
        <v>1745.3833333333334</v>
      </c>
      <c r="G94" s="40">
        <v>1725.3166666666668</v>
      </c>
      <c r="H94" s="40">
        <v>1803.4166666666667</v>
      </c>
      <c r="I94" s="40">
        <v>1823.4833333333333</v>
      </c>
      <c r="J94" s="40">
        <v>1842.4666666666667</v>
      </c>
      <c r="K94" s="31">
        <v>1804.5</v>
      </c>
      <c r="L94" s="31">
        <v>1765.45</v>
      </c>
      <c r="M94" s="31">
        <v>14.65028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648.04999999999995</v>
      </c>
      <c r="D95" s="40">
        <v>639.15</v>
      </c>
      <c r="E95" s="40">
        <v>625.59999999999991</v>
      </c>
      <c r="F95" s="40">
        <v>603.15</v>
      </c>
      <c r="G95" s="40">
        <v>589.59999999999991</v>
      </c>
      <c r="H95" s="40">
        <v>661.59999999999991</v>
      </c>
      <c r="I95" s="40">
        <v>675.14999999999986</v>
      </c>
      <c r="J95" s="40">
        <v>697.59999999999991</v>
      </c>
      <c r="K95" s="31">
        <v>652.70000000000005</v>
      </c>
      <c r="L95" s="31">
        <v>616.70000000000005</v>
      </c>
      <c r="M95" s="31">
        <v>12.54932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309.39999999999998</v>
      </c>
      <c r="D96" s="40">
        <v>308.73333333333329</v>
      </c>
      <c r="E96" s="40">
        <v>300.51666666666659</v>
      </c>
      <c r="F96" s="40">
        <v>291.63333333333333</v>
      </c>
      <c r="G96" s="40">
        <v>283.41666666666663</v>
      </c>
      <c r="H96" s="40">
        <v>317.61666666666656</v>
      </c>
      <c r="I96" s="40">
        <v>325.83333333333326</v>
      </c>
      <c r="J96" s="40">
        <v>334.71666666666653</v>
      </c>
      <c r="K96" s="31">
        <v>316.95</v>
      </c>
      <c r="L96" s="31">
        <v>299.85000000000002</v>
      </c>
      <c r="M96" s="31">
        <v>8.2030100000000008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1112.5999999999999</v>
      </c>
      <c r="D97" s="40">
        <v>1107.5333333333333</v>
      </c>
      <c r="E97" s="40">
        <v>1095.0666666666666</v>
      </c>
      <c r="F97" s="40">
        <v>1077.5333333333333</v>
      </c>
      <c r="G97" s="40">
        <v>1065.0666666666666</v>
      </c>
      <c r="H97" s="40">
        <v>1125.0666666666666</v>
      </c>
      <c r="I97" s="40">
        <v>1137.5333333333333</v>
      </c>
      <c r="J97" s="40">
        <v>1155.0666666666666</v>
      </c>
      <c r="K97" s="31">
        <v>1120</v>
      </c>
      <c r="L97" s="31">
        <v>1090</v>
      </c>
      <c r="M97" s="31">
        <v>45.450690000000002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2549.9</v>
      </c>
      <c r="D98" s="40">
        <v>2542.4166666666665</v>
      </c>
      <c r="E98" s="40">
        <v>2487.8833333333332</v>
      </c>
      <c r="F98" s="40">
        <v>2425.8666666666668</v>
      </c>
      <c r="G98" s="40">
        <v>2371.3333333333335</v>
      </c>
      <c r="H98" s="40">
        <v>2604.4333333333329</v>
      </c>
      <c r="I98" s="40">
        <v>2658.9666666666667</v>
      </c>
      <c r="J98" s="40">
        <v>2720.9833333333327</v>
      </c>
      <c r="K98" s="31">
        <v>2596.9499999999998</v>
      </c>
      <c r="L98" s="31">
        <v>2480.4</v>
      </c>
      <c r="M98" s="31">
        <v>4.08561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1515.55</v>
      </c>
      <c r="D99" s="40">
        <v>1513.2333333333333</v>
      </c>
      <c r="E99" s="40">
        <v>1498.6666666666667</v>
      </c>
      <c r="F99" s="40">
        <v>1481.7833333333333</v>
      </c>
      <c r="G99" s="40">
        <v>1467.2166666666667</v>
      </c>
      <c r="H99" s="40">
        <v>1530.1166666666668</v>
      </c>
      <c r="I99" s="40">
        <v>1544.6833333333334</v>
      </c>
      <c r="J99" s="40">
        <v>1561.5666666666668</v>
      </c>
      <c r="K99" s="31">
        <v>1527.8</v>
      </c>
      <c r="L99" s="31">
        <v>1496.35</v>
      </c>
      <c r="M99" s="31">
        <v>56.176070000000003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695.4</v>
      </c>
      <c r="D100" s="40">
        <v>693.6</v>
      </c>
      <c r="E100" s="40">
        <v>687.80000000000007</v>
      </c>
      <c r="F100" s="40">
        <v>680.2</v>
      </c>
      <c r="G100" s="40">
        <v>674.40000000000009</v>
      </c>
      <c r="H100" s="40">
        <v>701.2</v>
      </c>
      <c r="I100" s="40">
        <v>707</v>
      </c>
      <c r="J100" s="40">
        <v>714.6</v>
      </c>
      <c r="K100" s="31">
        <v>699.4</v>
      </c>
      <c r="L100" s="31">
        <v>686</v>
      </c>
      <c r="M100" s="31">
        <v>20.813659999999999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1392.3</v>
      </c>
      <c r="D101" s="40">
        <v>1387.4333333333334</v>
      </c>
      <c r="E101" s="40">
        <v>1364.8666666666668</v>
      </c>
      <c r="F101" s="40">
        <v>1337.4333333333334</v>
      </c>
      <c r="G101" s="40">
        <v>1314.8666666666668</v>
      </c>
      <c r="H101" s="40">
        <v>1414.8666666666668</v>
      </c>
      <c r="I101" s="40">
        <v>1437.4333333333334</v>
      </c>
      <c r="J101" s="40">
        <v>1464.8666666666668</v>
      </c>
      <c r="K101" s="31">
        <v>1410</v>
      </c>
      <c r="L101" s="31">
        <v>1360</v>
      </c>
      <c r="M101" s="31">
        <v>10.71227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2632.2</v>
      </c>
      <c r="D102" s="40">
        <v>2626.3666666666668</v>
      </c>
      <c r="E102" s="40">
        <v>2605.8333333333335</v>
      </c>
      <c r="F102" s="40">
        <v>2579.4666666666667</v>
      </c>
      <c r="G102" s="40">
        <v>2558.9333333333334</v>
      </c>
      <c r="H102" s="40">
        <v>2652.7333333333336</v>
      </c>
      <c r="I102" s="40">
        <v>2673.2666666666664</v>
      </c>
      <c r="J102" s="40">
        <v>2699.6333333333337</v>
      </c>
      <c r="K102" s="31">
        <v>2646.9</v>
      </c>
      <c r="L102" s="31">
        <v>2600</v>
      </c>
      <c r="M102" s="31">
        <v>6.2637600000000004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450.2</v>
      </c>
      <c r="D103" s="40">
        <v>446.88333333333327</v>
      </c>
      <c r="E103" s="40">
        <v>440.36666666666656</v>
      </c>
      <c r="F103" s="40">
        <v>430.5333333333333</v>
      </c>
      <c r="G103" s="40">
        <v>424.01666666666659</v>
      </c>
      <c r="H103" s="40">
        <v>456.71666666666653</v>
      </c>
      <c r="I103" s="40">
        <v>463.23333333333329</v>
      </c>
      <c r="J103" s="40">
        <v>473.06666666666649</v>
      </c>
      <c r="K103" s="31">
        <v>453.4</v>
      </c>
      <c r="L103" s="31">
        <v>437.05</v>
      </c>
      <c r="M103" s="31">
        <v>90.209059999999994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1405.6</v>
      </c>
      <c r="D104" s="40">
        <v>1386.8666666666668</v>
      </c>
      <c r="E104" s="40">
        <v>1357.7333333333336</v>
      </c>
      <c r="F104" s="40">
        <v>1309.8666666666668</v>
      </c>
      <c r="G104" s="40">
        <v>1280.7333333333336</v>
      </c>
      <c r="H104" s="40">
        <v>1434.7333333333336</v>
      </c>
      <c r="I104" s="40">
        <v>1463.8666666666668</v>
      </c>
      <c r="J104" s="40">
        <v>1511.7333333333336</v>
      </c>
      <c r="K104" s="31">
        <v>1416</v>
      </c>
      <c r="L104" s="31">
        <v>1339</v>
      </c>
      <c r="M104" s="31">
        <v>9.9172100000000007</v>
      </c>
      <c r="N104" s="1"/>
      <c r="O104" s="1"/>
    </row>
    <row r="105" spans="1:15" ht="12.75" customHeight="1">
      <c r="A105" s="56">
        <v>96</v>
      </c>
      <c r="B105" s="31" t="s">
        <v>392</v>
      </c>
      <c r="C105" s="31">
        <v>119.9</v>
      </c>
      <c r="D105" s="40">
        <v>118.14999999999999</v>
      </c>
      <c r="E105" s="40">
        <v>114.79999999999998</v>
      </c>
      <c r="F105" s="40">
        <v>109.69999999999999</v>
      </c>
      <c r="G105" s="40">
        <v>106.34999999999998</v>
      </c>
      <c r="H105" s="40">
        <v>123.24999999999999</v>
      </c>
      <c r="I105" s="40">
        <v>126.59999999999998</v>
      </c>
      <c r="J105" s="40">
        <v>131.69999999999999</v>
      </c>
      <c r="K105" s="31">
        <v>121.5</v>
      </c>
      <c r="L105" s="31">
        <v>113.05</v>
      </c>
      <c r="M105" s="31">
        <v>28.19107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318.60000000000002</v>
      </c>
      <c r="D106" s="40">
        <v>317.61666666666662</v>
      </c>
      <c r="E106" s="40">
        <v>314.78333333333325</v>
      </c>
      <c r="F106" s="40">
        <v>310.96666666666664</v>
      </c>
      <c r="G106" s="40">
        <v>308.13333333333327</v>
      </c>
      <c r="H106" s="40">
        <v>321.43333333333322</v>
      </c>
      <c r="I106" s="40">
        <v>324.26666666666659</v>
      </c>
      <c r="J106" s="40">
        <v>328.0833333333332</v>
      </c>
      <c r="K106" s="31">
        <v>320.45</v>
      </c>
      <c r="L106" s="31">
        <v>313.8</v>
      </c>
      <c r="M106" s="31">
        <v>26.333400000000001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2394.1999999999998</v>
      </c>
      <c r="D107" s="40">
        <v>2376.9</v>
      </c>
      <c r="E107" s="40">
        <v>2353.8000000000002</v>
      </c>
      <c r="F107" s="40">
        <v>2313.4</v>
      </c>
      <c r="G107" s="40">
        <v>2290.3000000000002</v>
      </c>
      <c r="H107" s="40">
        <v>2417.3000000000002</v>
      </c>
      <c r="I107" s="40">
        <v>2440.3999999999996</v>
      </c>
      <c r="J107" s="40">
        <v>2480.8000000000002</v>
      </c>
      <c r="K107" s="31">
        <v>2400</v>
      </c>
      <c r="L107" s="31">
        <v>2336.5</v>
      </c>
      <c r="M107" s="31">
        <v>19.325389999999999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326.7</v>
      </c>
      <c r="D108" s="40">
        <v>324.23333333333335</v>
      </c>
      <c r="E108" s="40">
        <v>319.01666666666671</v>
      </c>
      <c r="F108" s="40">
        <v>311.33333333333337</v>
      </c>
      <c r="G108" s="40">
        <v>306.11666666666673</v>
      </c>
      <c r="H108" s="40">
        <v>331.91666666666669</v>
      </c>
      <c r="I108" s="40">
        <v>337.13333333333338</v>
      </c>
      <c r="J108" s="40">
        <v>344.81666666666666</v>
      </c>
      <c r="K108" s="31">
        <v>329.45</v>
      </c>
      <c r="L108" s="31">
        <v>316.55</v>
      </c>
      <c r="M108" s="31">
        <v>17.380210000000002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2906.5</v>
      </c>
      <c r="D109" s="40">
        <v>2892.1666666666665</v>
      </c>
      <c r="E109" s="40">
        <v>2869.333333333333</v>
      </c>
      <c r="F109" s="40">
        <v>2832.1666666666665</v>
      </c>
      <c r="G109" s="40">
        <v>2809.333333333333</v>
      </c>
      <c r="H109" s="40">
        <v>2929.333333333333</v>
      </c>
      <c r="I109" s="40">
        <v>2952.1666666666661</v>
      </c>
      <c r="J109" s="40">
        <v>2989.333333333333</v>
      </c>
      <c r="K109" s="31">
        <v>2915</v>
      </c>
      <c r="L109" s="31">
        <v>2855</v>
      </c>
      <c r="M109" s="31">
        <v>33.400559999999999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751.85</v>
      </c>
      <c r="D110" s="40">
        <v>747</v>
      </c>
      <c r="E110" s="40">
        <v>736.05</v>
      </c>
      <c r="F110" s="40">
        <v>720.25</v>
      </c>
      <c r="G110" s="40">
        <v>709.3</v>
      </c>
      <c r="H110" s="40">
        <v>762.8</v>
      </c>
      <c r="I110" s="40">
        <v>773.75</v>
      </c>
      <c r="J110" s="40">
        <v>789.55</v>
      </c>
      <c r="K110" s="31">
        <v>757.95</v>
      </c>
      <c r="L110" s="31">
        <v>731.2</v>
      </c>
      <c r="M110" s="31">
        <v>249.13041999999999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1458.5</v>
      </c>
      <c r="D111" s="40">
        <v>1450.2</v>
      </c>
      <c r="E111" s="40">
        <v>1427.3000000000002</v>
      </c>
      <c r="F111" s="40">
        <v>1396.1000000000001</v>
      </c>
      <c r="G111" s="40">
        <v>1373.2000000000003</v>
      </c>
      <c r="H111" s="40">
        <v>1481.4</v>
      </c>
      <c r="I111" s="40">
        <v>1504.3000000000002</v>
      </c>
      <c r="J111" s="40">
        <v>1535.5</v>
      </c>
      <c r="K111" s="31">
        <v>1473.1</v>
      </c>
      <c r="L111" s="31">
        <v>1419</v>
      </c>
      <c r="M111" s="31">
        <v>5.83697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616.25</v>
      </c>
      <c r="D112" s="40">
        <v>617.06666666666672</v>
      </c>
      <c r="E112" s="40">
        <v>604.68333333333339</v>
      </c>
      <c r="F112" s="40">
        <v>593.11666666666667</v>
      </c>
      <c r="G112" s="40">
        <v>580.73333333333335</v>
      </c>
      <c r="H112" s="40">
        <v>628.63333333333344</v>
      </c>
      <c r="I112" s="40">
        <v>641.01666666666688</v>
      </c>
      <c r="J112" s="40">
        <v>652.58333333333348</v>
      </c>
      <c r="K112" s="31">
        <v>629.45000000000005</v>
      </c>
      <c r="L112" s="31">
        <v>605.5</v>
      </c>
      <c r="M112" s="31">
        <v>11.30744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781.05</v>
      </c>
      <c r="D113" s="40">
        <v>778.7166666666667</v>
      </c>
      <c r="E113" s="40">
        <v>767.43333333333339</v>
      </c>
      <c r="F113" s="40">
        <v>753.81666666666672</v>
      </c>
      <c r="G113" s="40">
        <v>742.53333333333342</v>
      </c>
      <c r="H113" s="40">
        <v>792.33333333333337</v>
      </c>
      <c r="I113" s="40">
        <v>803.61666666666667</v>
      </c>
      <c r="J113" s="40">
        <v>817.23333333333335</v>
      </c>
      <c r="K113" s="31">
        <v>790</v>
      </c>
      <c r="L113" s="31">
        <v>765.1</v>
      </c>
      <c r="M113" s="31">
        <v>3.16031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48.75</v>
      </c>
      <c r="D114" s="40">
        <v>48.133333333333333</v>
      </c>
      <c r="E114" s="40">
        <v>47.216666666666669</v>
      </c>
      <c r="F114" s="40">
        <v>45.683333333333337</v>
      </c>
      <c r="G114" s="40">
        <v>44.766666666666673</v>
      </c>
      <c r="H114" s="40">
        <v>49.666666666666664</v>
      </c>
      <c r="I114" s="40">
        <v>50.583333333333336</v>
      </c>
      <c r="J114" s="40">
        <v>52.11666666666666</v>
      </c>
      <c r="K114" s="31">
        <v>49.05</v>
      </c>
      <c r="L114" s="31">
        <v>46.6</v>
      </c>
      <c r="M114" s="31">
        <v>259.46289999999999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231.6</v>
      </c>
      <c r="D115" s="40">
        <v>231.14999999999998</v>
      </c>
      <c r="E115" s="40">
        <v>229.59999999999997</v>
      </c>
      <c r="F115" s="40">
        <v>227.6</v>
      </c>
      <c r="G115" s="40">
        <v>226.04999999999998</v>
      </c>
      <c r="H115" s="40">
        <v>233.14999999999995</v>
      </c>
      <c r="I115" s="40">
        <v>234.69999999999996</v>
      </c>
      <c r="J115" s="40">
        <v>236.69999999999993</v>
      </c>
      <c r="K115" s="31">
        <v>232.7</v>
      </c>
      <c r="L115" s="31">
        <v>229.15</v>
      </c>
      <c r="M115" s="31">
        <v>134.33385000000001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7503.2</v>
      </c>
      <c r="D116" s="40">
        <v>7502.1166666666659</v>
      </c>
      <c r="E116" s="40">
        <v>7405.2333333333318</v>
      </c>
      <c r="F116" s="40">
        <v>7307.2666666666655</v>
      </c>
      <c r="G116" s="40">
        <v>7210.3833333333314</v>
      </c>
      <c r="H116" s="40">
        <v>7600.0833333333321</v>
      </c>
      <c r="I116" s="40">
        <v>7696.9666666666653</v>
      </c>
      <c r="J116" s="40">
        <v>7794.9333333333325</v>
      </c>
      <c r="K116" s="31">
        <v>7599</v>
      </c>
      <c r="L116" s="31">
        <v>7404.15</v>
      </c>
      <c r="M116" s="31">
        <v>1.4318900000000001</v>
      </c>
      <c r="N116" s="1"/>
      <c r="O116" s="1"/>
    </row>
    <row r="117" spans="1:15" ht="12.75" customHeight="1">
      <c r="A117" s="56">
        <v>108</v>
      </c>
      <c r="B117" s="31" t="s">
        <v>407</v>
      </c>
      <c r="C117" s="31">
        <v>151</v>
      </c>
      <c r="D117" s="40">
        <v>148.88333333333333</v>
      </c>
      <c r="E117" s="40">
        <v>145.76666666666665</v>
      </c>
      <c r="F117" s="40">
        <v>140.53333333333333</v>
      </c>
      <c r="G117" s="40">
        <v>137.41666666666666</v>
      </c>
      <c r="H117" s="40">
        <v>154.11666666666665</v>
      </c>
      <c r="I117" s="40">
        <v>157.23333333333332</v>
      </c>
      <c r="J117" s="40">
        <v>162.46666666666664</v>
      </c>
      <c r="K117" s="31">
        <v>152</v>
      </c>
      <c r="L117" s="31">
        <v>143.65</v>
      </c>
      <c r="M117" s="31">
        <v>65.710999999999999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207.25</v>
      </c>
      <c r="D118" s="40">
        <v>204.31666666666669</v>
      </c>
      <c r="E118" s="40">
        <v>200.28333333333339</v>
      </c>
      <c r="F118" s="40">
        <v>193.31666666666669</v>
      </c>
      <c r="G118" s="40">
        <v>189.28333333333339</v>
      </c>
      <c r="H118" s="40">
        <v>211.28333333333339</v>
      </c>
      <c r="I118" s="40">
        <v>215.31666666666669</v>
      </c>
      <c r="J118" s="40">
        <v>222.28333333333339</v>
      </c>
      <c r="K118" s="31">
        <v>208.35</v>
      </c>
      <c r="L118" s="31">
        <v>197.35</v>
      </c>
      <c r="M118" s="31">
        <v>58.821010000000001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126.15</v>
      </c>
      <c r="D119" s="40">
        <v>125.58333333333333</v>
      </c>
      <c r="E119" s="40">
        <v>124.31666666666666</v>
      </c>
      <c r="F119" s="40">
        <v>122.48333333333333</v>
      </c>
      <c r="G119" s="40">
        <v>121.21666666666667</v>
      </c>
      <c r="H119" s="40">
        <v>127.41666666666666</v>
      </c>
      <c r="I119" s="40">
        <v>128.68333333333334</v>
      </c>
      <c r="J119" s="40">
        <v>130.51666666666665</v>
      </c>
      <c r="K119" s="31">
        <v>126.85</v>
      </c>
      <c r="L119" s="31">
        <v>123.75</v>
      </c>
      <c r="M119" s="31">
        <v>122.97812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892.8</v>
      </c>
      <c r="D120" s="40">
        <v>887.66666666666663</v>
      </c>
      <c r="E120" s="40">
        <v>877.73333333333323</v>
      </c>
      <c r="F120" s="40">
        <v>862.66666666666663</v>
      </c>
      <c r="G120" s="40">
        <v>852.73333333333323</v>
      </c>
      <c r="H120" s="40">
        <v>902.73333333333323</v>
      </c>
      <c r="I120" s="40">
        <v>912.66666666666663</v>
      </c>
      <c r="J120" s="40">
        <v>927.73333333333323</v>
      </c>
      <c r="K120" s="31">
        <v>897.6</v>
      </c>
      <c r="L120" s="31">
        <v>872.6</v>
      </c>
      <c r="M120" s="31">
        <v>60.786360000000002</v>
      </c>
      <c r="N120" s="1"/>
      <c r="O120" s="1"/>
    </row>
    <row r="121" spans="1:15" ht="12.75" customHeight="1">
      <c r="A121" s="56">
        <v>112</v>
      </c>
      <c r="B121" s="31" t="s">
        <v>853</v>
      </c>
      <c r="C121" s="31">
        <v>23.85</v>
      </c>
      <c r="D121" s="40">
        <v>23.783333333333331</v>
      </c>
      <c r="E121" s="40">
        <v>23.566666666666663</v>
      </c>
      <c r="F121" s="40">
        <v>23.283333333333331</v>
      </c>
      <c r="G121" s="40">
        <v>23.066666666666663</v>
      </c>
      <c r="H121" s="40">
        <v>24.066666666666663</v>
      </c>
      <c r="I121" s="40">
        <v>24.283333333333331</v>
      </c>
      <c r="J121" s="40">
        <v>24.566666666666663</v>
      </c>
      <c r="K121" s="31">
        <v>24</v>
      </c>
      <c r="L121" s="31">
        <v>23.5</v>
      </c>
      <c r="M121" s="31">
        <v>71.769379999999998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494.2</v>
      </c>
      <c r="D122" s="40">
        <v>487.81666666666661</v>
      </c>
      <c r="E122" s="40">
        <v>479.23333333333323</v>
      </c>
      <c r="F122" s="40">
        <v>464.26666666666665</v>
      </c>
      <c r="G122" s="40">
        <v>455.68333333333328</v>
      </c>
      <c r="H122" s="40">
        <v>502.78333333333319</v>
      </c>
      <c r="I122" s="40">
        <v>511.36666666666656</v>
      </c>
      <c r="J122" s="40">
        <v>526.33333333333314</v>
      </c>
      <c r="K122" s="31">
        <v>496.4</v>
      </c>
      <c r="L122" s="31">
        <v>472.85</v>
      </c>
      <c r="M122" s="31">
        <v>33.005560000000003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294.25</v>
      </c>
      <c r="D123" s="40">
        <v>292.18333333333334</v>
      </c>
      <c r="E123" s="40">
        <v>287.4666666666667</v>
      </c>
      <c r="F123" s="40">
        <v>280.68333333333334</v>
      </c>
      <c r="G123" s="40">
        <v>275.9666666666667</v>
      </c>
      <c r="H123" s="40">
        <v>298.9666666666667</v>
      </c>
      <c r="I123" s="40">
        <v>303.68333333333328</v>
      </c>
      <c r="J123" s="40">
        <v>310.4666666666667</v>
      </c>
      <c r="K123" s="31">
        <v>296.89999999999998</v>
      </c>
      <c r="L123" s="31">
        <v>285.39999999999998</v>
      </c>
      <c r="M123" s="31">
        <v>58.843829999999997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981.35</v>
      </c>
      <c r="D124" s="40">
        <v>988.44999999999993</v>
      </c>
      <c r="E124" s="40">
        <v>966.89999999999986</v>
      </c>
      <c r="F124" s="40">
        <v>952.44999999999993</v>
      </c>
      <c r="G124" s="40">
        <v>930.89999999999986</v>
      </c>
      <c r="H124" s="40">
        <v>1002.8999999999999</v>
      </c>
      <c r="I124" s="40">
        <v>1024.4499999999998</v>
      </c>
      <c r="J124" s="40">
        <v>1038.8999999999999</v>
      </c>
      <c r="K124" s="31">
        <v>1010</v>
      </c>
      <c r="L124" s="31">
        <v>974</v>
      </c>
      <c r="M124" s="31">
        <v>81.366849999999999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5996.2</v>
      </c>
      <c r="D125" s="40">
        <v>5956.9333333333334</v>
      </c>
      <c r="E125" s="40">
        <v>5879.2666666666664</v>
      </c>
      <c r="F125" s="40">
        <v>5762.333333333333</v>
      </c>
      <c r="G125" s="40">
        <v>5684.6666666666661</v>
      </c>
      <c r="H125" s="40">
        <v>6073.8666666666668</v>
      </c>
      <c r="I125" s="40">
        <v>6151.5333333333328</v>
      </c>
      <c r="J125" s="40">
        <v>6268.4666666666672</v>
      </c>
      <c r="K125" s="31">
        <v>6034.6</v>
      </c>
      <c r="L125" s="31">
        <v>5840</v>
      </c>
      <c r="M125" s="31">
        <v>5.2842900000000004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1736.9</v>
      </c>
      <c r="D126" s="40">
        <v>1731.3833333333332</v>
      </c>
      <c r="E126" s="40">
        <v>1715.5166666666664</v>
      </c>
      <c r="F126" s="40">
        <v>1694.1333333333332</v>
      </c>
      <c r="G126" s="40">
        <v>1678.2666666666664</v>
      </c>
      <c r="H126" s="40">
        <v>1752.7666666666664</v>
      </c>
      <c r="I126" s="40">
        <v>1768.6333333333332</v>
      </c>
      <c r="J126" s="40">
        <v>1790.0166666666664</v>
      </c>
      <c r="K126" s="31">
        <v>1747.25</v>
      </c>
      <c r="L126" s="31">
        <v>1710</v>
      </c>
      <c r="M126" s="31">
        <v>84.361599999999996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2179.4499999999998</v>
      </c>
      <c r="D127" s="40">
        <v>2164.9666666666667</v>
      </c>
      <c r="E127" s="40">
        <v>2136.5333333333333</v>
      </c>
      <c r="F127" s="40">
        <v>2093.6166666666668</v>
      </c>
      <c r="G127" s="40">
        <v>2065.1833333333334</v>
      </c>
      <c r="H127" s="40">
        <v>2207.8833333333332</v>
      </c>
      <c r="I127" s="40">
        <v>2236.3166666666666</v>
      </c>
      <c r="J127" s="40">
        <v>2279.2333333333331</v>
      </c>
      <c r="K127" s="31">
        <v>2193.4</v>
      </c>
      <c r="L127" s="31">
        <v>2122.0500000000002</v>
      </c>
      <c r="M127" s="31">
        <v>5.8470300000000002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2056.4</v>
      </c>
      <c r="D128" s="40">
        <v>2057.9666666666667</v>
      </c>
      <c r="E128" s="40">
        <v>2003.3833333333332</v>
      </c>
      <c r="F128" s="40">
        <v>1950.3666666666666</v>
      </c>
      <c r="G128" s="40">
        <v>1895.7833333333331</v>
      </c>
      <c r="H128" s="40">
        <v>2110.9833333333336</v>
      </c>
      <c r="I128" s="40">
        <v>2165.5666666666666</v>
      </c>
      <c r="J128" s="40">
        <v>2218.5833333333335</v>
      </c>
      <c r="K128" s="31">
        <v>2112.5500000000002</v>
      </c>
      <c r="L128" s="31">
        <v>2004.95</v>
      </c>
      <c r="M128" s="31">
        <v>9.2137100000000007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307.85000000000002</v>
      </c>
      <c r="D129" s="40">
        <v>302.28333333333336</v>
      </c>
      <c r="E129" s="40">
        <v>295.56666666666672</v>
      </c>
      <c r="F129" s="40">
        <v>283.28333333333336</v>
      </c>
      <c r="G129" s="40">
        <v>276.56666666666672</v>
      </c>
      <c r="H129" s="40">
        <v>314.56666666666672</v>
      </c>
      <c r="I129" s="40">
        <v>321.2833333333333</v>
      </c>
      <c r="J129" s="40">
        <v>333.56666666666672</v>
      </c>
      <c r="K129" s="31">
        <v>309</v>
      </c>
      <c r="L129" s="31">
        <v>290</v>
      </c>
      <c r="M129" s="31">
        <v>7.6880800000000002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683.3</v>
      </c>
      <c r="D130" s="40">
        <v>676.69999999999993</v>
      </c>
      <c r="E130" s="40">
        <v>663.69999999999982</v>
      </c>
      <c r="F130" s="40">
        <v>644.09999999999991</v>
      </c>
      <c r="G130" s="40">
        <v>631.0999999999998</v>
      </c>
      <c r="H130" s="40">
        <v>696.29999999999984</v>
      </c>
      <c r="I130" s="40">
        <v>709.30000000000007</v>
      </c>
      <c r="J130" s="40">
        <v>728.89999999999986</v>
      </c>
      <c r="K130" s="31">
        <v>689.7</v>
      </c>
      <c r="L130" s="31">
        <v>657.1</v>
      </c>
      <c r="M130" s="31">
        <v>90.338120000000004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380.85</v>
      </c>
      <c r="D131" s="40">
        <v>378</v>
      </c>
      <c r="E131" s="40">
        <v>370.65</v>
      </c>
      <c r="F131" s="40">
        <v>360.45</v>
      </c>
      <c r="G131" s="40">
        <v>353.09999999999997</v>
      </c>
      <c r="H131" s="40">
        <v>388.2</v>
      </c>
      <c r="I131" s="40">
        <v>395.55</v>
      </c>
      <c r="J131" s="40">
        <v>405.75</v>
      </c>
      <c r="K131" s="31">
        <v>385.35</v>
      </c>
      <c r="L131" s="31">
        <v>367.8</v>
      </c>
      <c r="M131" s="31">
        <v>69.708870000000005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3803.2</v>
      </c>
      <c r="D132" s="40">
        <v>3794.8166666666671</v>
      </c>
      <c r="E132" s="40">
        <v>3716.733333333334</v>
      </c>
      <c r="F132" s="40">
        <v>3630.2666666666669</v>
      </c>
      <c r="G132" s="40">
        <v>3552.1833333333338</v>
      </c>
      <c r="H132" s="40">
        <v>3881.2833333333342</v>
      </c>
      <c r="I132" s="40">
        <v>3959.3666666666672</v>
      </c>
      <c r="J132" s="40">
        <v>4045.8333333333344</v>
      </c>
      <c r="K132" s="31">
        <v>3872.9</v>
      </c>
      <c r="L132" s="31">
        <v>3708.35</v>
      </c>
      <c r="M132" s="31">
        <v>4.7526200000000003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1982.9</v>
      </c>
      <c r="D133" s="40">
        <v>1969.5833333333333</v>
      </c>
      <c r="E133" s="40">
        <v>1946.0166666666664</v>
      </c>
      <c r="F133" s="40">
        <v>1909.1333333333332</v>
      </c>
      <c r="G133" s="40">
        <v>1885.5666666666664</v>
      </c>
      <c r="H133" s="40">
        <v>2006.4666666666665</v>
      </c>
      <c r="I133" s="40">
        <v>2030.0333333333335</v>
      </c>
      <c r="J133" s="40">
        <v>2066.9166666666665</v>
      </c>
      <c r="K133" s="31">
        <v>1993.15</v>
      </c>
      <c r="L133" s="31">
        <v>1932.7</v>
      </c>
      <c r="M133" s="31">
        <v>32.296250000000001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79.900000000000006</v>
      </c>
      <c r="D134" s="40">
        <v>79.433333333333323</v>
      </c>
      <c r="E134" s="40">
        <v>78.566666666666649</v>
      </c>
      <c r="F134" s="40">
        <v>77.23333333333332</v>
      </c>
      <c r="G134" s="40">
        <v>76.366666666666646</v>
      </c>
      <c r="H134" s="40">
        <v>80.766666666666652</v>
      </c>
      <c r="I134" s="40">
        <v>81.633333333333326</v>
      </c>
      <c r="J134" s="40">
        <v>82.966666666666654</v>
      </c>
      <c r="K134" s="31">
        <v>80.3</v>
      </c>
      <c r="L134" s="31">
        <v>78.099999999999994</v>
      </c>
      <c r="M134" s="31">
        <v>70.626609999999999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5377.45</v>
      </c>
      <c r="D135" s="40">
        <v>5308.9833333333336</v>
      </c>
      <c r="E135" s="40">
        <v>5180.9666666666672</v>
      </c>
      <c r="F135" s="40">
        <v>4984.4833333333336</v>
      </c>
      <c r="G135" s="40">
        <v>4856.4666666666672</v>
      </c>
      <c r="H135" s="40">
        <v>5505.4666666666672</v>
      </c>
      <c r="I135" s="40">
        <v>5633.4833333333336</v>
      </c>
      <c r="J135" s="40">
        <v>5829.9666666666672</v>
      </c>
      <c r="K135" s="31">
        <v>5437</v>
      </c>
      <c r="L135" s="31">
        <v>5112.5</v>
      </c>
      <c r="M135" s="31">
        <v>3.2776999999999998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401.3</v>
      </c>
      <c r="D136" s="40">
        <v>398.11666666666662</v>
      </c>
      <c r="E136" s="40">
        <v>391.78333333333325</v>
      </c>
      <c r="F136" s="40">
        <v>382.26666666666665</v>
      </c>
      <c r="G136" s="40">
        <v>375.93333333333328</v>
      </c>
      <c r="H136" s="40">
        <v>407.63333333333321</v>
      </c>
      <c r="I136" s="40">
        <v>413.96666666666658</v>
      </c>
      <c r="J136" s="40">
        <v>423.48333333333318</v>
      </c>
      <c r="K136" s="31">
        <v>404.45</v>
      </c>
      <c r="L136" s="31">
        <v>388.6</v>
      </c>
      <c r="M136" s="31">
        <v>25.49831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6927.35</v>
      </c>
      <c r="D137" s="40">
        <v>6825.45</v>
      </c>
      <c r="E137" s="40">
        <v>6701.9</v>
      </c>
      <c r="F137" s="40">
        <v>6476.45</v>
      </c>
      <c r="G137" s="40">
        <v>6352.9</v>
      </c>
      <c r="H137" s="40">
        <v>7050.9</v>
      </c>
      <c r="I137" s="40">
        <v>7174.4500000000007</v>
      </c>
      <c r="J137" s="40">
        <v>7399.9</v>
      </c>
      <c r="K137" s="31">
        <v>6949</v>
      </c>
      <c r="L137" s="31">
        <v>6600</v>
      </c>
      <c r="M137" s="31">
        <v>2.4618799999999998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1886.35</v>
      </c>
      <c r="D138" s="40">
        <v>1875.4833333333333</v>
      </c>
      <c r="E138" s="40">
        <v>1855.3666666666668</v>
      </c>
      <c r="F138" s="40">
        <v>1824.3833333333334</v>
      </c>
      <c r="G138" s="40">
        <v>1804.2666666666669</v>
      </c>
      <c r="H138" s="40">
        <v>1906.4666666666667</v>
      </c>
      <c r="I138" s="40">
        <v>1926.583333333333</v>
      </c>
      <c r="J138" s="40">
        <v>1957.5666666666666</v>
      </c>
      <c r="K138" s="31">
        <v>1895.6</v>
      </c>
      <c r="L138" s="31">
        <v>1844.5</v>
      </c>
      <c r="M138" s="31">
        <v>20.284700000000001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487.8</v>
      </c>
      <c r="D139" s="40">
        <v>482.63333333333338</v>
      </c>
      <c r="E139" s="40">
        <v>470.86666666666679</v>
      </c>
      <c r="F139" s="40">
        <v>453.93333333333339</v>
      </c>
      <c r="G139" s="40">
        <v>442.1666666666668</v>
      </c>
      <c r="H139" s="40">
        <v>499.56666666666678</v>
      </c>
      <c r="I139" s="40">
        <v>511.33333333333331</v>
      </c>
      <c r="J139" s="40">
        <v>528.26666666666677</v>
      </c>
      <c r="K139" s="31">
        <v>494.4</v>
      </c>
      <c r="L139" s="31">
        <v>465.7</v>
      </c>
      <c r="M139" s="31">
        <v>22.56747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883</v>
      </c>
      <c r="D140" s="40">
        <v>878.25</v>
      </c>
      <c r="E140" s="40">
        <v>867.9</v>
      </c>
      <c r="F140" s="40">
        <v>852.8</v>
      </c>
      <c r="G140" s="40">
        <v>842.44999999999993</v>
      </c>
      <c r="H140" s="40">
        <v>893.35</v>
      </c>
      <c r="I140" s="40">
        <v>903.69999999999993</v>
      </c>
      <c r="J140" s="40">
        <v>918.80000000000007</v>
      </c>
      <c r="K140" s="31">
        <v>888.6</v>
      </c>
      <c r="L140" s="31">
        <v>863.15</v>
      </c>
      <c r="M140" s="31">
        <v>8.0598600000000005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76501.55</v>
      </c>
      <c r="D141" s="40">
        <v>76098.066666666666</v>
      </c>
      <c r="E141" s="40">
        <v>75497.133333333331</v>
      </c>
      <c r="F141" s="40">
        <v>74492.71666666666</v>
      </c>
      <c r="G141" s="40">
        <v>73891.783333333326</v>
      </c>
      <c r="H141" s="40">
        <v>77102.483333333337</v>
      </c>
      <c r="I141" s="40">
        <v>77703.416666666657</v>
      </c>
      <c r="J141" s="40">
        <v>78707.833333333343</v>
      </c>
      <c r="K141" s="31">
        <v>76699</v>
      </c>
      <c r="L141" s="31">
        <v>75093.649999999994</v>
      </c>
      <c r="M141" s="31">
        <v>7.4079999999999993E-2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938</v>
      </c>
      <c r="D142" s="40">
        <v>933.1</v>
      </c>
      <c r="E142" s="40">
        <v>921.40000000000009</v>
      </c>
      <c r="F142" s="40">
        <v>904.80000000000007</v>
      </c>
      <c r="G142" s="40">
        <v>893.10000000000014</v>
      </c>
      <c r="H142" s="40">
        <v>949.7</v>
      </c>
      <c r="I142" s="40">
        <v>961.40000000000009</v>
      </c>
      <c r="J142" s="40">
        <v>978</v>
      </c>
      <c r="K142" s="31">
        <v>944.8</v>
      </c>
      <c r="L142" s="31">
        <v>916.5</v>
      </c>
      <c r="M142" s="31">
        <v>17.64235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169.85</v>
      </c>
      <c r="D143" s="40">
        <v>169.56666666666666</v>
      </c>
      <c r="E143" s="40">
        <v>167.58333333333331</v>
      </c>
      <c r="F143" s="40">
        <v>165.31666666666666</v>
      </c>
      <c r="G143" s="40">
        <v>163.33333333333331</v>
      </c>
      <c r="H143" s="40">
        <v>171.83333333333331</v>
      </c>
      <c r="I143" s="40">
        <v>173.81666666666666</v>
      </c>
      <c r="J143" s="40">
        <v>176.08333333333331</v>
      </c>
      <c r="K143" s="31">
        <v>171.55</v>
      </c>
      <c r="L143" s="31">
        <v>167.3</v>
      </c>
      <c r="M143" s="31">
        <v>53.02026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901.35</v>
      </c>
      <c r="D144" s="40">
        <v>901.15</v>
      </c>
      <c r="E144" s="40">
        <v>893.8</v>
      </c>
      <c r="F144" s="40">
        <v>886.25</v>
      </c>
      <c r="G144" s="40">
        <v>878.9</v>
      </c>
      <c r="H144" s="40">
        <v>908.69999999999993</v>
      </c>
      <c r="I144" s="40">
        <v>916.05000000000007</v>
      </c>
      <c r="J144" s="40">
        <v>923.59999999999991</v>
      </c>
      <c r="K144" s="31">
        <v>908.5</v>
      </c>
      <c r="L144" s="31">
        <v>893.6</v>
      </c>
      <c r="M144" s="31">
        <v>31.95288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177.95</v>
      </c>
      <c r="D145" s="40">
        <v>178.13333333333333</v>
      </c>
      <c r="E145" s="40">
        <v>176.01666666666665</v>
      </c>
      <c r="F145" s="40">
        <v>174.08333333333331</v>
      </c>
      <c r="G145" s="40">
        <v>171.96666666666664</v>
      </c>
      <c r="H145" s="40">
        <v>180.06666666666666</v>
      </c>
      <c r="I145" s="40">
        <v>182.18333333333334</v>
      </c>
      <c r="J145" s="40">
        <v>184.11666666666667</v>
      </c>
      <c r="K145" s="31">
        <v>180.25</v>
      </c>
      <c r="L145" s="31">
        <v>176.2</v>
      </c>
      <c r="M145" s="31">
        <v>35.604430000000001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544</v>
      </c>
      <c r="D146" s="40">
        <v>541.65</v>
      </c>
      <c r="E146" s="40">
        <v>537.19999999999993</v>
      </c>
      <c r="F146" s="40">
        <v>530.4</v>
      </c>
      <c r="G146" s="40">
        <v>525.94999999999993</v>
      </c>
      <c r="H146" s="40">
        <v>548.44999999999993</v>
      </c>
      <c r="I146" s="40">
        <v>552.9</v>
      </c>
      <c r="J146" s="40">
        <v>559.69999999999993</v>
      </c>
      <c r="K146" s="31">
        <v>546.1</v>
      </c>
      <c r="L146" s="31">
        <v>534.85</v>
      </c>
      <c r="M146" s="31">
        <v>9.3766700000000007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7854</v>
      </c>
      <c r="D147" s="40">
        <v>7870.9833333333336</v>
      </c>
      <c r="E147" s="40">
        <v>7788.0166666666673</v>
      </c>
      <c r="F147" s="40">
        <v>7722.0333333333338</v>
      </c>
      <c r="G147" s="40">
        <v>7639.0666666666675</v>
      </c>
      <c r="H147" s="40">
        <v>7936.9666666666672</v>
      </c>
      <c r="I147" s="40">
        <v>8019.9333333333343</v>
      </c>
      <c r="J147" s="40">
        <v>8085.916666666667</v>
      </c>
      <c r="K147" s="31">
        <v>7953.95</v>
      </c>
      <c r="L147" s="31">
        <v>7805</v>
      </c>
      <c r="M147" s="31">
        <v>5.6719799999999996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946.25</v>
      </c>
      <c r="D148" s="40">
        <v>936.81666666666661</v>
      </c>
      <c r="E148" s="40">
        <v>919.93333333333317</v>
      </c>
      <c r="F148" s="40">
        <v>893.61666666666656</v>
      </c>
      <c r="G148" s="40">
        <v>876.73333333333312</v>
      </c>
      <c r="H148" s="40">
        <v>963.13333333333321</v>
      </c>
      <c r="I148" s="40">
        <v>980.01666666666665</v>
      </c>
      <c r="J148" s="40">
        <v>1006.3333333333333</v>
      </c>
      <c r="K148" s="31">
        <v>953.7</v>
      </c>
      <c r="L148" s="31">
        <v>910.5</v>
      </c>
      <c r="M148" s="31">
        <v>6.1888699999999996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4831.1000000000004</v>
      </c>
      <c r="D149" s="40">
        <v>4769.5666666666666</v>
      </c>
      <c r="E149" s="40">
        <v>4664.1333333333332</v>
      </c>
      <c r="F149" s="40">
        <v>4497.166666666667</v>
      </c>
      <c r="G149" s="40">
        <v>4391.7333333333336</v>
      </c>
      <c r="H149" s="40">
        <v>4936.5333333333328</v>
      </c>
      <c r="I149" s="40">
        <v>5041.9666666666653</v>
      </c>
      <c r="J149" s="40">
        <v>5208.9333333333325</v>
      </c>
      <c r="K149" s="31">
        <v>4875</v>
      </c>
      <c r="L149" s="31">
        <v>4602.6000000000004</v>
      </c>
      <c r="M149" s="31">
        <v>9.3726699999999994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3290.95</v>
      </c>
      <c r="D150" s="40">
        <v>3257.4</v>
      </c>
      <c r="E150" s="40">
        <v>3185.55</v>
      </c>
      <c r="F150" s="40">
        <v>3080.15</v>
      </c>
      <c r="G150" s="40">
        <v>3008.3</v>
      </c>
      <c r="H150" s="40">
        <v>3362.8</v>
      </c>
      <c r="I150" s="40">
        <v>3434.6499999999996</v>
      </c>
      <c r="J150" s="40">
        <v>3540.05</v>
      </c>
      <c r="K150" s="31">
        <v>3329.25</v>
      </c>
      <c r="L150" s="31">
        <v>3152</v>
      </c>
      <c r="M150" s="31">
        <v>7.6250200000000001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1528.3</v>
      </c>
      <c r="D151" s="40">
        <v>1534.0666666666666</v>
      </c>
      <c r="E151" s="40">
        <v>1514.2333333333331</v>
      </c>
      <c r="F151" s="40">
        <v>1500.1666666666665</v>
      </c>
      <c r="G151" s="40">
        <v>1480.333333333333</v>
      </c>
      <c r="H151" s="40">
        <v>1548.1333333333332</v>
      </c>
      <c r="I151" s="40">
        <v>1567.9666666666667</v>
      </c>
      <c r="J151" s="40">
        <v>1582.0333333333333</v>
      </c>
      <c r="K151" s="31">
        <v>1553.9</v>
      </c>
      <c r="L151" s="31">
        <v>1520</v>
      </c>
      <c r="M151" s="31">
        <v>11.198560000000001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809.55</v>
      </c>
      <c r="D152" s="40">
        <v>810.51666666666677</v>
      </c>
      <c r="E152" s="40">
        <v>799.03333333333353</v>
      </c>
      <c r="F152" s="40">
        <v>788.51666666666677</v>
      </c>
      <c r="G152" s="40">
        <v>777.03333333333353</v>
      </c>
      <c r="H152" s="40">
        <v>821.03333333333353</v>
      </c>
      <c r="I152" s="40">
        <v>832.51666666666688</v>
      </c>
      <c r="J152" s="40">
        <v>843.03333333333353</v>
      </c>
      <c r="K152" s="31">
        <v>822</v>
      </c>
      <c r="L152" s="31">
        <v>800</v>
      </c>
      <c r="M152" s="31">
        <v>0.82459000000000005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142.25</v>
      </c>
      <c r="D153" s="40">
        <v>140.66666666666666</v>
      </c>
      <c r="E153" s="40">
        <v>137.73333333333332</v>
      </c>
      <c r="F153" s="40">
        <v>133.21666666666667</v>
      </c>
      <c r="G153" s="40">
        <v>130.28333333333333</v>
      </c>
      <c r="H153" s="40">
        <v>145.18333333333331</v>
      </c>
      <c r="I153" s="40">
        <v>148.11666666666665</v>
      </c>
      <c r="J153" s="40">
        <v>152.6333333333333</v>
      </c>
      <c r="K153" s="31">
        <v>143.6</v>
      </c>
      <c r="L153" s="31">
        <v>136.15</v>
      </c>
      <c r="M153" s="31">
        <v>255.53102000000001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133.5</v>
      </c>
      <c r="D154" s="40">
        <v>131.79999999999998</v>
      </c>
      <c r="E154" s="40">
        <v>129.84999999999997</v>
      </c>
      <c r="F154" s="40">
        <v>126.19999999999999</v>
      </c>
      <c r="G154" s="40">
        <v>124.24999999999997</v>
      </c>
      <c r="H154" s="40">
        <v>135.44999999999996</v>
      </c>
      <c r="I154" s="40">
        <v>137.39999999999995</v>
      </c>
      <c r="J154" s="40">
        <v>141.04999999999995</v>
      </c>
      <c r="K154" s="31">
        <v>133.75</v>
      </c>
      <c r="L154" s="31">
        <v>128.15</v>
      </c>
      <c r="M154" s="31">
        <v>115.1001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99.05</v>
      </c>
      <c r="D155" s="40">
        <v>98.100000000000009</v>
      </c>
      <c r="E155" s="40">
        <v>96.000000000000014</v>
      </c>
      <c r="F155" s="40">
        <v>92.95</v>
      </c>
      <c r="G155" s="40">
        <v>90.850000000000009</v>
      </c>
      <c r="H155" s="40">
        <v>101.15000000000002</v>
      </c>
      <c r="I155" s="40">
        <v>103.25000000000001</v>
      </c>
      <c r="J155" s="40">
        <v>106.30000000000003</v>
      </c>
      <c r="K155" s="31">
        <v>100.2</v>
      </c>
      <c r="L155" s="31">
        <v>95.05</v>
      </c>
      <c r="M155" s="31">
        <v>337.65962000000002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3516.55</v>
      </c>
      <c r="D156" s="40">
        <v>3426.7833333333333</v>
      </c>
      <c r="E156" s="40">
        <v>3308.7666666666664</v>
      </c>
      <c r="F156" s="40">
        <v>3100.9833333333331</v>
      </c>
      <c r="G156" s="40">
        <v>2982.9666666666662</v>
      </c>
      <c r="H156" s="40">
        <v>3634.5666666666666</v>
      </c>
      <c r="I156" s="40">
        <v>3752.5833333333339</v>
      </c>
      <c r="J156" s="40">
        <v>3960.3666666666668</v>
      </c>
      <c r="K156" s="31">
        <v>3544.8</v>
      </c>
      <c r="L156" s="31">
        <v>3219</v>
      </c>
      <c r="M156" s="31">
        <v>3.80999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19181.55</v>
      </c>
      <c r="D157" s="40">
        <v>19110.883333333331</v>
      </c>
      <c r="E157" s="40">
        <v>18975.366666666661</v>
      </c>
      <c r="F157" s="40">
        <v>18769.183333333331</v>
      </c>
      <c r="G157" s="40">
        <v>18633.666666666661</v>
      </c>
      <c r="H157" s="40">
        <v>19317.066666666662</v>
      </c>
      <c r="I157" s="40">
        <v>19452.583333333332</v>
      </c>
      <c r="J157" s="40">
        <v>19658.766666666663</v>
      </c>
      <c r="K157" s="31">
        <v>19246.400000000001</v>
      </c>
      <c r="L157" s="31">
        <v>18904.7</v>
      </c>
      <c r="M157" s="31">
        <v>0.36959999999999998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394.55</v>
      </c>
      <c r="D158" s="40">
        <v>391</v>
      </c>
      <c r="E158" s="40">
        <v>385.25</v>
      </c>
      <c r="F158" s="40">
        <v>375.95</v>
      </c>
      <c r="G158" s="40">
        <v>370.2</v>
      </c>
      <c r="H158" s="40">
        <v>400.3</v>
      </c>
      <c r="I158" s="40">
        <v>406.05</v>
      </c>
      <c r="J158" s="40">
        <v>415.35</v>
      </c>
      <c r="K158" s="31">
        <v>396.75</v>
      </c>
      <c r="L158" s="31">
        <v>381.7</v>
      </c>
      <c r="M158" s="31">
        <v>2.6921599999999999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889.65</v>
      </c>
      <c r="D159" s="40">
        <v>885.73333333333323</v>
      </c>
      <c r="E159" s="40">
        <v>874.46666666666647</v>
      </c>
      <c r="F159" s="40">
        <v>859.28333333333319</v>
      </c>
      <c r="G159" s="40">
        <v>848.01666666666642</v>
      </c>
      <c r="H159" s="40">
        <v>900.91666666666652</v>
      </c>
      <c r="I159" s="40">
        <v>912.18333333333317</v>
      </c>
      <c r="J159" s="40">
        <v>927.36666666666656</v>
      </c>
      <c r="K159" s="31">
        <v>897</v>
      </c>
      <c r="L159" s="31">
        <v>870.55</v>
      </c>
      <c r="M159" s="31">
        <v>17.285779999999999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146.69999999999999</v>
      </c>
      <c r="D160" s="40">
        <v>145.93333333333331</v>
      </c>
      <c r="E160" s="40">
        <v>144.16666666666663</v>
      </c>
      <c r="F160" s="40">
        <v>141.63333333333333</v>
      </c>
      <c r="G160" s="40">
        <v>139.86666666666665</v>
      </c>
      <c r="H160" s="40">
        <v>148.46666666666661</v>
      </c>
      <c r="I160" s="40">
        <v>150.23333333333332</v>
      </c>
      <c r="J160" s="40">
        <v>152.76666666666659</v>
      </c>
      <c r="K160" s="31">
        <v>147.69999999999999</v>
      </c>
      <c r="L160" s="31">
        <v>143.4</v>
      </c>
      <c r="M160" s="31">
        <v>212.16047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197.3</v>
      </c>
      <c r="D161" s="40">
        <v>196.4</v>
      </c>
      <c r="E161" s="40">
        <v>192.8</v>
      </c>
      <c r="F161" s="40">
        <v>188.3</v>
      </c>
      <c r="G161" s="40">
        <v>184.70000000000002</v>
      </c>
      <c r="H161" s="40">
        <v>200.9</v>
      </c>
      <c r="I161" s="40">
        <v>204.49999999999997</v>
      </c>
      <c r="J161" s="40">
        <v>209</v>
      </c>
      <c r="K161" s="31">
        <v>200</v>
      </c>
      <c r="L161" s="31">
        <v>191.9</v>
      </c>
      <c r="M161" s="31">
        <v>9.0674600000000005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2921.95</v>
      </c>
      <c r="D162" s="40">
        <v>2894.8166666666671</v>
      </c>
      <c r="E162" s="40">
        <v>2856.8333333333339</v>
      </c>
      <c r="F162" s="40">
        <v>2791.7166666666667</v>
      </c>
      <c r="G162" s="40">
        <v>2753.7333333333336</v>
      </c>
      <c r="H162" s="40">
        <v>2959.9333333333343</v>
      </c>
      <c r="I162" s="40">
        <v>2997.916666666667</v>
      </c>
      <c r="J162" s="40">
        <v>3063.0333333333347</v>
      </c>
      <c r="K162" s="31">
        <v>2932.8</v>
      </c>
      <c r="L162" s="31">
        <v>2829.7</v>
      </c>
      <c r="M162" s="31">
        <v>2.3885299999999998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40269.449999999997</v>
      </c>
      <c r="D163" s="40">
        <v>40082.316666666673</v>
      </c>
      <c r="E163" s="40">
        <v>39665.483333333344</v>
      </c>
      <c r="F163" s="40">
        <v>39061.51666666667</v>
      </c>
      <c r="G163" s="40">
        <v>38644.683333333342</v>
      </c>
      <c r="H163" s="40">
        <v>40686.283333333347</v>
      </c>
      <c r="I163" s="40">
        <v>41103.116666666676</v>
      </c>
      <c r="J163" s="40">
        <v>41707.08333333335</v>
      </c>
      <c r="K163" s="31">
        <v>40499.15</v>
      </c>
      <c r="L163" s="31">
        <v>39478.35</v>
      </c>
      <c r="M163" s="31">
        <v>0.28810999999999998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223.5</v>
      </c>
      <c r="D164" s="40">
        <v>222.63333333333335</v>
      </c>
      <c r="E164" s="40">
        <v>220.66666666666671</v>
      </c>
      <c r="F164" s="40">
        <v>217.83333333333337</v>
      </c>
      <c r="G164" s="40">
        <v>215.86666666666673</v>
      </c>
      <c r="H164" s="40">
        <v>225.4666666666667</v>
      </c>
      <c r="I164" s="40">
        <v>227.43333333333334</v>
      </c>
      <c r="J164" s="40">
        <v>230.26666666666668</v>
      </c>
      <c r="K164" s="31">
        <v>224.6</v>
      </c>
      <c r="L164" s="31">
        <v>219.8</v>
      </c>
      <c r="M164" s="31">
        <v>34.866250000000001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4996.3999999999996</v>
      </c>
      <c r="D165" s="40">
        <v>4968.7</v>
      </c>
      <c r="E165" s="40">
        <v>4917.5</v>
      </c>
      <c r="F165" s="40">
        <v>4838.6000000000004</v>
      </c>
      <c r="G165" s="40">
        <v>4787.4000000000005</v>
      </c>
      <c r="H165" s="40">
        <v>5047.5999999999995</v>
      </c>
      <c r="I165" s="40">
        <v>5098.7999999999984</v>
      </c>
      <c r="J165" s="40">
        <v>5177.6999999999989</v>
      </c>
      <c r="K165" s="31">
        <v>5019.8999999999996</v>
      </c>
      <c r="L165" s="31">
        <v>4889.8</v>
      </c>
      <c r="M165" s="31">
        <v>0.21995999999999999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2343.1999999999998</v>
      </c>
      <c r="D166" s="40">
        <v>2343.7833333333333</v>
      </c>
      <c r="E166" s="40">
        <v>2316.3166666666666</v>
      </c>
      <c r="F166" s="40">
        <v>2289.4333333333334</v>
      </c>
      <c r="G166" s="40">
        <v>2261.9666666666667</v>
      </c>
      <c r="H166" s="40">
        <v>2370.6666666666665</v>
      </c>
      <c r="I166" s="40">
        <v>2398.1333333333328</v>
      </c>
      <c r="J166" s="40">
        <v>2425.0166666666664</v>
      </c>
      <c r="K166" s="31">
        <v>2371.25</v>
      </c>
      <c r="L166" s="31">
        <v>2316.9</v>
      </c>
      <c r="M166" s="31">
        <v>2.9007800000000001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2613.6999999999998</v>
      </c>
      <c r="D167" s="40">
        <v>2605.0833333333335</v>
      </c>
      <c r="E167" s="40">
        <v>2566.2166666666672</v>
      </c>
      <c r="F167" s="40">
        <v>2518.7333333333336</v>
      </c>
      <c r="G167" s="40">
        <v>2479.8666666666672</v>
      </c>
      <c r="H167" s="40">
        <v>2652.5666666666671</v>
      </c>
      <c r="I167" s="40">
        <v>2691.4333333333329</v>
      </c>
      <c r="J167" s="40">
        <v>2738.916666666667</v>
      </c>
      <c r="K167" s="31">
        <v>2643.95</v>
      </c>
      <c r="L167" s="31">
        <v>2557.6</v>
      </c>
      <c r="M167" s="31">
        <v>6.1375400000000004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2373.5500000000002</v>
      </c>
      <c r="D168" s="40">
        <v>2368.6333333333332</v>
      </c>
      <c r="E168" s="40">
        <v>2330.5666666666666</v>
      </c>
      <c r="F168" s="40">
        <v>2287.5833333333335</v>
      </c>
      <c r="G168" s="40">
        <v>2249.5166666666669</v>
      </c>
      <c r="H168" s="40">
        <v>2411.6166666666663</v>
      </c>
      <c r="I168" s="40">
        <v>2449.6833333333329</v>
      </c>
      <c r="J168" s="40">
        <v>2492.6666666666661</v>
      </c>
      <c r="K168" s="31">
        <v>2406.6999999999998</v>
      </c>
      <c r="L168" s="31">
        <v>2325.65</v>
      </c>
      <c r="M168" s="31">
        <v>2.5281799999999999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126.5</v>
      </c>
      <c r="D169" s="40">
        <v>126.51666666666665</v>
      </c>
      <c r="E169" s="40">
        <v>125.0833333333333</v>
      </c>
      <c r="F169" s="40">
        <v>123.66666666666664</v>
      </c>
      <c r="G169" s="40">
        <v>122.23333333333329</v>
      </c>
      <c r="H169" s="40">
        <v>127.93333333333331</v>
      </c>
      <c r="I169" s="40">
        <v>129.36666666666665</v>
      </c>
      <c r="J169" s="40">
        <v>130.7833333333333</v>
      </c>
      <c r="K169" s="31">
        <v>127.95</v>
      </c>
      <c r="L169" s="31">
        <v>125.1</v>
      </c>
      <c r="M169" s="31">
        <v>65.323899999999995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201.85</v>
      </c>
      <c r="D170" s="40">
        <v>199.13333333333333</v>
      </c>
      <c r="E170" s="40">
        <v>195.86666666666665</v>
      </c>
      <c r="F170" s="40">
        <v>189.88333333333333</v>
      </c>
      <c r="G170" s="40">
        <v>186.61666666666665</v>
      </c>
      <c r="H170" s="40">
        <v>205.11666666666665</v>
      </c>
      <c r="I170" s="40">
        <v>208.3833333333333</v>
      </c>
      <c r="J170" s="40">
        <v>214.36666666666665</v>
      </c>
      <c r="K170" s="31">
        <v>202.4</v>
      </c>
      <c r="L170" s="31">
        <v>193.15</v>
      </c>
      <c r="M170" s="31">
        <v>147.53654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441.2</v>
      </c>
      <c r="D171" s="40">
        <v>443.08333333333331</v>
      </c>
      <c r="E171" s="40">
        <v>429.11666666666662</v>
      </c>
      <c r="F171" s="40">
        <v>417.0333333333333</v>
      </c>
      <c r="G171" s="40">
        <v>403.06666666666661</v>
      </c>
      <c r="H171" s="40">
        <v>455.16666666666663</v>
      </c>
      <c r="I171" s="40">
        <v>469.13333333333333</v>
      </c>
      <c r="J171" s="40">
        <v>481.21666666666664</v>
      </c>
      <c r="K171" s="31">
        <v>457.05</v>
      </c>
      <c r="L171" s="31">
        <v>431</v>
      </c>
      <c r="M171" s="31">
        <v>10.92859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15264.75</v>
      </c>
      <c r="D172" s="40">
        <v>15251.5</v>
      </c>
      <c r="E172" s="40">
        <v>14973</v>
      </c>
      <c r="F172" s="40">
        <v>14681.25</v>
      </c>
      <c r="G172" s="40">
        <v>14402.75</v>
      </c>
      <c r="H172" s="40">
        <v>15543.25</v>
      </c>
      <c r="I172" s="40">
        <v>15821.75</v>
      </c>
      <c r="J172" s="40">
        <v>16113.5</v>
      </c>
      <c r="K172" s="31">
        <v>15530</v>
      </c>
      <c r="L172" s="31">
        <v>14959.75</v>
      </c>
      <c r="M172" s="31">
        <v>5.2330000000000002E-2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40.65</v>
      </c>
      <c r="D173" s="40">
        <v>40.31666666666667</v>
      </c>
      <c r="E173" s="40">
        <v>39.783333333333339</v>
      </c>
      <c r="F173" s="40">
        <v>38.916666666666671</v>
      </c>
      <c r="G173" s="40">
        <v>38.38333333333334</v>
      </c>
      <c r="H173" s="40">
        <v>41.183333333333337</v>
      </c>
      <c r="I173" s="40">
        <v>41.716666666666669</v>
      </c>
      <c r="J173" s="40">
        <v>42.583333333333336</v>
      </c>
      <c r="K173" s="31">
        <v>40.85</v>
      </c>
      <c r="L173" s="31">
        <v>39.450000000000003</v>
      </c>
      <c r="M173" s="31">
        <v>548.99991999999997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196.35</v>
      </c>
      <c r="D174" s="40">
        <v>194.93333333333331</v>
      </c>
      <c r="E174" s="40">
        <v>191.76666666666662</v>
      </c>
      <c r="F174" s="40">
        <v>187.18333333333331</v>
      </c>
      <c r="G174" s="40">
        <v>184.01666666666662</v>
      </c>
      <c r="H174" s="40">
        <v>199.51666666666662</v>
      </c>
      <c r="I174" s="40">
        <v>202.68333333333331</v>
      </c>
      <c r="J174" s="40">
        <v>207.26666666666662</v>
      </c>
      <c r="K174" s="31">
        <v>198.1</v>
      </c>
      <c r="L174" s="31">
        <v>190.35</v>
      </c>
      <c r="M174" s="31">
        <v>56.115279999999998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135.05000000000001</v>
      </c>
      <c r="D175" s="40">
        <v>134.61666666666667</v>
      </c>
      <c r="E175" s="40">
        <v>132.58333333333334</v>
      </c>
      <c r="F175" s="40">
        <v>130.11666666666667</v>
      </c>
      <c r="G175" s="40">
        <v>128.08333333333334</v>
      </c>
      <c r="H175" s="40">
        <v>137.08333333333334</v>
      </c>
      <c r="I175" s="40">
        <v>139.11666666666665</v>
      </c>
      <c r="J175" s="40">
        <v>141.58333333333334</v>
      </c>
      <c r="K175" s="31">
        <v>136.65</v>
      </c>
      <c r="L175" s="31">
        <v>132.15</v>
      </c>
      <c r="M175" s="31">
        <v>66.071659999999994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2385.85</v>
      </c>
      <c r="D176" s="40">
        <v>2365.3666666666668</v>
      </c>
      <c r="E176" s="40">
        <v>2329.4833333333336</v>
      </c>
      <c r="F176" s="40">
        <v>2273.1166666666668</v>
      </c>
      <c r="G176" s="40">
        <v>2237.2333333333336</v>
      </c>
      <c r="H176" s="40">
        <v>2421.7333333333336</v>
      </c>
      <c r="I176" s="40">
        <v>2457.6166666666668</v>
      </c>
      <c r="J176" s="40">
        <v>2513.9833333333336</v>
      </c>
      <c r="K176" s="31">
        <v>2401.25</v>
      </c>
      <c r="L176" s="31">
        <v>2309</v>
      </c>
      <c r="M176" s="31">
        <v>116.88406000000001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1006.6</v>
      </c>
      <c r="D177" s="40">
        <v>1000.6166666666667</v>
      </c>
      <c r="E177" s="40">
        <v>991.23333333333335</v>
      </c>
      <c r="F177" s="40">
        <v>975.86666666666667</v>
      </c>
      <c r="G177" s="40">
        <v>966.48333333333335</v>
      </c>
      <c r="H177" s="40">
        <v>1015.9833333333333</v>
      </c>
      <c r="I177" s="40">
        <v>1025.3666666666668</v>
      </c>
      <c r="J177" s="40">
        <v>1040.7333333333333</v>
      </c>
      <c r="K177" s="31">
        <v>1010</v>
      </c>
      <c r="L177" s="31">
        <v>985.25</v>
      </c>
      <c r="M177" s="31">
        <v>11.75544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1153.5</v>
      </c>
      <c r="D178" s="40">
        <v>1148.0833333333333</v>
      </c>
      <c r="E178" s="40">
        <v>1136.9666666666665</v>
      </c>
      <c r="F178" s="40">
        <v>1120.4333333333332</v>
      </c>
      <c r="G178" s="40">
        <v>1109.3166666666664</v>
      </c>
      <c r="H178" s="40">
        <v>1164.6166666666666</v>
      </c>
      <c r="I178" s="40">
        <v>1175.7333333333333</v>
      </c>
      <c r="J178" s="40">
        <v>1192.2666666666667</v>
      </c>
      <c r="K178" s="31">
        <v>1159.2</v>
      </c>
      <c r="L178" s="31">
        <v>1131.55</v>
      </c>
      <c r="M178" s="31">
        <v>8.2023799999999998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2191.6999999999998</v>
      </c>
      <c r="D179" s="40">
        <v>2150.5500000000002</v>
      </c>
      <c r="E179" s="40">
        <v>2083.9500000000003</v>
      </c>
      <c r="F179" s="40">
        <v>1976.2</v>
      </c>
      <c r="G179" s="40">
        <v>1909.6000000000001</v>
      </c>
      <c r="H179" s="40">
        <v>2258.3000000000002</v>
      </c>
      <c r="I179" s="40">
        <v>2324.9000000000005</v>
      </c>
      <c r="J179" s="40">
        <v>2432.6500000000005</v>
      </c>
      <c r="K179" s="31">
        <v>2217.15</v>
      </c>
      <c r="L179" s="31">
        <v>2042.8</v>
      </c>
      <c r="M179" s="31">
        <v>22.45983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8100.65</v>
      </c>
      <c r="D180" s="40">
        <v>8062.2333333333336</v>
      </c>
      <c r="E180" s="40">
        <v>8004.4666666666672</v>
      </c>
      <c r="F180" s="40">
        <v>7908.2833333333338</v>
      </c>
      <c r="G180" s="40">
        <v>7850.5166666666673</v>
      </c>
      <c r="H180" s="40">
        <v>8158.416666666667</v>
      </c>
      <c r="I180" s="40">
        <v>8216.1833333333343</v>
      </c>
      <c r="J180" s="40">
        <v>8312.3666666666668</v>
      </c>
      <c r="K180" s="31">
        <v>8120</v>
      </c>
      <c r="L180" s="31">
        <v>7966.05</v>
      </c>
      <c r="M180" s="31">
        <v>7.8829999999999997E-2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26740.5</v>
      </c>
      <c r="D181" s="40">
        <v>26624.183333333334</v>
      </c>
      <c r="E181" s="40">
        <v>26321.816666666669</v>
      </c>
      <c r="F181" s="40">
        <v>25903.133333333335</v>
      </c>
      <c r="G181" s="40">
        <v>25600.76666666667</v>
      </c>
      <c r="H181" s="40">
        <v>27042.866666666669</v>
      </c>
      <c r="I181" s="40">
        <v>27345.233333333337</v>
      </c>
      <c r="J181" s="40">
        <v>27763.916666666668</v>
      </c>
      <c r="K181" s="31">
        <v>26926.55</v>
      </c>
      <c r="L181" s="31">
        <v>26205.5</v>
      </c>
      <c r="M181" s="31">
        <v>0.32528000000000001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1587.95</v>
      </c>
      <c r="D182" s="40">
        <v>1578.2833333333335</v>
      </c>
      <c r="E182" s="40">
        <v>1553.416666666667</v>
      </c>
      <c r="F182" s="40">
        <v>1518.8833333333334</v>
      </c>
      <c r="G182" s="40">
        <v>1494.0166666666669</v>
      </c>
      <c r="H182" s="40">
        <v>1612.8166666666671</v>
      </c>
      <c r="I182" s="40">
        <v>1637.6833333333334</v>
      </c>
      <c r="J182" s="40">
        <v>1672.2166666666672</v>
      </c>
      <c r="K182" s="31">
        <v>1603.15</v>
      </c>
      <c r="L182" s="31">
        <v>1543.75</v>
      </c>
      <c r="M182" s="31">
        <v>6.6224800000000004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2309.25</v>
      </c>
      <c r="D183" s="40">
        <v>2287.5833333333335</v>
      </c>
      <c r="E183" s="40">
        <v>2256.166666666667</v>
      </c>
      <c r="F183" s="40">
        <v>2203.0833333333335</v>
      </c>
      <c r="G183" s="40">
        <v>2171.666666666667</v>
      </c>
      <c r="H183" s="40">
        <v>2340.666666666667</v>
      </c>
      <c r="I183" s="40">
        <v>2372.0833333333339</v>
      </c>
      <c r="J183" s="40">
        <v>2425.166666666667</v>
      </c>
      <c r="K183" s="31">
        <v>2319</v>
      </c>
      <c r="L183" s="31">
        <v>2234.5</v>
      </c>
      <c r="M183" s="31">
        <v>1.3722099999999999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493.05</v>
      </c>
      <c r="D184" s="40">
        <v>489.48333333333335</v>
      </c>
      <c r="E184" s="40">
        <v>483.56666666666672</v>
      </c>
      <c r="F184" s="40">
        <v>474.08333333333337</v>
      </c>
      <c r="G184" s="40">
        <v>468.16666666666674</v>
      </c>
      <c r="H184" s="40">
        <v>498.9666666666667</v>
      </c>
      <c r="I184" s="40">
        <v>504.88333333333333</v>
      </c>
      <c r="J184" s="40">
        <v>514.36666666666667</v>
      </c>
      <c r="K184" s="31">
        <v>495.4</v>
      </c>
      <c r="L184" s="31">
        <v>480</v>
      </c>
      <c r="M184" s="31">
        <v>200.00371000000001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111.05</v>
      </c>
      <c r="D185" s="40">
        <v>110.51666666666667</v>
      </c>
      <c r="E185" s="40">
        <v>107.53333333333333</v>
      </c>
      <c r="F185" s="40">
        <v>104.01666666666667</v>
      </c>
      <c r="G185" s="40">
        <v>101.03333333333333</v>
      </c>
      <c r="H185" s="40">
        <v>114.03333333333333</v>
      </c>
      <c r="I185" s="40">
        <v>117.01666666666665</v>
      </c>
      <c r="J185" s="40">
        <v>120.53333333333333</v>
      </c>
      <c r="K185" s="31">
        <v>113.5</v>
      </c>
      <c r="L185" s="31">
        <v>107</v>
      </c>
      <c r="M185" s="31">
        <v>518.94156999999996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785.2</v>
      </c>
      <c r="D186" s="40">
        <v>779.5</v>
      </c>
      <c r="E186" s="40">
        <v>767.25</v>
      </c>
      <c r="F186" s="40">
        <v>749.3</v>
      </c>
      <c r="G186" s="40">
        <v>737.05</v>
      </c>
      <c r="H186" s="40">
        <v>797.45</v>
      </c>
      <c r="I186" s="40">
        <v>809.7</v>
      </c>
      <c r="J186" s="40">
        <v>827.65000000000009</v>
      </c>
      <c r="K186" s="31">
        <v>791.75</v>
      </c>
      <c r="L186" s="31">
        <v>761.55</v>
      </c>
      <c r="M186" s="31">
        <v>27.397629999999999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535.79999999999995</v>
      </c>
      <c r="D187" s="40">
        <v>538.33333333333337</v>
      </c>
      <c r="E187" s="40">
        <v>529.9666666666667</v>
      </c>
      <c r="F187" s="40">
        <v>524.13333333333333</v>
      </c>
      <c r="G187" s="40">
        <v>515.76666666666665</v>
      </c>
      <c r="H187" s="40">
        <v>544.16666666666674</v>
      </c>
      <c r="I187" s="40">
        <v>552.5333333333333</v>
      </c>
      <c r="J187" s="40">
        <v>558.36666666666679</v>
      </c>
      <c r="K187" s="31">
        <v>546.70000000000005</v>
      </c>
      <c r="L187" s="31">
        <v>532.5</v>
      </c>
      <c r="M187" s="31">
        <v>16.314520000000002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585.1</v>
      </c>
      <c r="D188" s="40">
        <v>592.61666666666667</v>
      </c>
      <c r="E188" s="40">
        <v>573.48333333333335</v>
      </c>
      <c r="F188" s="40">
        <v>561.86666666666667</v>
      </c>
      <c r="G188" s="40">
        <v>542.73333333333335</v>
      </c>
      <c r="H188" s="40">
        <v>604.23333333333335</v>
      </c>
      <c r="I188" s="40">
        <v>623.36666666666679</v>
      </c>
      <c r="J188" s="40">
        <v>634.98333333333335</v>
      </c>
      <c r="K188" s="31">
        <v>611.75</v>
      </c>
      <c r="L188" s="31">
        <v>581</v>
      </c>
      <c r="M188" s="31">
        <v>12.88618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712.75</v>
      </c>
      <c r="D189" s="40">
        <v>709.63333333333333</v>
      </c>
      <c r="E189" s="40">
        <v>699.26666666666665</v>
      </c>
      <c r="F189" s="40">
        <v>685.7833333333333</v>
      </c>
      <c r="G189" s="40">
        <v>675.41666666666663</v>
      </c>
      <c r="H189" s="40">
        <v>723.11666666666667</v>
      </c>
      <c r="I189" s="40">
        <v>733.48333333333323</v>
      </c>
      <c r="J189" s="40">
        <v>746.9666666666667</v>
      </c>
      <c r="K189" s="31">
        <v>720</v>
      </c>
      <c r="L189" s="31">
        <v>696.15</v>
      </c>
      <c r="M189" s="31">
        <v>16.425260000000002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912.3</v>
      </c>
      <c r="D190" s="40">
        <v>902.41666666666663</v>
      </c>
      <c r="E190" s="40">
        <v>890.13333333333321</v>
      </c>
      <c r="F190" s="40">
        <v>867.96666666666658</v>
      </c>
      <c r="G190" s="40">
        <v>855.68333333333317</v>
      </c>
      <c r="H190" s="40">
        <v>924.58333333333326</v>
      </c>
      <c r="I190" s="40">
        <v>936.86666666666679</v>
      </c>
      <c r="J190" s="40">
        <v>959.0333333333333</v>
      </c>
      <c r="K190" s="31">
        <v>914.7</v>
      </c>
      <c r="L190" s="31">
        <v>880.25</v>
      </c>
      <c r="M190" s="31">
        <v>16.8155</v>
      </c>
      <c r="N190" s="1"/>
      <c r="O190" s="1"/>
    </row>
    <row r="191" spans="1:15" ht="12.75" customHeight="1">
      <c r="A191" s="56">
        <v>182</v>
      </c>
      <c r="B191" s="31" t="s">
        <v>535</v>
      </c>
      <c r="C191" s="31">
        <v>1233.45</v>
      </c>
      <c r="D191" s="40">
        <v>1229.1333333333334</v>
      </c>
      <c r="E191" s="40">
        <v>1214.3166666666668</v>
      </c>
      <c r="F191" s="40">
        <v>1195.1833333333334</v>
      </c>
      <c r="G191" s="40">
        <v>1180.3666666666668</v>
      </c>
      <c r="H191" s="40">
        <v>1248.2666666666669</v>
      </c>
      <c r="I191" s="40">
        <v>1263.0833333333335</v>
      </c>
      <c r="J191" s="40">
        <v>1282.2166666666669</v>
      </c>
      <c r="K191" s="31">
        <v>1243.95</v>
      </c>
      <c r="L191" s="31">
        <v>1210</v>
      </c>
      <c r="M191" s="31">
        <v>2.8485100000000001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3464.25</v>
      </c>
      <c r="D192" s="40">
        <v>3451</v>
      </c>
      <c r="E192" s="40">
        <v>3421.05</v>
      </c>
      <c r="F192" s="40">
        <v>3377.8500000000004</v>
      </c>
      <c r="G192" s="40">
        <v>3347.9000000000005</v>
      </c>
      <c r="H192" s="40">
        <v>3494.2</v>
      </c>
      <c r="I192" s="40">
        <v>3524.1499999999996</v>
      </c>
      <c r="J192" s="40">
        <v>3567.3499999999995</v>
      </c>
      <c r="K192" s="31">
        <v>3480.95</v>
      </c>
      <c r="L192" s="31">
        <v>3407.8</v>
      </c>
      <c r="M192" s="31">
        <v>21.534610000000001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820.95</v>
      </c>
      <c r="D193" s="40">
        <v>815.6</v>
      </c>
      <c r="E193" s="40">
        <v>807.35</v>
      </c>
      <c r="F193" s="40">
        <v>793.75</v>
      </c>
      <c r="G193" s="40">
        <v>785.5</v>
      </c>
      <c r="H193" s="40">
        <v>829.2</v>
      </c>
      <c r="I193" s="40">
        <v>837.45</v>
      </c>
      <c r="J193" s="40">
        <v>851.05000000000007</v>
      </c>
      <c r="K193" s="31">
        <v>823.85</v>
      </c>
      <c r="L193" s="31">
        <v>802</v>
      </c>
      <c r="M193" s="31">
        <v>10.250859999999999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6038.45</v>
      </c>
      <c r="D194" s="40">
        <v>5977.8166666666666</v>
      </c>
      <c r="E194" s="40">
        <v>5810.6333333333332</v>
      </c>
      <c r="F194" s="40">
        <v>5582.8166666666666</v>
      </c>
      <c r="G194" s="40">
        <v>5415.6333333333332</v>
      </c>
      <c r="H194" s="40">
        <v>6205.6333333333332</v>
      </c>
      <c r="I194" s="40">
        <v>6372.8166666666657</v>
      </c>
      <c r="J194" s="40">
        <v>6600.6333333333332</v>
      </c>
      <c r="K194" s="31">
        <v>6145</v>
      </c>
      <c r="L194" s="31">
        <v>5750</v>
      </c>
      <c r="M194" s="31">
        <v>2.0851299999999999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495.5</v>
      </c>
      <c r="D195" s="40">
        <v>490.61666666666662</v>
      </c>
      <c r="E195" s="40">
        <v>481.88333333333321</v>
      </c>
      <c r="F195" s="40">
        <v>468.26666666666659</v>
      </c>
      <c r="G195" s="40">
        <v>459.53333333333319</v>
      </c>
      <c r="H195" s="40">
        <v>504.23333333333323</v>
      </c>
      <c r="I195" s="40">
        <v>512.9666666666667</v>
      </c>
      <c r="J195" s="40">
        <v>526.58333333333326</v>
      </c>
      <c r="K195" s="31">
        <v>499.35</v>
      </c>
      <c r="L195" s="31">
        <v>477</v>
      </c>
      <c r="M195" s="31">
        <v>275.53683999999998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236.95</v>
      </c>
      <c r="D196" s="40">
        <v>232.38333333333333</v>
      </c>
      <c r="E196" s="40">
        <v>226.76666666666665</v>
      </c>
      <c r="F196" s="40">
        <v>216.58333333333331</v>
      </c>
      <c r="G196" s="40">
        <v>210.96666666666664</v>
      </c>
      <c r="H196" s="40">
        <v>242.56666666666666</v>
      </c>
      <c r="I196" s="40">
        <v>248.18333333333334</v>
      </c>
      <c r="J196" s="40">
        <v>258.36666666666667</v>
      </c>
      <c r="K196" s="31">
        <v>238</v>
      </c>
      <c r="L196" s="31">
        <v>222.2</v>
      </c>
      <c r="M196" s="31">
        <v>611.58285999999998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1192.05</v>
      </c>
      <c r="D197" s="40">
        <v>1188.7333333333333</v>
      </c>
      <c r="E197" s="40">
        <v>1168.4666666666667</v>
      </c>
      <c r="F197" s="40">
        <v>1144.8833333333334</v>
      </c>
      <c r="G197" s="40">
        <v>1124.6166666666668</v>
      </c>
      <c r="H197" s="40">
        <v>1212.3166666666666</v>
      </c>
      <c r="I197" s="40">
        <v>1232.5833333333335</v>
      </c>
      <c r="J197" s="40">
        <v>1256.1666666666665</v>
      </c>
      <c r="K197" s="31">
        <v>1209</v>
      </c>
      <c r="L197" s="31">
        <v>1165.1500000000001</v>
      </c>
      <c r="M197" s="31">
        <v>93.829629999999995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1560.55</v>
      </c>
      <c r="D198" s="40">
        <v>1543.7666666666667</v>
      </c>
      <c r="E198" s="40">
        <v>1523.0833333333333</v>
      </c>
      <c r="F198" s="40">
        <v>1485.6166666666666</v>
      </c>
      <c r="G198" s="40">
        <v>1464.9333333333332</v>
      </c>
      <c r="H198" s="40">
        <v>1581.2333333333333</v>
      </c>
      <c r="I198" s="40">
        <v>1601.9166666666667</v>
      </c>
      <c r="J198" s="40">
        <v>1639.3833333333334</v>
      </c>
      <c r="K198" s="31">
        <v>1564.45</v>
      </c>
      <c r="L198" s="31">
        <v>1506.3</v>
      </c>
      <c r="M198" s="31">
        <v>18.23592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1001.35</v>
      </c>
      <c r="D199" s="40">
        <v>995.38333333333333</v>
      </c>
      <c r="E199" s="40">
        <v>984.11666666666667</v>
      </c>
      <c r="F199" s="40">
        <v>966.88333333333333</v>
      </c>
      <c r="G199" s="40">
        <v>955.61666666666667</v>
      </c>
      <c r="H199" s="40">
        <v>1012.6166666666667</v>
      </c>
      <c r="I199" s="40">
        <v>1023.8833333333333</v>
      </c>
      <c r="J199" s="40">
        <v>1041.1166666666668</v>
      </c>
      <c r="K199" s="31">
        <v>1006.65</v>
      </c>
      <c r="L199" s="31">
        <v>978.15</v>
      </c>
      <c r="M199" s="31">
        <v>2.60968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2387.6999999999998</v>
      </c>
      <c r="D200" s="40">
        <v>2387.9</v>
      </c>
      <c r="E200" s="40">
        <v>2364.8500000000004</v>
      </c>
      <c r="F200" s="40">
        <v>2342.0000000000005</v>
      </c>
      <c r="G200" s="40">
        <v>2318.9500000000007</v>
      </c>
      <c r="H200" s="40">
        <v>2410.75</v>
      </c>
      <c r="I200" s="40">
        <v>2433.8000000000002</v>
      </c>
      <c r="J200" s="40">
        <v>2456.6499999999996</v>
      </c>
      <c r="K200" s="31">
        <v>2410.9499999999998</v>
      </c>
      <c r="L200" s="31">
        <v>2365.0500000000002</v>
      </c>
      <c r="M200" s="31">
        <v>12.479419999999999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2821.5</v>
      </c>
      <c r="D201" s="40">
        <v>2799.6333333333332</v>
      </c>
      <c r="E201" s="40">
        <v>2766.3666666666663</v>
      </c>
      <c r="F201" s="40">
        <v>2711.2333333333331</v>
      </c>
      <c r="G201" s="40">
        <v>2677.9666666666662</v>
      </c>
      <c r="H201" s="40">
        <v>2854.7666666666664</v>
      </c>
      <c r="I201" s="40">
        <v>2888.0333333333328</v>
      </c>
      <c r="J201" s="40">
        <v>2943.1666666666665</v>
      </c>
      <c r="K201" s="31">
        <v>2832.9</v>
      </c>
      <c r="L201" s="31">
        <v>2744.5</v>
      </c>
      <c r="M201" s="31">
        <v>1.18889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535.45000000000005</v>
      </c>
      <c r="D202" s="40">
        <v>525.70000000000005</v>
      </c>
      <c r="E202" s="40">
        <v>511.55000000000007</v>
      </c>
      <c r="F202" s="40">
        <v>487.65000000000003</v>
      </c>
      <c r="G202" s="40">
        <v>473.50000000000006</v>
      </c>
      <c r="H202" s="40">
        <v>549.60000000000014</v>
      </c>
      <c r="I202" s="40">
        <v>563.75000000000023</v>
      </c>
      <c r="J202" s="40">
        <v>587.65000000000009</v>
      </c>
      <c r="K202" s="31">
        <v>539.85</v>
      </c>
      <c r="L202" s="31">
        <v>501.8</v>
      </c>
      <c r="M202" s="31">
        <v>14.578799999999999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1111.9000000000001</v>
      </c>
      <c r="D203" s="40">
        <v>1110.7</v>
      </c>
      <c r="E203" s="40">
        <v>1094.75</v>
      </c>
      <c r="F203" s="40">
        <v>1077.5999999999999</v>
      </c>
      <c r="G203" s="40">
        <v>1061.6499999999999</v>
      </c>
      <c r="H203" s="40">
        <v>1127.8500000000001</v>
      </c>
      <c r="I203" s="40">
        <v>1143.8000000000004</v>
      </c>
      <c r="J203" s="40">
        <v>1160.9500000000003</v>
      </c>
      <c r="K203" s="31">
        <v>1126.6500000000001</v>
      </c>
      <c r="L203" s="31">
        <v>1093.55</v>
      </c>
      <c r="M203" s="31">
        <v>13.375450000000001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725.25</v>
      </c>
      <c r="D204" s="40">
        <v>719.85</v>
      </c>
      <c r="E204" s="40">
        <v>710.65000000000009</v>
      </c>
      <c r="F204" s="40">
        <v>696.05000000000007</v>
      </c>
      <c r="G204" s="40">
        <v>686.85000000000014</v>
      </c>
      <c r="H204" s="40">
        <v>734.45</v>
      </c>
      <c r="I204" s="40">
        <v>743.65000000000009</v>
      </c>
      <c r="J204" s="40">
        <v>758.25</v>
      </c>
      <c r="K204" s="31">
        <v>729.05</v>
      </c>
      <c r="L204" s="31">
        <v>705.25</v>
      </c>
      <c r="M204" s="31">
        <v>17.72081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7657.95</v>
      </c>
      <c r="D205" s="40">
        <v>7637.7833333333328</v>
      </c>
      <c r="E205" s="40">
        <v>7560.8666666666659</v>
      </c>
      <c r="F205" s="40">
        <v>7463.7833333333328</v>
      </c>
      <c r="G205" s="40">
        <v>7386.8666666666659</v>
      </c>
      <c r="H205" s="40">
        <v>7734.8666666666659</v>
      </c>
      <c r="I205" s="40">
        <v>7811.7833333333338</v>
      </c>
      <c r="J205" s="40">
        <v>7908.8666666666659</v>
      </c>
      <c r="K205" s="31">
        <v>7714.7</v>
      </c>
      <c r="L205" s="31">
        <v>7540.7</v>
      </c>
      <c r="M205" s="31">
        <v>4.7537700000000003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46.9</v>
      </c>
      <c r="D206" s="40">
        <v>45.883333333333326</v>
      </c>
      <c r="E206" s="40">
        <v>44.316666666666649</v>
      </c>
      <c r="F206" s="40">
        <v>41.73333333333332</v>
      </c>
      <c r="G206" s="40">
        <v>40.166666666666643</v>
      </c>
      <c r="H206" s="40">
        <v>48.466666666666654</v>
      </c>
      <c r="I206" s="40">
        <v>50.033333333333331</v>
      </c>
      <c r="J206" s="40">
        <v>52.61666666666666</v>
      </c>
      <c r="K206" s="31">
        <v>47.45</v>
      </c>
      <c r="L206" s="31">
        <v>43.3</v>
      </c>
      <c r="M206" s="31">
        <v>236.77188000000001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1594.1</v>
      </c>
      <c r="D207" s="40">
        <v>1590.55</v>
      </c>
      <c r="E207" s="40">
        <v>1571.85</v>
      </c>
      <c r="F207" s="40">
        <v>1549.6</v>
      </c>
      <c r="G207" s="40">
        <v>1530.8999999999999</v>
      </c>
      <c r="H207" s="40">
        <v>1612.8</v>
      </c>
      <c r="I207" s="40">
        <v>1631.5000000000002</v>
      </c>
      <c r="J207" s="40">
        <v>1653.75</v>
      </c>
      <c r="K207" s="31">
        <v>1609.25</v>
      </c>
      <c r="L207" s="31">
        <v>1568.3</v>
      </c>
      <c r="M207" s="31">
        <v>1.8439000000000001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930.9</v>
      </c>
      <c r="D208" s="40">
        <v>926.19999999999993</v>
      </c>
      <c r="E208" s="40">
        <v>914.69999999999982</v>
      </c>
      <c r="F208" s="40">
        <v>898.49999999999989</v>
      </c>
      <c r="G208" s="40">
        <v>886.99999999999977</v>
      </c>
      <c r="H208" s="40">
        <v>942.39999999999986</v>
      </c>
      <c r="I208" s="40">
        <v>953.90000000000009</v>
      </c>
      <c r="J208" s="40">
        <v>970.09999999999991</v>
      </c>
      <c r="K208" s="31">
        <v>937.7</v>
      </c>
      <c r="L208" s="31">
        <v>910</v>
      </c>
      <c r="M208" s="31">
        <v>14.694789999999999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919.05</v>
      </c>
      <c r="D209" s="40">
        <v>921.16666666666663</v>
      </c>
      <c r="E209" s="40">
        <v>900.33333333333326</v>
      </c>
      <c r="F209" s="40">
        <v>881.61666666666667</v>
      </c>
      <c r="G209" s="40">
        <v>860.7833333333333</v>
      </c>
      <c r="H209" s="40">
        <v>939.88333333333321</v>
      </c>
      <c r="I209" s="40">
        <v>960.71666666666647</v>
      </c>
      <c r="J209" s="40">
        <v>979.43333333333317</v>
      </c>
      <c r="K209" s="31">
        <v>942</v>
      </c>
      <c r="L209" s="31">
        <v>902.45</v>
      </c>
      <c r="M209" s="31">
        <v>2.8184100000000001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354.6</v>
      </c>
      <c r="D210" s="40">
        <v>351.06666666666666</v>
      </c>
      <c r="E210" s="40">
        <v>341.13333333333333</v>
      </c>
      <c r="F210" s="40">
        <v>327.66666666666669</v>
      </c>
      <c r="G210" s="40">
        <v>317.73333333333335</v>
      </c>
      <c r="H210" s="40">
        <v>364.5333333333333</v>
      </c>
      <c r="I210" s="40">
        <v>374.46666666666658</v>
      </c>
      <c r="J210" s="40">
        <v>387.93333333333328</v>
      </c>
      <c r="K210" s="31">
        <v>361</v>
      </c>
      <c r="L210" s="31">
        <v>337.6</v>
      </c>
      <c r="M210" s="31">
        <v>3333.4121100000002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10.6</v>
      </c>
      <c r="D211" s="40">
        <v>10.6</v>
      </c>
      <c r="E211" s="40">
        <v>10.299999999999999</v>
      </c>
      <c r="F211" s="40">
        <v>10</v>
      </c>
      <c r="G211" s="40">
        <v>9.6999999999999993</v>
      </c>
      <c r="H211" s="40">
        <v>10.899999999999999</v>
      </c>
      <c r="I211" s="40">
        <v>11.2</v>
      </c>
      <c r="J211" s="40">
        <v>11.499999999999998</v>
      </c>
      <c r="K211" s="31">
        <v>10.9</v>
      </c>
      <c r="L211" s="31">
        <v>10.3</v>
      </c>
      <c r="M211" s="31">
        <v>3104.5562799999998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1206.3</v>
      </c>
      <c r="D212" s="40">
        <v>1196.8</v>
      </c>
      <c r="E212" s="40">
        <v>1180.3999999999999</v>
      </c>
      <c r="F212" s="40">
        <v>1154.5</v>
      </c>
      <c r="G212" s="40">
        <v>1138.0999999999999</v>
      </c>
      <c r="H212" s="40">
        <v>1222.6999999999998</v>
      </c>
      <c r="I212" s="40">
        <v>1239.0999999999999</v>
      </c>
      <c r="J212" s="40">
        <v>1264.9999999999998</v>
      </c>
      <c r="K212" s="31">
        <v>1213.2</v>
      </c>
      <c r="L212" s="31">
        <v>1170.9000000000001</v>
      </c>
      <c r="M212" s="31">
        <v>4.7999400000000003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2210.75</v>
      </c>
      <c r="D213" s="40">
        <v>2184.2833333333333</v>
      </c>
      <c r="E213" s="40">
        <v>2102.4666666666667</v>
      </c>
      <c r="F213" s="40">
        <v>1994.1833333333334</v>
      </c>
      <c r="G213" s="40">
        <v>1912.3666666666668</v>
      </c>
      <c r="H213" s="40">
        <v>2292.5666666666666</v>
      </c>
      <c r="I213" s="40">
        <v>2374.3833333333332</v>
      </c>
      <c r="J213" s="40">
        <v>2482.6666666666665</v>
      </c>
      <c r="K213" s="31">
        <v>2266.1</v>
      </c>
      <c r="L213" s="31">
        <v>2076</v>
      </c>
      <c r="M213" s="31">
        <v>2.1506799999999999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642.79999999999995</v>
      </c>
      <c r="D214" s="40">
        <v>639.26666666666665</v>
      </c>
      <c r="E214" s="40">
        <v>629.58333333333326</v>
      </c>
      <c r="F214" s="40">
        <v>616.36666666666656</v>
      </c>
      <c r="G214" s="40">
        <v>606.68333333333317</v>
      </c>
      <c r="H214" s="40">
        <v>652.48333333333335</v>
      </c>
      <c r="I214" s="40">
        <v>662.16666666666674</v>
      </c>
      <c r="J214" s="40">
        <v>675.38333333333344</v>
      </c>
      <c r="K214" s="40">
        <v>648.95000000000005</v>
      </c>
      <c r="L214" s="40">
        <v>626.04999999999995</v>
      </c>
      <c r="M214" s="40">
        <v>45.674619999999997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12.55</v>
      </c>
      <c r="D215" s="40">
        <v>12.566666666666668</v>
      </c>
      <c r="E215" s="40">
        <v>12.433333333333337</v>
      </c>
      <c r="F215" s="40">
        <v>12.316666666666668</v>
      </c>
      <c r="G215" s="40">
        <v>12.183333333333337</v>
      </c>
      <c r="H215" s="40">
        <v>12.683333333333337</v>
      </c>
      <c r="I215" s="40">
        <v>12.816666666666666</v>
      </c>
      <c r="J215" s="40">
        <v>12.933333333333337</v>
      </c>
      <c r="K215" s="40">
        <v>12.7</v>
      </c>
      <c r="L215" s="40">
        <v>12.45</v>
      </c>
      <c r="M215" s="40">
        <v>697.7491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312.39999999999998</v>
      </c>
      <c r="D216" s="40">
        <v>307.56666666666666</v>
      </c>
      <c r="E216" s="40">
        <v>301.18333333333334</v>
      </c>
      <c r="F216" s="40">
        <v>289.9666666666667</v>
      </c>
      <c r="G216" s="40">
        <v>283.58333333333337</v>
      </c>
      <c r="H216" s="40">
        <v>318.7833333333333</v>
      </c>
      <c r="I216" s="40">
        <v>325.16666666666663</v>
      </c>
      <c r="J216" s="40">
        <v>336.38333333333327</v>
      </c>
      <c r="K216" s="40">
        <v>313.95</v>
      </c>
      <c r="L216" s="40">
        <v>296.35000000000002</v>
      </c>
      <c r="M216" s="40">
        <v>149.20286999999999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49"/>
      <c r="B1" s="550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44524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42" t="s">
        <v>16</v>
      </c>
      <c r="B9" s="544" t="s">
        <v>18</v>
      </c>
      <c r="C9" s="548" t="s">
        <v>20</v>
      </c>
      <c r="D9" s="548" t="s">
        <v>21</v>
      </c>
      <c r="E9" s="539" t="s">
        <v>22</v>
      </c>
      <c r="F9" s="540"/>
      <c r="G9" s="541"/>
      <c r="H9" s="539" t="s">
        <v>23</v>
      </c>
      <c r="I9" s="540"/>
      <c r="J9" s="541"/>
      <c r="K9" s="26"/>
      <c r="L9" s="27"/>
      <c r="M9" s="53"/>
      <c r="N9" s="1"/>
      <c r="O9" s="1"/>
    </row>
    <row r="10" spans="1:15" ht="42.75" customHeight="1">
      <c r="A10" s="546"/>
      <c r="B10" s="547"/>
      <c r="C10" s="547"/>
      <c r="D10" s="54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25540.85</v>
      </c>
      <c r="D11" s="40">
        <v>25444.033333333336</v>
      </c>
      <c r="E11" s="40">
        <v>25213.866666666672</v>
      </c>
      <c r="F11" s="40">
        <v>24886.883333333335</v>
      </c>
      <c r="G11" s="40">
        <v>24656.716666666671</v>
      </c>
      <c r="H11" s="40">
        <v>25771.016666666674</v>
      </c>
      <c r="I11" s="40">
        <v>26001.183333333338</v>
      </c>
      <c r="J11" s="40">
        <v>26328.166666666675</v>
      </c>
      <c r="K11" s="31">
        <v>25674.2</v>
      </c>
      <c r="L11" s="31">
        <v>25117.05</v>
      </c>
      <c r="M11" s="31">
        <v>1.643E-2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507.4</v>
      </c>
      <c r="D12" s="40">
        <v>501.7</v>
      </c>
      <c r="E12" s="40">
        <v>489.69999999999993</v>
      </c>
      <c r="F12" s="40">
        <v>471.99999999999994</v>
      </c>
      <c r="G12" s="40">
        <v>459.99999999999989</v>
      </c>
      <c r="H12" s="40">
        <v>519.4</v>
      </c>
      <c r="I12" s="40">
        <v>531.40000000000009</v>
      </c>
      <c r="J12" s="40">
        <v>549.1</v>
      </c>
      <c r="K12" s="31">
        <v>513.70000000000005</v>
      </c>
      <c r="L12" s="31">
        <v>484</v>
      </c>
      <c r="M12" s="31">
        <v>3.50502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930.6</v>
      </c>
      <c r="D13" s="40">
        <v>922.36666666666667</v>
      </c>
      <c r="E13" s="40">
        <v>909.23333333333335</v>
      </c>
      <c r="F13" s="40">
        <v>887.86666666666667</v>
      </c>
      <c r="G13" s="40">
        <v>874.73333333333335</v>
      </c>
      <c r="H13" s="40">
        <v>943.73333333333335</v>
      </c>
      <c r="I13" s="40">
        <v>956.86666666666679</v>
      </c>
      <c r="J13" s="40">
        <v>978.23333333333335</v>
      </c>
      <c r="K13" s="31">
        <v>935.5</v>
      </c>
      <c r="L13" s="31">
        <v>901</v>
      </c>
      <c r="M13" s="31">
        <v>7.6265799999999997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2778.7</v>
      </c>
      <c r="D14" s="40">
        <v>2782.4833333333336</v>
      </c>
      <c r="E14" s="40">
        <v>2733.8166666666671</v>
      </c>
      <c r="F14" s="40">
        <v>2688.9333333333334</v>
      </c>
      <c r="G14" s="40">
        <v>2640.2666666666669</v>
      </c>
      <c r="H14" s="40">
        <v>2827.3666666666672</v>
      </c>
      <c r="I14" s="40">
        <v>2876.0333333333333</v>
      </c>
      <c r="J14" s="40">
        <v>2920.9166666666674</v>
      </c>
      <c r="K14" s="31">
        <v>2831.15</v>
      </c>
      <c r="L14" s="31">
        <v>2737.6</v>
      </c>
      <c r="M14" s="31">
        <v>0.44768000000000002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2103.1999999999998</v>
      </c>
      <c r="D15" s="40">
        <v>2112.5166666666664</v>
      </c>
      <c r="E15" s="40">
        <v>2070.0333333333328</v>
      </c>
      <c r="F15" s="40">
        <v>2036.8666666666663</v>
      </c>
      <c r="G15" s="40">
        <v>1994.3833333333328</v>
      </c>
      <c r="H15" s="40">
        <v>2145.6833333333329</v>
      </c>
      <c r="I15" s="40">
        <v>2188.1666666666665</v>
      </c>
      <c r="J15" s="40">
        <v>2221.333333333333</v>
      </c>
      <c r="K15" s="31">
        <v>2155</v>
      </c>
      <c r="L15" s="31">
        <v>2079.35</v>
      </c>
      <c r="M15" s="31">
        <v>1.07742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19736.849999999999</v>
      </c>
      <c r="D16" s="40">
        <v>19611.933333333334</v>
      </c>
      <c r="E16" s="40">
        <v>19376.366666666669</v>
      </c>
      <c r="F16" s="40">
        <v>19015.883333333335</v>
      </c>
      <c r="G16" s="40">
        <v>18780.316666666669</v>
      </c>
      <c r="H16" s="40">
        <v>19972.416666666668</v>
      </c>
      <c r="I16" s="40">
        <v>20207.983333333334</v>
      </c>
      <c r="J16" s="40">
        <v>20568.466666666667</v>
      </c>
      <c r="K16" s="31">
        <v>19847.5</v>
      </c>
      <c r="L16" s="31">
        <v>19251.45</v>
      </c>
      <c r="M16" s="31">
        <v>7.9549999999999996E-2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103.95</v>
      </c>
      <c r="D17" s="40">
        <v>102.89999999999999</v>
      </c>
      <c r="E17" s="40">
        <v>100.29999999999998</v>
      </c>
      <c r="F17" s="40">
        <v>96.649999999999991</v>
      </c>
      <c r="G17" s="40">
        <v>94.049999999999983</v>
      </c>
      <c r="H17" s="40">
        <v>106.54999999999998</v>
      </c>
      <c r="I17" s="40">
        <v>109.14999999999998</v>
      </c>
      <c r="J17" s="40">
        <v>112.79999999999998</v>
      </c>
      <c r="K17" s="31">
        <v>105.5</v>
      </c>
      <c r="L17" s="31">
        <v>99.25</v>
      </c>
      <c r="M17" s="31">
        <v>34.884230000000002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276.64999999999998</v>
      </c>
      <c r="D18" s="40">
        <v>273.46666666666664</v>
      </c>
      <c r="E18" s="40">
        <v>268.2833333333333</v>
      </c>
      <c r="F18" s="40">
        <v>259.91666666666669</v>
      </c>
      <c r="G18" s="40">
        <v>254.73333333333335</v>
      </c>
      <c r="H18" s="40">
        <v>281.83333333333326</v>
      </c>
      <c r="I18" s="40">
        <v>287.01666666666654</v>
      </c>
      <c r="J18" s="40">
        <v>295.38333333333321</v>
      </c>
      <c r="K18" s="31">
        <v>278.64999999999998</v>
      </c>
      <c r="L18" s="31">
        <v>265.10000000000002</v>
      </c>
      <c r="M18" s="31">
        <v>31.50243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2403.9</v>
      </c>
      <c r="D19" s="40">
        <v>2391.2999999999997</v>
      </c>
      <c r="E19" s="40">
        <v>2362.4999999999995</v>
      </c>
      <c r="F19" s="40">
        <v>2321.1</v>
      </c>
      <c r="G19" s="40">
        <v>2292.2999999999997</v>
      </c>
      <c r="H19" s="40">
        <v>2432.6999999999994</v>
      </c>
      <c r="I19" s="40">
        <v>2461.4999999999995</v>
      </c>
      <c r="J19" s="40">
        <v>2502.8999999999992</v>
      </c>
      <c r="K19" s="31">
        <v>2420.1</v>
      </c>
      <c r="L19" s="31">
        <v>2349.9</v>
      </c>
      <c r="M19" s="31">
        <v>2.0931999999999999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1707.95</v>
      </c>
      <c r="D20" s="40">
        <v>1692.7666666666667</v>
      </c>
      <c r="E20" s="40">
        <v>1665.1833333333334</v>
      </c>
      <c r="F20" s="40">
        <v>1622.4166666666667</v>
      </c>
      <c r="G20" s="40">
        <v>1594.8333333333335</v>
      </c>
      <c r="H20" s="40">
        <v>1735.5333333333333</v>
      </c>
      <c r="I20" s="40">
        <v>1763.1166666666668</v>
      </c>
      <c r="J20" s="40">
        <v>1805.8833333333332</v>
      </c>
      <c r="K20" s="31">
        <v>1720.35</v>
      </c>
      <c r="L20" s="31">
        <v>1650</v>
      </c>
      <c r="M20" s="31">
        <v>24.72589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1407.05</v>
      </c>
      <c r="D21" s="40">
        <v>1374.7666666666667</v>
      </c>
      <c r="E21" s="40">
        <v>1341.5833333333333</v>
      </c>
      <c r="F21" s="40">
        <v>1276.1166666666666</v>
      </c>
      <c r="G21" s="40">
        <v>1242.9333333333332</v>
      </c>
      <c r="H21" s="40">
        <v>1440.2333333333333</v>
      </c>
      <c r="I21" s="40">
        <v>1473.4166666666667</v>
      </c>
      <c r="J21" s="40">
        <v>1538.8833333333334</v>
      </c>
      <c r="K21" s="31">
        <v>1407.95</v>
      </c>
      <c r="L21" s="31">
        <v>1309.3</v>
      </c>
      <c r="M21" s="31">
        <v>30.178820000000002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729.25</v>
      </c>
      <c r="D22" s="40">
        <v>722.68333333333339</v>
      </c>
      <c r="E22" s="40">
        <v>711.76666666666677</v>
      </c>
      <c r="F22" s="40">
        <v>694.28333333333342</v>
      </c>
      <c r="G22" s="40">
        <v>683.36666666666679</v>
      </c>
      <c r="H22" s="40">
        <v>740.16666666666674</v>
      </c>
      <c r="I22" s="40">
        <v>751.08333333333326</v>
      </c>
      <c r="J22" s="40">
        <v>768.56666666666672</v>
      </c>
      <c r="K22" s="31">
        <v>733.6</v>
      </c>
      <c r="L22" s="31">
        <v>705.2</v>
      </c>
      <c r="M22" s="31">
        <v>34.872210000000003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1954.55</v>
      </c>
      <c r="D23" s="40">
        <v>1924.8500000000001</v>
      </c>
      <c r="E23" s="40">
        <v>1884.7000000000003</v>
      </c>
      <c r="F23" s="40">
        <v>1814.8500000000001</v>
      </c>
      <c r="G23" s="40">
        <v>1774.7000000000003</v>
      </c>
      <c r="H23" s="40">
        <v>1994.7000000000003</v>
      </c>
      <c r="I23" s="40">
        <v>2034.8500000000004</v>
      </c>
      <c r="J23" s="40">
        <v>2104.7000000000003</v>
      </c>
      <c r="K23" s="31">
        <v>1965</v>
      </c>
      <c r="L23" s="31">
        <v>1855</v>
      </c>
      <c r="M23" s="31">
        <v>0.73085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338.75</v>
      </c>
      <c r="D24" s="40">
        <v>333.8</v>
      </c>
      <c r="E24" s="40">
        <v>325.60000000000002</v>
      </c>
      <c r="F24" s="40">
        <v>312.45</v>
      </c>
      <c r="G24" s="40">
        <v>304.25</v>
      </c>
      <c r="H24" s="40">
        <v>346.95000000000005</v>
      </c>
      <c r="I24" s="40">
        <v>355.15</v>
      </c>
      <c r="J24" s="40">
        <v>368.30000000000007</v>
      </c>
      <c r="K24" s="31">
        <v>342</v>
      </c>
      <c r="L24" s="31">
        <v>320.64999999999998</v>
      </c>
      <c r="M24" s="31">
        <v>1.46902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200.15</v>
      </c>
      <c r="D25" s="40">
        <v>199.56666666666669</v>
      </c>
      <c r="E25" s="40">
        <v>192.33333333333337</v>
      </c>
      <c r="F25" s="40">
        <v>184.51666666666668</v>
      </c>
      <c r="G25" s="40">
        <v>177.28333333333336</v>
      </c>
      <c r="H25" s="40">
        <v>207.38333333333338</v>
      </c>
      <c r="I25" s="40">
        <v>214.61666666666667</v>
      </c>
      <c r="J25" s="40">
        <v>222.43333333333339</v>
      </c>
      <c r="K25" s="31">
        <v>206.8</v>
      </c>
      <c r="L25" s="31">
        <v>191.75</v>
      </c>
      <c r="M25" s="31">
        <v>9.9987200000000005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1117.55</v>
      </c>
      <c r="D26" s="40">
        <v>1105.8500000000001</v>
      </c>
      <c r="E26" s="40">
        <v>1082.7000000000003</v>
      </c>
      <c r="F26" s="40">
        <v>1047.8500000000001</v>
      </c>
      <c r="G26" s="40">
        <v>1024.7000000000003</v>
      </c>
      <c r="H26" s="40">
        <v>1140.7000000000003</v>
      </c>
      <c r="I26" s="40">
        <v>1163.8500000000004</v>
      </c>
      <c r="J26" s="40">
        <v>1198.7000000000003</v>
      </c>
      <c r="K26" s="31">
        <v>1129</v>
      </c>
      <c r="L26" s="31">
        <v>1071</v>
      </c>
      <c r="M26" s="31">
        <v>2.51417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1857.35</v>
      </c>
      <c r="D27" s="40">
        <v>1860.4666666666665</v>
      </c>
      <c r="E27" s="40">
        <v>1841.883333333333</v>
      </c>
      <c r="F27" s="40">
        <v>1826.4166666666665</v>
      </c>
      <c r="G27" s="40">
        <v>1807.833333333333</v>
      </c>
      <c r="H27" s="40">
        <v>1875.9333333333329</v>
      </c>
      <c r="I27" s="40">
        <v>1894.5166666666664</v>
      </c>
      <c r="J27" s="40">
        <v>1909.9833333333329</v>
      </c>
      <c r="K27" s="31">
        <v>1879.05</v>
      </c>
      <c r="L27" s="31">
        <v>1845</v>
      </c>
      <c r="M27" s="31">
        <v>0.20837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2066.4</v>
      </c>
      <c r="D28" s="40">
        <v>2053.7999999999997</v>
      </c>
      <c r="E28" s="40">
        <v>2012.5999999999995</v>
      </c>
      <c r="F28" s="40">
        <v>1958.7999999999997</v>
      </c>
      <c r="G28" s="40">
        <v>1917.5999999999995</v>
      </c>
      <c r="H28" s="40">
        <v>2107.5999999999995</v>
      </c>
      <c r="I28" s="40">
        <v>2148.7999999999993</v>
      </c>
      <c r="J28" s="40">
        <v>2202.5999999999995</v>
      </c>
      <c r="K28" s="31">
        <v>2095</v>
      </c>
      <c r="L28" s="31">
        <v>2000</v>
      </c>
      <c r="M28" s="31">
        <v>0.87739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98.8</v>
      </c>
      <c r="D29" s="40">
        <v>99.333333333333329</v>
      </c>
      <c r="E29" s="40">
        <v>97.466666666666654</v>
      </c>
      <c r="F29" s="40">
        <v>96.133333333333326</v>
      </c>
      <c r="G29" s="40">
        <v>94.266666666666652</v>
      </c>
      <c r="H29" s="40">
        <v>100.66666666666666</v>
      </c>
      <c r="I29" s="40">
        <v>102.53333333333333</v>
      </c>
      <c r="J29" s="40">
        <v>103.86666666666666</v>
      </c>
      <c r="K29" s="31">
        <v>101.2</v>
      </c>
      <c r="L29" s="31">
        <v>98</v>
      </c>
      <c r="M29" s="31">
        <v>4.5561400000000001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3349.2</v>
      </c>
      <c r="D30" s="40">
        <v>3324.9</v>
      </c>
      <c r="E30" s="40">
        <v>3268.3500000000004</v>
      </c>
      <c r="F30" s="40">
        <v>3187.5000000000005</v>
      </c>
      <c r="G30" s="40">
        <v>3130.9500000000007</v>
      </c>
      <c r="H30" s="40">
        <v>3405.75</v>
      </c>
      <c r="I30" s="40">
        <v>3462.3</v>
      </c>
      <c r="J30" s="40">
        <v>3543.1499999999996</v>
      </c>
      <c r="K30" s="31">
        <v>3381.45</v>
      </c>
      <c r="L30" s="31">
        <v>3244.05</v>
      </c>
      <c r="M30" s="31">
        <v>2.64202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3239.65</v>
      </c>
      <c r="D31" s="40">
        <v>3198.7999999999997</v>
      </c>
      <c r="E31" s="40">
        <v>3141.9499999999994</v>
      </c>
      <c r="F31" s="40">
        <v>3044.2499999999995</v>
      </c>
      <c r="G31" s="40">
        <v>2987.3999999999992</v>
      </c>
      <c r="H31" s="40">
        <v>3296.4999999999995</v>
      </c>
      <c r="I31" s="40">
        <v>3353.35</v>
      </c>
      <c r="J31" s="40">
        <v>3451.0499999999997</v>
      </c>
      <c r="K31" s="31">
        <v>3255.65</v>
      </c>
      <c r="L31" s="31">
        <v>3101.1</v>
      </c>
      <c r="M31" s="31">
        <v>0.29938999999999999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21.7</v>
      </c>
      <c r="D32" s="40">
        <v>21.516666666666666</v>
      </c>
      <c r="E32" s="40">
        <v>21.083333333333332</v>
      </c>
      <c r="F32" s="40">
        <v>20.466666666666665</v>
      </c>
      <c r="G32" s="40">
        <v>20.033333333333331</v>
      </c>
      <c r="H32" s="40">
        <v>22.133333333333333</v>
      </c>
      <c r="I32" s="40">
        <v>22.56666666666667</v>
      </c>
      <c r="J32" s="40">
        <v>23.183333333333334</v>
      </c>
      <c r="K32" s="31">
        <v>21.95</v>
      </c>
      <c r="L32" s="31">
        <v>20.9</v>
      </c>
      <c r="M32" s="31">
        <v>53.59075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640.20000000000005</v>
      </c>
      <c r="D33" s="40">
        <v>632.9</v>
      </c>
      <c r="E33" s="40">
        <v>623.79999999999995</v>
      </c>
      <c r="F33" s="40">
        <v>607.4</v>
      </c>
      <c r="G33" s="40">
        <v>598.29999999999995</v>
      </c>
      <c r="H33" s="40">
        <v>649.29999999999995</v>
      </c>
      <c r="I33" s="40">
        <v>658.40000000000009</v>
      </c>
      <c r="J33" s="40">
        <v>674.8</v>
      </c>
      <c r="K33" s="31">
        <v>642</v>
      </c>
      <c r="L33" s="31">
        <v>616.5</v>
      </c>
      <c r="M33" s="31">
        <v>13.84656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3293.65</v>
      </c>
      <c r="D34" s="40">
        <v>3299.5499999999997</v>
      </c>
      <c r="E34" s="40">
        <v>3224.1999999999994</v>
      </c>
      <c r="F34" s="40">
        <v>3154.7499999999995</v>
      </c>
      <c r="G34" s="40">
        <v>3079.3999999999992</v>
      </c>
      <c r="H34" s="40">
        <v>3368.9999999999995</v>
      </c>
      <c r="I34" s="40">
        <v>3444.35</v>
      </c>
      <c r="J34" s="40">
        <v>3513.7999999999997</v>
      </c>
      <c r="K34" s="31">
        <v>3374.9</v>
      </c>
      <c r="L34" s="31">
        <v>3230.1</v>
      </c>
      <c r="M34" s="31">
        <v>0.44557000000000002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395.8</v>
      </c>
      <c r="D35" s="40">
        <v>391.93333333333334</v>
      </c>
      <c r="E35" s="40">
        <v>387.06666666666666</v>
      </c>
      <c r="F35" s="40">
        <v>378.33333333333331</v>
      </c>
      <c r="G35" s="40">
        <v>373.46666666666664</v>
      </c>
      <c r="H35" s="40">
        <v>400.66666666666669</v>
      </c>
      <c r="I35" s="40">
        <v>405.53333333333336</v>
      </c>
      <c r="J35" s="40">
        <v>414.26666666666671</v>
      </c>
      <c r="K35" s="31">
        <v>396.8</v>
      </c>
      <c r="L35" s="31">
        <v>383.2</v>
      </c>
      <c r="M35" s="31">
        <v>20.611190000000001</v>
      </c>
      <c r="N35" s="1"/>
      <c r="O35" s="1"/>
    </row>
    <row r="36" spans="1:15" ht="12.75" customHeight="1">
      <c r="A36" s="31">
        <v>26</v>
      </c>
      <c r="B36" s="31" t="s">
        <v>980</v>
      </c>
      <c r="C36" s="31">
        <v>1080.9000000000001</v>
      </c>
      <c r="D36" s="40">
        <v>1075.95</v>
      </c>
      <c r="E36" s="40">
        <v>1032</v>
      </c>
      <c r="F36" s="40">
        <v>983.09999999999991</v>
      </c>
      <c r="G36" s="40">
        <v>939.14999999999986</v>
      </c>
      <c r="H36" s="40">
        <v>1124.8500000000001</v>
      </c>
      <c r="I36" s="40">
        <v>1168.8000000000004</v>
      </c>
      <c r="J36" s="40">
        <v>1217.7000000000003</v>
      </c>
      <c r="K36" s="31">
        <v>1119.9000000000001</v>
      </c>
      <c r="L36" s="31">
        <v>1027.05</v>
      </c>
      <c r="M36" s="31">
        <v>4.6045400000000001</v>
      </c>
      <c r="N36" s="1"/>
      <c r="O36" s="1"/>
    </row>
    <row r="37" spans="1:15" ht="12.75" customHeight="1">
      <c r="A37" s="31">
        <v>27</v>
      </c>
      <c r="B37" s="31" t="s">
        <v>819</v>
      </c>
      <c r="C37" s="31">
        <v>810.75</v>
      </c>
      <c r="D37" s="40">
        <v>805.30000000000007</v>
      </c>
      <c r="E37" s="40">
        <v>796.55000000000018</v>
      </c>
      <c r="F37" s="40">
        <v>782.35000000000014</v>
      </c>
      <c r="G37" s="40">
        <v>773.60000000000025</v>
      </c>
      <c r="H37" s="40">
        <v>819.50000000000011</v>
      </c>
      <c r="I37" s="40">
        <v>828.24999999999989</v>
      </c>
      <c r="J37" s="40">
        <v>842.45</v>
      </c>
      <c r="K37" s="31">
        <v>814.05</v>
      </c>
      <c r="L37" s="31">
        <v>791.1</v>
      </c>
      <c r="M37" s="31">
        <v>0.48248000000000002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909.7</v>
      </c>
      <c r="D38" s="40">
        <v>900.35</v>
      </c>
      <c r="E38" s="40">
        <v>880.55000000000007</v>
      </c>
      <c r="F38" s="40">
        <v>851.40000000000009</v>
      </c>
      <c r="G38" s="40">
        <v>831.60000000000014</v>
      </c>
      <c r="H38" s="40">
        <v>929.5</v>
      </c>
      <c r="I38" s="40">
        <v>949.3</v>
      </c>
      <c r="J38" s="40">
        <v>978.44999999999993</v>
      </c>
      <c r="K38" s="31">
        <v>920.15</v>
      </c>
      <c r="L38" s="31">
        <v>871.2</v>
      </c>
      <c r="M38" s="31">
        <v>6.89018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764.2</v>
      </c>
      <c r="D39" s="40">
        <v>755.43333333333339</v>
      </c>
      <c r="E39" s="40">
        <v>735.96666666666681</v>
      </c>
      <c r="F39" s="40">
        <v>707.73333333333346</v>
      </c>
      <c r="G39" s="40">
        <v>688.26666666666688</v>
      </c>
      <c r="H39" s="40">
        <v>783.66666666666674</v>
      </c>
      <c r="I39" s="40">
        <v>803.13333333333344</v>
      </c>
      <c r="J39" s="40">
        <v>831.36666666666667</v>
      </c>
      <c r="K39" s="31">
        <v>774.9</v>
      </c>
      <c r="L39" s="31">
        <v>727.2</v>
      </c>
      <c r="M39" s="31">
        <v>7.3126899999999999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5454.25</v>
      </c>
      <c r="D40" s="40">
        <v>5448.083333333333</v>
      </c>
      <c r="E40" s="40">
        <v>5356.1666666666661</v>
      </c>
      <c r="F40" s="40">
        <v>5258.083333333333</v>
      </c>
      <c r="G40" s="40">
        <v>5166.1666666666661</v>
      </c>
      <c r="H40" s="40">
        <v>5546.1666666666661</v>
      </c>
      <c r="I40" s="40">
        <v>5638.0833333333321</v>
      </c>
      <c r="J40" s="40">
        <v>5736.1666666666661</v>
      </c>
      <c r="K40" s="31">
        <v>5540</v>
      </c>
      <c r="L40" s="31">
        <v>5350</v>
      </c>
      <c r="M40" s="31">
        <v>7.63056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221.4</v>
      </c>
      <c r="D41" s="40">
        <v>219.11666666666667</v>
      </c>
      <c r="E41" s="40">
        <v>215.83333333333334</v>
      </c>
      <c r="F41" s="40">
        <v>210.26666666666668</v>
      </c>
      <c r="G41" s="40">
        <v>206.98333333333335</v>
      </c>
      <c r="H41" s="40">
        <v>224.68333333333334</v>
      </c>
      <c r="I41" s="40">
        <v>227.96666666666664</v>
      </c>
      <c r="J41" s="40">
        <v>233.53333333333333</v>
      </c>
      <c r="K41" s="31">
        <v>222.4</v>
      </c>
      <c r="L41" s="31">
        <v>213.55</v>
      </c>
      <c r="M41" s="31">
        <v>27.58276</v>
      </c>
      <c r="N41" s="1"/>
      <c r="O41" s="1"/>
    </row>
    <row r="42" spans="1:15" ht="12.75" customHeight="1">
      <c r="A42" s="31">
        <v>32</v>
      </c>
      <c r="B42" s="31" t="s">
        <v>304</v>
      </c>
      <c r="C42" s="31">
        <v>510.05</v>
      </c>
      <c r="D42" s="40">
        <v>512.51666666666665</v>
      </c>
      <c r="E42" s="40">
        <v>503.0333333333333</v>
      </c>
      <c r="F42" s="40">
        <v>496.01666666666665</v>
      </c>
      <c r="G42" s="40">
        <v>486.5333333333333</v>
      </c>
      <c r="H42" s="40">
        <v>519.5333333333333</v>
      </c>
      <c r="I42" s="40">
        <v>529.01666666666665</v>
      </c>
      <c r="J42" s="40">
        <v>536.0333333333333</v>
      </c>
      <c r="K42" s="31">
        <v>522</v>
      </c>
      <c r="L42" s="31">
        <v>505.5</v>
      </c>
      <c r="M42" s="31">
        <v>2.4032100000000001</v>
      </c>
      <c r="N42" s="1"/>
      <c r="O42" s="1"/>
    </row>
    <row r="43" spans="1:15" ht="12.75" customHeight="1">
      <c r="A43" s="31">
        <v>33</v>
      </c>
      <c r="B43" s="31" t="s">
        <v>305</v>
      </c>
      <c r="C43" s="31">
        <v>100.3</v>
      </c>
      <c r="D43" s="40">
        <v>100.18333333333332</v>
      </c>
      <c r="E43" s="40">
        <v>97.21666666666664</v>
      </c>
      <c r="F43" s="40">
        <v>94.133333333333312</v>
      </c>
      <c r="G43" s="40">
        <v>91.166666666666629</v>
      </c>
      <c r="H43" s="40">
        <v>103.26666666666665</v>
      </c>
      <c r="I43" s="40">
        <v>106.23333333333332</v>
      </c>
      <c r="J43" s="40">
        <v>109.31666666666666</v>
      </c>
      <c r="K43" s="31">
        <v>103.15</v>
      </c>
      <c r="L43" s="31">
        <v>97.1</v>
      </c>
      <c r="M43" s="31">
        <v>13.578659999999999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135.05000000000001</v>
      </c>
      <c r="D44" s="40">
        <v>133.68333333333337</v>
      </c>
      <c r="E44" s="40">
        <v>131.71666666666673</v>
      </c>
      <c r="F44" s="40">
        <v>128.38333333333335</v>
      </c>
      <c r="G44" s="40">
        <v>126.41666666666671</v>
      </c>
      <c r="H44" s="40">
        <v>137.01666666666674</v>
      </c>
      <c r="I44" s="40">
        <v>138.98333333333338</v>
      </c>
      <c r="J44" s="40">
        <v>142.31666666666675</v>
      </c>
      <c r="K44" s="31">
        <v>135.65</v>
      </c>
      <c r="L44" s="31">
        <v>130.35</v>
      </c>
      <c r="M44" s="31">
        <v>295.0136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3185.55</v>
      </c>
      <c r="D45" s="40">
        <v>3215.1333333333337</v>
      </c>
      <c r="E45" s="40">
        <v>3141.9666666666672</v>
      </c>
      <c r="F45" s="40">
        <v>3098.3833333333337</v>
      </c>
      <c r="G45" s="40">
        <v>3025.2166666666672</v>
      </c>
      <c r="H45" s="40">
        <v>3258.7166666666672</v>
      </c>
      <c r="I45" s="40">
        <v>3331.8833333333341</v>
      </c>
      <c r="J45" s="40">
        <v>3375.4666666666672</v>
      </c>
      <c r="K45" s="31">
        <v>3288.3</v>
      </c>
      <c r="L45" s="31">
        <v>3171.55</v>
      </c>
      <c r="M45" s="31">
        <v>14.826180000000001</v>
      </c>
      <c r="N45" s="1"/>
      <c r="O45" s="1"/>
    </row>
    <row r="46" spans="1:15" ht="12.75" customHeight="1">
      <c r="A46" s="31">
        <v>36</v>
      </c>
      <c r="B46" s="31" t="s">
        <v>306</v>
      </c>
      <c r="C46" s="31">
        <v>201.95</v>
      </c>
      <c r="D46" s="40">
        <v>198.04999999999998</v>
      </c>
      <c r="E46" s="40">
        <v>191.49999999999997</v>
      </c>
      <c r="F46" s="40">
        <v>181.04999999999998</v>
      </c>
      <c r="G46" s="40">
        <v>174.49999999999997</v>
      </c>
      <c r="H46" s="40">
        <v>208.49999999999997</v>
      </c>
      <c r="I46" s="40">
        <v>215.04999999999998</v>
      </c>
      <c r="J46" s="40">
        <v>225.49999999999997</v>
      </c>
      <c r="K46" s="31">
        <v>204.6</v>
      </c>
      <c r="L46" s="31">
        <v>187.6</v>
      </c>
      <c r="M46" s="31">
        <v>4.92014</v>
      </c>
      <c r="N46" s="1"/>
      <c r="O46" s="1"/>
    </row>
    <row r="47" spans="1:15" ht="12.75" customHeight="1">
      <c r="A47" s="31">
        <v>37</v>
      </c>
      <c r="B47" s="31" t="s">
        <v>308</v>
      </c>
      <c r="C47" s="31">
        <v>2227.1999999999998</v>
      </c>
      <c r="D47" s="40">
        <v>2207.5333333333333</v>
      </c>
      <c r="E47" s="40">
        <v>2165.0666666666666</v>
      </c>
      <c r="F47" s="40">
        <v>2102.9333333333334</v>
      </c>
      <c r="G47" s="40">
        <v>2060.4666666666667</v>
      </c>
      <c r="H47" s="40">
        <v>2269.6666666666665</v>
      </c>
      <c r="I47" s="40">
        <v>2312.1333333333328</v>
      </c>
      <c r="J47" s="40">
        <v>2374.2666666666664</v>
      </c>
      <c r="K47" s="31">
        <v>2250</v>
      </c>
      <c r="L47" s="31">
        <v>2145.4</v>
      </c>
      <c r="M47" s="31">
        <v>8.1875599999999995</v>
      </c>
      <c r="N47" s="1"/>
      <c r="O47" s="1"/>
    </row>
    <row r="48" spans="1:15" ht="12.75" customHeight="1">
      <c r="A48" s="31">
        <v>38</v>
      </c>
      <c r="B48" s="31" t="s">
        <v>307</v>
      </c>
      <c r="C48" s="31">
        <v>2981.05</v>
      </c>
      <c r="D48" s="40">
        <v>2985.3833333333337</v>
      </c>
      <c r="E48" s="40">
        <v>2953.8666666666672</v>
      </c>
      <c r="F48" s="40">
        <v>2926.6833333333334</v>
      </c>
      <c r="G48" s="40">
        <v>2895.166666666667</v>
      </c>
      <c r="H48" s="40">
        <v>3012.5666666666675</v>
      </c>
      <c r="I48" s="40">
        <v>3044.0833333333339</v>
      </c>
      <c r="J48" s="40">
        <v>3071.2666666666678</v>
      </c>
      <c r="K48" s="31">
        <v>3016.9</v>
      </c>
      <c r="L48" s="31">
        <v>2958.2</v>
      </c>
      <c r="M48" s="31">
        <v>9.4329999999999997E-2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1674.05</v>
      </c>
      <c r="D49" s="40">
        <v>1656.0166666666667</v>
      </c>
      <c r="E49" s="40">
        <v>1630.0333333333333</v>
      </c>
      <c r="F49" s="40">
        <v>1586.0166666666667</v>
      </c>
      <c r="G49" s="40">
        <v>1560.0333333333333</v>
      </c>
      <c r="H49" s="40">
        <v>1700.0333333333333</v>
      </c>
      <c r="I49" s="40">
        <v>1726.0166666666664</v>
      </c>
      <c r="J49" s="40">
        <v>1770.0333333333333</v>
      </c>
      <c r="K49" s="31">
        <v>1682</v>
      </c>
      <c r="L49" s="31">
        <v>1612</v>
      </c>
      <c r="M49" s="31">
        <v>5.3411200000000001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8650.4500000000007</v>
      </c>
      <c r="D50" s="40">
        <v>8553.4833333333336</v>
      </c>
      <c r="E50" s="40">
        <v>8356.9666666666672</v>
      </c>
      <c r="F50" s="40">
        <v>8063.4833333333336</v>
      </c>
      <c r="G50" s="40">
        <v>7866.9666666666672</v>
      </c>
      <c r="H50" s="40">
        <v>8846.9666666666672</v>
      </c>
      <c r="I50" s="40">
        <v>9043.4833333333336</v>
      </c>
      <c r="J50" s="40">
        <v>9336.9666666666672</v>
      </c>
      <c r="K50" s="31">
        <v>8750</v>
      </c>
      <c r="L50" s="31">
        <v>8260</v>
      </c>
      <c r="M50" s="31">
        <v>1.1279300000000001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1200.3499999999999</v>
      </c>
      <c r="D51" s="40">
        <v>1198.45</v>
      </c>
      <c r="E51" s="40">
        <v>1176.9000000000001</v>
      </c>
      <c r="F51" s="40">
        <v>1153.45</v>
      </c>
      <c r="G51" s="40">
        <v>1131.9000000000001</v>
      </c>
      <c r="H51" s="40">
        <v>1221.9000000000001</v>
      </c>
      <c r="I51" s="40">
        <v>1243.4499999999998</v>
      </c>
      <c r="J51" s="40">
        <v>1266.9000000000001</v>
      </c>
      <c r="K51" s="31">
        <v>1220</v>
      </c>
      <c r="L51" s="31">
        <v>1175</v>
      </c>
      <c r="M51" s="31">
        <v>10.11905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650.95000000000005</v>
      </c>
      <c r="D52" s="40">
        <v>642.18333333333339</v>
      </c>
      <c r="E52" s="40">
        <v>631.76666666666677</v>
      </c>
      <c r="F52" s="40">
        <v>612.58333333333337</v>
      </c>
      <c r="G52" s="40">
        <v>602.16666666666674</v>
      </c>
      <c r="H52" s="40">
        <v>661.36666666666679</v>
      </c>
      <c r="I52" s="40">
        <v>671.7833333333333</v>
      </c>
      <c r="J52" s="40">
        <v>690.96666666666681</v>
      </c>
      <c r="K52" s="31">
        <v>652.6</v>
      </c>
      <c r="L52" s="31">
        <v>623</v>
      </c>
      <c r="M52" s="31">
        <v>18.871079999999999</v>
      </c>
      <c r="N52" s="1"/>
      <c r="O52" s="1"/>
    </row>
    <row r="53" spans="1:15" ht="12.75" customHeight="1">
      <c r="A53" s="31">
        <v>43</v>
      </c>
      <c r="B53" s="31" t="s">
        <v>310</v>
      </c>
      <c r="C53" s="31">
        <v>542.1</v>
      </c>
      <c r="D53" s="40">
        <v>542.0333333333333</v>
      </c>
      <c r="E53" s="40">
        <v>538.06666666666661</v>
      </c>
      <c r="F53" s="40">
        <v>534.0333333333333</v>
      </c>
      <c r="G53" s="40">
        <v>530.06666666666661</v>
      </c>
      <c r="H53" s="40">
        <v>546.06666666666661</v>
      </c>
      <c r="I53" s="40">
        <v>550.0333333333333</v>
      </c>
      <c r="J53" s="40">
        <v>554.06666666666661</v>
      </c>
      <c r="K53" s="31">
        <v>546</v>
      </c>
      <c r="L53" s="31">
        <v>538</v>
      </c>
      <c r="M53" s="31">
        <v>0.96548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685.65</v>
      </c>
      <c r="D54" s="40">
        <v>685.2166666666667</v>
      </c>
      <c r="E54" s="40">
        <v>677.78333333333342</v>
      </c>
      <c r="F54" s="40">
        <v>669.91666666666674</v>
      </c>
      <c r="G54" s="40">
        <v>662.48333333333346</v>
      </c>
      <c r="H54" s="40">
        <v>693.08333333333337</v>
      </c>
      <c r="I54" s="40">
        <v>700.51666666666677</v>
      </c>
      <c r="J54" s="40">
        <v>708.38333333333333</v>
      </c>
      <c r="K54" s="31">
        <v>692.65</v>
      </c>
      <c r="L54" s="31">
        <v>677.35</v>
      </c>
      <c r="M54" s="31">
        <v>165.75348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3434.85</v>
      </c>
      <c r="D55" s="40">
        <v>3419.8000000000006</v>
      </c>
      <c r="E55" s="40">
        <v>3391.1000000000013</v>
      </c>
      <c r="F55" s="40">
        <v>3347.3500000000008</v>
      </c>
      <c r="G55" s="40">
        <v>3318.6500000000015</v>
      </c>
      <c r="H55" s="40">
        <v>3463.5500000000011</v>
      </c>
      <c r="I55" s="40">
        <v>3492.2500000000009</v>
      </c>
      <c r="J55" s="40">
        <v>3536.0000000000009</v>
      </c>
      <c r="K55" s="31">
        <v>3448.5</v>
      </c>
      <c r="L55" s="31">
        <v>3376.05</v>
      </c>
      <c r="M55" s="31">
        <v>7.1310200000000004</v>
      </c>
      <c r="N55" s="1"/>
      <c r="O55" s="1"/>
    </row>
    <row r="56" spans="1:15" ht="12.75" customHeight="1">
      <c r="A56" s="31">
        <v>46</v>
      </c>
      <c r="B56" s="31" t="s">
        <v>314</v>
      </c>
      <c r="C56" s="31">
        <v>190.4</v>
      </c>
      <c r="D56" s="40">
        <v>190.31666666666669</v>
      </c>
      <c r="E56" s="40">
        <v>186.23333333333338</v>
      </c>
      <c r="F56" s="40">
        <v>182.06666666666669</v>
      </c>
      <c r="G56" s="40">
        <v>177.98333333333338</v>
      </c>
      <c r="H56" s="40">
        <v>194.48333333333338</v>
      </c>
      <c r="I56" s="40">
        <v>198.56666666666669</v>
      </c>
      <c r="J56" s="40">
        <v>202.73333333333338</v>
      </c>
      <c r="K56" s="31">
        <v>194.4</v>
      </c>
      <c r="L56" s="31">
        <v>186.15</v>
      </c>
      <c r="M56" s="31">
        <v>15.0791</v>
      </c>
      <c r="N56" s="1"/>
      <c r="O56" s="1"/>
    </row>
    <row r="57" spans="1:15" ht="12.75" customHeight="1">
      <c r="A57" s="31">
        <v>47</v>
      </c>
      <c r="B57" s="31" t="s">
        <v>315</v>
      </c>
      <c r="C57" s="31">
        <v>1073.2</v>
      </c>
      <c r="D57" s="40">
        <v>1062.8500000000001</v>
      </c>
      <c r="E57" s="40">
        <v>1045.9000000000003</v>
      </c>
      <c r="F57" s="40">
        <v>1018.6000000000001</v>
      </c>
      <c r="G57" s="40">
        <v>1001.6500000000003</v>
      </c>
      <c r="H57" s="40">
        <v>1090.1500000000003</v>
      </c>
      <c r="I57" s="40">
        <v>1107.1000000000001</v>
      </c>
      <c r="J57" s="40">
        <v>1134.4000000000003</v>
      </c>
      <c r="K57" s="31">
        <v>1079.8</v>
      </c>
      <c r="L57" s="31">
        <v>1035.55</v>
      </c>
      <c r="M57" s="31">
        <v>0.94862000000000002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17368.099999999999</v>
      </c>
      <c r="D58" s="40">
        <v>17187.733333333334</v>
      </c>
      <c r="E58" s="40">
        <v>16937.616666666669</v>
      </c>
      <c r="F58" s="40">
        <v>16507.133333333335</v>
      </c>
      <c r="G58" s="40">
        <v>16257.01666666667</v>
      </c>
      <c r="H58" s="40">
        <v>17618.216666666667</v>
      </c>
      <c r="I58" s="40">
        <v>17868.333333333328</v>
      </c>
      <c r="J58" s="40">
        <v>18298.816666666666</v>
      </c>
      <c r="K58" s="31">
        <v>17437.849999999999</v>
      </c>
      <c r="L58" s="31">
        <v>16757.25</v>
      </c>
      <c r="M58" s="31">
        <v>2.51315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4974.3500000000004</v>
      </c>
      <c r="D59" s="40">
        <v>4929.2</v>
      </c>
      <c r="E59" s="40">
        <v>4834.75</v>
      </c>
      <c r="F59" s="40">
        <v>4695.1500000000005</v>
      </c>
      <c r="G59" s="40">
        <v>4600.7000000000007</v>
      </c>
      <c r="H59" s="40">
        <v>5068.7999999999993</v>
      </c>
      <c r="I59" s="40">
        <v>5163.2499999999982</v>
      </c>
      <c r="J59" s="40">
        <v>5302.8499999999985</v>
      </c>
      <c r="K59" s="31">
        <v>5023.6499999999996</v>
      </c>
      <c r="L59" s="31">
        <v>4789.6000000000004</v>
      </c>
      <c r="M59" s="31">
        <v>0.24504999999999999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7114.3</v>
      </c>
      <c r="D60" s="40">
        <v>7072.1333333333341</v>
      </c>
      <c r="E60" s="40">
        <v>6966.2666666666682</v>
      </c>
      <c r="F60" s="40">
        <v>6818.2333333333345</v>
      </c>
      <c r="G60" s="40">
        <v>6712.3666666666686</v>
      </c>
      <c r="H60" s="40">
        <v>7220.1666666666679</v>
      </c>
      <c r="I60" s="40">
        <v>7326.0333333333347</v>
      </c>
      <c r="J60" s="40">
        <v>7474.0666666666675</v>
      </c>
      <c r="K60" s="31">
        <v>7178</v>
      </c>
      <c r="L60" s="31">
        <v>6924.1</v>
      </c>
      <c r="M60" s="31">
        <v>11.87589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3155.7</v>
      </c>
      <c r="D61" s="40">
        <v>3093.7666666666664</v>
      </c>
      <c r="E61" s="40">
        <v>3012.5333333333328</v>
      </c>
      <c r="F61" s="40">
        <v>2869.3666666666663</v>
      </c>
      <c r="G61" s="40">
        <v>2788.1333333333328</v>
      </c>
      <c r="H61" s="40">
        <v>3236.9333333333329</v>
      </c>
      <c r="I61" s="40">
        <v>3318.1666666666665</v>
      </c>
      <c r="J61" s="40">
        <v>3461.333333333333</v>
      </c>
      <c r="K61" s="31">
        <v>3175</v>
      </c>
      <c r="L61" s="31">
        <v>2950.6</v>
      </c>
      <c r="M61" s="31">
        <v>0.69682999999999995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2297.5500000000002</v>
      </c>
      <c r="D62" s="40">
        <v>2274.7833333333333</v>
      </c>
      <c r="E62" s="40">
        <v>2239.6666666666665</v>
      </c>
      <c r="F62" s="40">
        <v>2181.7833333333333</v>
      </c>
      <c r="G62" s="40">
        <v>2146.6666666666665</v>
      </c>
      <c r="H62" s="40">
        <v>2332.6666666666665</v>
      </c>
      <c r="I62" s="40">
        <v>2367.7833333333333</v>
      </c>
      <c r="J62" s="40">
        <v>2425.6666666666665</v>
      </c>
      <c r="K62" s="31">
        <v>2309.9</v>
      </c>
      <c r="L62" s="31">
        <v>2216.9</v>
      </c>
      <c r="M62" s="31">
        <v>1.54234</v>
      </c>
      <c r="N62" s="1"/>
      <c r="O62" s="1"/>
    </row>
    <row r="63" spans="1:15" ht="12.75" customHeight="1">
      <c r="A63" s="31">
        <v>53</v>
      </c>
      <c r="B63" s="31" t="s">
        <v>317</v>
      </c>
      <c r="C63" s="31">
        <v>318.14999999999998</v>
      </c>
      <c r="D63" s="40">
        <v>318.23333333333335</v>
      </c>
      <c r="E63" s="40">
        <v>313.4666666666667</v>
      </c>
      <c r="F63" s="40">
        <v>308.78333333333336</v>
      </c>
      <c r="G63" s="40">
        <v>304.01666666666671</v>
      </c>
      <c r="H63" s="40">
        <v>322.91666666666669</v>
      </c>
      <c r="I63" s="40">
        <v>327.68333333333334</v>
      </c>
      <c r="J63" s="40">
        <v>332.36666666666667</v>
      </c>
      <c r="K63" s="31">
        <v>323</v>
      </c>
      <c r="L63" s="31">
        <v>313.55</v>
      </c>
      <c r="M63" s="31">
        <v>3.7530999999999999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306.5</v>
      </c>
      <c r="D64" s="40">
        <v>302.63333333333333</v>
      </c>
      <c r="E64" s="40">
        <v>295.36666666666667</v>
      </c>
      <c r="F64" s="40">
        <v>284.23333333333335</v>
      </c>
      <c r="G64" s="40">
        <v>276.9666666666667</v>
      </c>
      <c r="H64" s="40">
        <v>313.76666666666665</v>
      </c>
      <c r="I64" s="40">
        <v>321.0333333333333</v>
      </c>
      <c r="J64" s="40">
        <v>332.16666666666663</v>
      </c>
      <c r="K64" s="31">
        <v>309.89999999999998</v>
      </c>
      <c r="L64" s="31">
        <v>291.5</v>
      </c>
      <c r="M64" s="31">
        <v>50.758980000000001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93.4</v>
      </c>
      <c r="D65" s="40">
        <v>92.2</v>
      </c>
      <c r="E65" s="40">
        <v>90.600000000000009</v>
      </c>
      <c r="F65" s="40">
        <v>87.800000000000011</v>
      </c>
      <c r="G65" s="40">
        <v>86.200000000000017</v>
      </c>
      <c r="H65" s="40">
        <v>95</v>
      </c>
      <c r="I65" s="40">
        <v>96.6</v>
      </c>
      <c r="J65" s="40">
        <v>99.399999999999991</v>
      </c>
      <c r="K65" s="31">
        <v>93.8</v>
      </c>
      <c r="L65" s="31">
        <v>89.4</v>
      </c>
      <c r="M65" s="31">
        <v>395.36347000000001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58.5</v>
      </c>
      <c r="D66" s="40">
        <v>57.800000000000004</v>
      </c>
      <c r="E66" s="40">
        <v>56.800000000000011</v>
      </c>
      <c r="F66" s="40">
        <v>55.100000000000009</v>
      </c>
      <c r="G66" s="40">
        <v>54.100000000000016</v>
      </c>
      <c r="H66" s="40">
        <v>59.500000000000007</v>
      </c>
      <c r="I66" s="40">
        <v>60.499999999999993</v>
      </c>
      <c r="J66" s="40">
        <v>62.2</v>
      </c>
      <c r="K66" s="31">
        <v>58.8</v>
      </c>
      <c r="L66" s="31">
        <v>56.1</v>
      </c>
      <c r="M66" s="31">
        <v>44.104880000000001</v>
      </c>
      <c r="N66" s="1"/>
      <c r="O66" s="1"/>
    </row>
    <row r="67" spans="1:15" ht="12.75" customHeight="1">
      <c r="A67" s="31">
        <v>57</v>
      </c>
      <c r="B67" s="31" t="s">
        <v>311</v>
      </c>
      <c r="C67" s="31">
        <v>2790.1</v>
      </c>
      <c r="D67" s="40">
        <v>2773.0333333333333</v>
      </c>
      <c r="E67" s="40">
        <v>2717.0666666666666</v>
      </c>
      <c r="F67" s="40">
        <v>2644.0333333333333</v>
      </c>
      <c r="G67" s="40">
        <v>2588.0666666666666</v>
      </c>
      <c r="H67" s="40">
        <v>2846.0666666666666</v>
      </c>
      <c r="I67" s="40">
        <v>2902.0333333333328</v>
      </c>
      <c r="J67" s="40">
        <v>2975.0666666666666</v>
      </c>
      <c r="K67" s="31">
        <v>2829</v>
      </c>
      <c r="L67" s="31">
        <v>2700</v>
      </c>
      <c r="M67" s="31">
        <v>0.35792000000000002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2069.9499999999998</v>
      </c>
      <c r="D68" s="40">
        <v>2069.6</v>
      </c>
      <c r="E68" s="40">
        <v>2046.2999999999997</v>
      </c>
      <c r="F68" s="40">
        <v>2022.6499999999999</v>
      </c>
      <c r="G68" s="40">
        <v>1999.3499999999997</v>
      </c>
      <c r="H68" s="40">
        <v>2093.25</v>
      </c>
      <c r="I68" s="40">
        <v>2116.5500000000002</v>
      </c>
      <c r="J68" s="40">
        <v>2140.1999999999998</v>
      </c>
      <c r="K68" s="31">
        <v>2092.9</v>
      </c>
      <c r="L68" s="31">
        <v>2045.95</v>
      </c>
      <c r="M68" s="31">
        <v>4.3067399999999996</v>
      </c>
      <c r="N68" s="1"/>
      <c r="O68" s="1"/>
    </row>
    <row r="69" spans="1:15" ht="12.75" customHeight="1">
      <c r="A69" s="31">
        <v>59</v>
      </c>
      <c r="B69" s="31" t="s">
        <v>319</v>
      </c>
      <c r="C69" s="31">
        <v>4729.2</v>
      </c>
      <c r="D69" s="40">
        <v>4708.6833333333334</v>
      </c>
      <c r="E69" s="40">
        <v>4670.3666666666668</v>
      </c>
      <c r="F69" s="40">
        <v>4611.5333333333338</v>
      </c>
      <c r="G69" s="40">
        <v>4573.2166666666672</v>
      </c>
      <c r="H69" s="40">
        <v>4767.5166666666664</v>
      </c>
      <c r="I69" s="40">
        <v>4805.8333333333339</v>
      </c>
      <c r="J69" s="40">
        <v>4864.6666666666661</v>
      </c>
      <c r="K69" s="31">
        <v>4747</v>
      </c>
      <c r="L69" s="31">
        <v>4649.8500000000004</v>
      </c>
      <c r="M69" s="31">
        <v>6.5589999999999996E-2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1085.3</v>
      </c>
      <c r="D70" s="40">
        <v>1080.4333333333334</v>
      </c>
      <c r="E70" s="40">
        <v>1071.8666666666668</v>
      </c>
      <c r="F70" s="40">
        <v>1058.4333333333334</v>
      </c>
      <c r="G70" s="40">
        <v>1049.8666666666668</v>
      </c>
      <c r="H70" s="40">
        <v>1093.8666666666668</v>
      </c>
      <c r="I70" s="40">
        <v>1102.4333333333334</v>
      </c>
      <c r="J70" s="40">
        <v>1115.8666666666668</v>
      </c>
      <c r="K70" s="31">
        <v>1089</v>
      </c>
      <c r="L70" s="31">
        <v>1067</v>
      </c>
      <c r="M70" s="31">
        <v>0.19717000000000001</v>
      </c>
      <c r="N70" s="1"/>
      <c r="O70" s="1"/>
    </row>
    <row r="71" spans="1:15" ht="12.75" customHeight="1">
      <c r="A71" s="31">
        <v>61</v>
      </c>
      <c r="B71" s="31" t="s">
        <v>320</v>
      </c>
      <c r="C71" s="31">
        <v>394.6</v>
      </c>
      <c r="D71" s="40">
        <v>393.98333333333335</v>
      </c>
      <c r="E71" s="40">
        <v>388.16666666666669</v>
      </c>
      <c r="F71" s="40">
        <v>381.73333333333335</v>
      </c>
      <c r="G71" s="40">
        <v>375.91666666666669</v>
      </c>
      <c r="H71" s="40">
        <v>400.41666666666669</v>
      </c>
      <c r="I71" s="40">
        <v>406.23333333333329</v>
      </c>
      <c r="J71" s="40">
        <v>412.66666666666669</v>
      </c>
      <c r="K71" s="31">
        <v>399.8</v>
      </c>
      <c r="L71" s="31">
        <v>387.55</v>
      </c>
      <c r="M71" s="31">
        <v>1.6672199999999999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211</v>
      </c>
      <c r="D72" s="40">
        <v>208.44999999999996</v>
      </c>
      <c r="E72" s="40">
        <v>205.24999999999991</v>
      </c>
      <c r="F72" s="40">
        <v>199.49999999999994</v>
      </c>
      <c r="G72" s="40">
        <v>196.2999999999999</v>
      </c>
      <c r="H72" s="40">
        <v>214.19999999999993</v>
      </c>
      <c r="I72" s="40">
        <v>217.39999999999998</v>
      </c>
      <c r="J72" s="40">
        <v>223.14999999999995</v>
      </c>
      <c r="K72" s="31">
        <v>211.65</v>
      </c>
      <c r="L72" s="31">
        <v>202.7</v>
      </c>
      <c r="M72" s="31">
        <v>56.964419999999997</v>
      </c>
      <c r="N72" s="1"/>
      <c r="O72" s="1"/>
    </row>
    <row r="73" spans="1:15" ht="12.75" customHeight="1">
      <c r="A73" s="31">
        <v>63</v>
      </c>
      <c r="B73" s="31" t="s">
        <v>312</v>
      </c>
      <c r="C73" s="31">
        <v>1562.35</v>
      </c>
      <c r="D73" s="40">
        <v>1569.1166666666666</v>
      </c>
      <c r="E73" s="40">
        <v>1543.4333333333332</v>
      </c>
      <c r="F73" s="40">
        <v>1524.5166666666667</v>
      </c>
      <c r="G73" s="40">
        <v>1498.8333333333333</v>
      </c>
      <c r="H73" s="40">
        <v>1588.0333333333331</v>
      </c>
      <c r="I73" s="40">
        <v>1613.7166666666665</v>
      </c>
      <c r="J73" s="40">
        <v>1632.633333333333</v>
      </c>
      <c r="K73" s="31">
        <v>1594.8</v>
      </c>
      <c r="L73" s="31">
        <v>1550.2</v>
      </c>
      <c r="M73" s="31">
        <v>1.5720799999999999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769.25</v>
      </c>
      <c r="D74" s="40">
        <v>771.51666666666677</v>
      </c>
      <c r="E74" s="40">
        <v>761.03333333333353</v>
      </c>
      <c r="F74" s="40">
        <v>752.81666666666672</v>
      </c>
      <c r="G74" s="40">
        <v>742.33333333333348</v>
      </c>
      <c r="H74" s="40">
        <v>779.73333333333358</v>
      </c>
      <c r="I74" s="40">
        <v>790.21666666666692</v>
      </c>
      <c r="J74" s="40">
        <v>798.43333333333362</v>
      </c>
      <c r="K74" s="31">
        <v>782</v>
      </c>
      <c r="L74" s="31">
        <v>763.3</v>
      </c>
      <c r="M74" s="31">
        <v>15.731339999999999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745.95</v>
      </c>
      <c r="D75" s="40">
        <v>739.5333333333333</v>
      </c>
      <c r="E75" s="40">
        <v>730.41666666666663</v>
      </c>
      <c r="F75" s="40">
        <v>714.88333333333333</v>
      </c>
      <c r="G75" s="40">
        <v>705.76666666666665</v>
      </c>
      <c r="H75" s="40">
        <v>755.06666666666661</v>
      </c>
      <c r="I75" s="40">
        <v>764.18333333333339</v>
      </c>
      <c r="J75" s="40">
        <v>779.71666666666658</v>
      </c>
      <c r="K75" s="31">
        <v>748.65</v>
      </c>
      <c r="L75" s="31">
        <v>724</v>
      </c>
      <c r="M75" s="31">
        <v>19.23996</v>
      </c>
      <c r="N75" s="1"/>
      <c r="O75" s="1"/>
    </row>
    <row r="76" spans="1:15" ht="12.75" customHeight="1">
      <c r="A76" s="31">
        <v>66</v>
      </c>
      <c r="B76" s="31" t="s">
        <v>321</v>
      </c>
      <c r="C76" s="31">
        <v>10091.950000000001</v>
      </c>
      <c r="D76" s="40">
        <v>10005.583333333334</v>
      </c>
      <c r="E76" s="40">
        <v>9806.6666666666679</v>
      </c>
      <c r="F76" s="40">
        <v>9521.3833333333332</v>
      </c>
      <c r="G76" s="40">
        <v>9322.4666666666672</v>
      </c>
      <c r="H76" s="40">
        <v>10290.866666666669</v>
      </c>
      <c r="I76" s="40">
        <v>10489.783333333336</v>
      </c>
      <c r="J76" s="40">
        <v>10775.066666666669</v>
      </c>
      <c r="K76" s="31">
        <v>10204.5</v>
      </c>
      <c r="L76" s="31">
        <v>9720.2999999999993</v>
      </c>
      <c r="M76" s="31">
        <v>4.002E-2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758.9</v>
      </c>
      <c r="D77" s="40">
        <v>751.86666666666679</v>
      </c>
      <c r="E77" s="40">
        <v>742.73333333333358</v>
      </c>
      <c r="F77" s="40">
        <v>726.56666666666683</v>
      </c>
      <c r="G77" s="40">
        <v>717.43333333333362</v>
      </c>
      <c r="H77" s="40">
        <v>768.03333333333353</v>
      </c>
      <c r="I77" s="40">
        <v>777.16666666666674</v>
      </c>
      <c r="J77" s="40">
        <v>793.33333333333348</v>
      </c>
      <c r="K77" s="31">
        <v>761</v>
      </c>
      <c r="L77" s="31">
        <v>735.7</v>
      </c>
      <c r="M77" s="31">
        <v>182.40414000000001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63.7</v>
      </c>
      <c r="D78" s="40">
        <v>62.466666666666676</v>
      </c>
      <c r="E78" s="40">
        <v>60.533333333333346</v>
      </c>
      <c r="F78" s="40">
        <v>57.366666666666667</v>
      </c>
      <c r="G78" s="40">
        <v>55.433333333333337</v>
      </c>
      <c r="H78" s="40">
        <v>65.633333333333354</v>
      </c>
      <c r="I78" s="40">
        <v>67.566666666666677</v>
      </c>
      <c r="J78" s="40">
        <v>70.733333333333363</v>
      </c>
      <c r="K78" s="31">
        <v>64.400000000000006</v>
      </c>
      <c r="L78" s="31">
        <v>59.3</v>
      </c>
      <c r="M78" s="31">
        <v>544.91542000000004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365.8</v>
      </c>
      <c r="D79" s="40">
        <v>363.06666666666661</v>
      </c>
      <c r="E79" s="40">
        <v>354.13333333333321</v>
      </c>
      <c r="F79" s="40">
        <v>342.46666666666658</v>
      </c>
      <c r="G79" s="40">
        <v>333.53333333333319</v>
      </c>
      <c r="H79" s="40">
        <v>374.73333333333323</v>
      </c>
      <c r="I79" s="40">
        <v>383.66666666666663</v>
      </c>
      <c r="J79" s="40">
        <v>395.33333333333326</v>
      </c>
      <c r="K79" s="31">
        <v>372</v>
      </c>
      <c r="L79" s="31">
        <v>351.4</v>
      </c>
      <c r="M79" s="31">
        <v>31.951239999999999</v>
      </c>
      <c r="N79" s="1"/>
      <c r="O79" s="1"/>
    </row>
    <row r="80" spans="1:15" ht="12.75" customHeight="1">
      <c r="A80" s="31">
        <v>70</v>
      </c>
      <c r="B80" s="31" t="s">
        <v>322</v>
      </c>
      <c r="C80" s="31">
        <v>1407.95</v>
      </c>
      <c r="D80" s="40">
        <v>1402.5666666666668</v>
      </c>
      <c r="E80" s="40">
        <v>1356.2833333333338</v>
      </c>
      <c r="F80" s="40">
        <v>1304.616666666667</v>
      </c>
      <c r="G80" s="40">
        <v>1258.3333333333339</v>
      </c>
      <c r="H80" s="40">
        <v>1454.2333333333336</v>
      </c>
      <c r="I80" s="40">
        <v>1500.5166666666669</v>
      </c>
      <c r="J80" s="40">
        <v>1552.1833333333334</v>
      </c>
      <c r="K80" s="31">
        <v>1448.85</v>
      </c>
      <c r="L80" s="31">
        <v>1350.9</v>
      </c>
      <c r="M80" s="31">
        <v>1.64951</v>
      </c>
      <c r="N80" s="1"/>
      <c r="O80" s="1"/>
    </row>
    <row r="81" spans="1:15" ht="12.75" customHeight="1">
      <c r="A81" s="31">
        <v>71</v>
      </c>
      <c r="B81" s="31" t="s">
        <v>324</v>
      </c>
      <c r="C81" s="31">
        <v>6735.85</v>
      </c>
      <c r="D81" s="40">
        <v>6696.416666666667</v>
      </c>
      <c r="E81" s="40">
        <v>6550.4333333333343</v>
      </c>
      <c r="F81" s="40">
        <v>6365.0166666666673</v>
      </c>
      <c r="G81" s="40">
        <v>6219.0333333333347</v>
      </c>
      <c r="H81" s="40">
        <v>6881.8333333333339</v>
      </c>
      <c r="I81" s="40">
        <v>7027.8166666666657</v>
      </c>
      <c r="J81" s="40">
        <v>7213.2333333333336</v>
      </c>
      <c r="K81" s="31">
        <v>6842.4</v>
      </c>
      <c r="L81" s="31">
        <v>6511</v>
      </c>
      <c r="M81" s="31">
        <v>0.15428</v>
      </c>
      <c r="N81" s="1"/>
      <c r="O81" s="1"/>
    </row>
    <row r="82" spans="1:15" ht="12.75" customHeight="1">
      <c r="A82" s="31">
        <v>72</v>
      </c>
      <c r="B82" s="31" t="s">
        <v>325</v>
      </c>
      <c r="C82" s="31">
        <v>1027.95</v>
      </c>
      <c r="D82" s="40">
        <v>1029.7166666666667</v>
      </c>
      <c r="E82" s="40">
        <v>1013.2333333333333</v>
      </c>
      <c r="F82" s="40">
        <v>998.51666666666665</v>
      </c>
      <c r="G82" s="40">
        <v>982.0333333333333</v>
      </c>
      <c r="H82" s="40">
        <v>1044.4333333333334</v>
      </c>
      <c r="I82" s="40">
        <v>1060.916666666667</v>
      </c>
      <c r="J82" s="40">
        <v>1075.6333333333334</v>
      </c>
      <c r="K82" s="31">
        <v>1046.2</v>
      </c>
      <c r="L82" s="31">
        <v>1015</v>
      </c>
      <c r="M82" s="31">
        <v>0.74458000000000002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17303.75</v>
      </c>
      <c r="D83" s="40">
        <v>17234.933333333334</v>
      </c>
      <c r="E83" s="40">
        <v>16869.866666666669</v>
      </c>
      <c r="F83" s="40">
        <v>16435.983333333334</v>
      </c>
      <c r="G83" s="40">
        <v>16070.916666666668</v>
      </c>
      <c r="H83" s="40">
        <v>17668.816666666669</v>
      </c>
      <c r="I83" s="40">
        <v>18033.883333333335</v>
      </c>
      <c r="J83" s="40">
        <v>18467.76666666667</v>
      </c>
      <c r="K83" s="31">
        <v>17600</v>
      </c>
      <c r="L83" s="31">
        <v>16801.05</v>
      </c>
      <c r="M83" s="31">
        <v>0.56937000000000004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397.6</v>
      </c>
      <c r="D84" s="40">
        <v>397.65000000000003</v>
      </c>
      <c r="E84" s="40">
        <v>394.00000000000006</v>
      </c>
      <c r="F84" s="40">
        <v>390.40000000000003</v>
      </c>
      <c r="G84" s="40">
        <v>386.75000000000006</v>
      </c>
      <c r="H84" s="40">
        <v>401.25000000000006</v>
      </c>
      <c r="I84" s="40">
        <v>404.90000000000003</v>
      </c>
      <c r="J84" s="40">
        <v>408.50000000000006</v>
      </c>
      <c r="K84" s="31">
        <v>401.3</v>
      </c>
      <c r="L84" s="31">
        <v>394.05</v>
      </c>
      <c r="M84" s="31">
        <v>33.827060000000003</v>
      </c>
      <c r="N84" s="1"/>
      <c r="O84" s="1"/>
    </row>
    <row r="85" spans="1:15" ht="12.75" customHeight="1">
      <c r="A85" s="31">
        <v>75</v>
      </c>
      <c r="B85" s="31" t="s">
        <v>326</v>
      </c>
      <c r="C85" s="31">
        <v>478.85</v>
      </c>
      <c r="D85" s="40">
        <v>476.43333333333334</v>
      </c>
      <c r="E85" s="40">
        <v>458.9666666666667</v>
      </c>
      <c r="F85" s="40">
        <v>439.08333333333337</v>
      </c>
      <c r="G85" s="40">
        <v>421.61666666666673</v>
      </c>
      <c r="H85" s="40">
        <v>496.31666666666666</v>
      </c>
      <c r="I85" s="40">
        <v>513.7833333333333</v>
      </c>
      <c r="J85" s="40">
        <v>533.66666666666663</v>
      </c>
      <c r="K85" s="31">
        <v>493.9</v>
      </c>
      <c r="L85" s="31">
        <v>456.55</v>
      </c>
      <c r="M85" s="31">
        <v>5.8361200000000002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3662.15</v>
      </c>
      <c r="D86" s="40">
        <v>3635.3833333333332</v>
      </c>
      <c r="E86" s="40">
        <v>3600.7666666666664</v>
      </c>
      <c r="F86" s="40">
        <v>3539.3833333333332</v>
      </c>
      <c r="G86" s="40">
        <v>3504.7666666666664</v>
      </c>
      <c r="H86" s="40">
        <v>3696.7666666666664</v>
      </c>
      <c r="I86" s="40">
        <v>3731.3833333333332</v>
      </c>
      <c r="J86" s="40">
        <v>3792.7666666666664</v>
      </c>
      <c r="K86" s="31">
        <v>3670</v>
      </c>
      <c r="L86" s="31">
        <v>3574</v>
      </c>
      <c r="M86" s="31">
        <v>3.65672</v>
      </c>
      <c r="N86" s="1"/>
      <c r="O86" s="1"/>
    </row>
    <row r="87" spans="1:15" ht="12.75" customHeight="1">
      <c r="A87" s="31">
        <v>77</v>
      </c>
      <c r="B87" s="31" t="s">
        <v>313</v>
      </c>
      <c r="C87" s="31">
        <v>1600.15</v>
      </c>
      <c r="D87" s="40">
        <v>1573.3333333333333</v>
      </c>
      <c r="E87" s="40">
        <v>1531.6666666666665</v>
      </c>
      <c r="F87" s="40">
        <v>1463.1833333333332</v>
      </c>
      <c r="G87" s="40">
        <v>1421.5166666666664</v>
      </c>
      <c r="H87" s="40">
        <v>1641.8166666666666</v>
      </c>
      <c r="I87" s="40">
        <v>1683.4833333333331</v>
      </c>
      <c r="J87" s="40">
        <v>1751.9666666666667</v>
      </c>
      <c r="K87" s="31">
        <v>1615</v>
      </c>
      <c r="L87" s="31">
        <v>1504.85</v>
      </c>
      <c r="M87" s="31">
        <v>13.5487</v>
      </c>
      <c r="N87" s="1"/>
      <c r="O87" s="1"/>
    </row>
    <row r="88" spans="1:15" ht="12.75" customHeight="1">
      <c r="A88" s="31">
        <v>78</v>
      </c>
      <c r="B88" s="31" t="s">
        <v>323</v>
      </c>
      <c r="C88" s="31">
        <v>500.35</v>
      </c>
      <c r="D88" s="40">
        <v>482.58333333333331</v>
      </c>
      <c r="E88" s="40">
        <v>462.76666666666665</v>
      </c>
      <c r="F88" s="40">
        <v>425.18333333333334</v>
      </c>
      <c r="G88" s="40">
        <v>405.36666666666667</v>
      </c>
      <c r="H88" s="40">
        <v>520.16666666666663</v>
      </c>
      <c r="I88" s="40">
        <v>539.98333333333335</v>
      </c>
      <c r="J88" s="40">
        <v>577.56666666666661</v>
      </c>
      <c r="K88" s="31">
        <v>502.4</v>
      </c>
      <c r="L88" s="31">
        <v>445</v>
      </c>
      <c r="M88" s="31">
        <v>128.73858000000001</v>
      </c>
      <c r="N88" s="1"/>
      <c r="O88" s="1"/>
    </row>
    <row r="89" spans="1:15" ht="12.75" customHeight="1">
      <c r="A89" s="31">
        <v>79</v>
      </c>
      <c r="B89" s="31" t="s">
        <v>327</v>
      </c>
      <c r="C89" s="31">
        <v>154.35</v>
      </c>
      <c r="D89" s="40">
        <v>154.03333333333333</v>
      </c>
      <c r="E89" s="40">
        <v>152.41666666666666</v>
      </c>
      <c r="F89" s="40">
        <v>150.48333333333332</v>
      </c>
      <c r="G89" s="40">
        <v>148.86666666666665</v>
      </c>
      <c r="H89" s="40">
        <v>155.96666666666667</v>
      </c>
      <c r="I89" s="40">
        <v>157.58333333333334</v>
      </c>
      <c r="J89" s="40">
        <v>159.51666666666668</v>
      </c>
      <c r="K89" s="31">
        <v>155.65</v>
      </c>
      <c r="L89" s="31">
        <v>152.1</v>
      </c>
      <c r="M89" s="31">
        <v>14.252269999999999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463.45</v>
      </c>
      <c r="D90" s="40">
        <v>460.25</v>
      </c>
      <c r="E90" s="40">
        <v>454.55</v>
      </c>
      <c r="F90" s="40">
        <v>445.65000000000003</v>
      </c>
      <c r="G90" s="40">
        <v>439.95000000000005</v>
      </c>
      <c r="H90" s="40">
        <v>469.15</v>
      </c>
      <c r="I90" s="40">
        <v>474.85</v>
      </c>
      <c r="J90" s="40">
        <v>483.74999999999994</v>
      </c>
      <c r="K90" s="31">
        <v>465.95</v>
      </c>
      <c r="L90" s="31">
        <v>451.35</v>
      </c>
      <c r="M90" s="31">
        <v>11.161350000000001</v>
      </c>
      <c r="N90" s="1"/>
      <c r="O90" s="1"/>
    </row>
    <row r="91" spans="1:15" ht="12.75" customHeight="1">
      <c r="A91" s="31">
        <v>81</v>
      </c>
      <c r="B91" s="31" t="s">
        <v>345</v>
      </c>
      <c r="C91" s="31">
        <v>3062.5</v>
      </c>
      <c r="D91" s="40">
        <v>3025.9</v>
      </c>
      <c r="E91" s="40">
        <v>2976.8</v>
      </c>
      <c r="F91" s="40">
        <v>2891.1</v>
      </c>
      <c r="G91" s="40">
        <v>2842</v>
      </c>
      <c r="H91" s="40">
        <v>3111.6000000000004</v>
      </c>
      <c r="I91" s="40">
        <v>3160.7</v>
      </c>
      <c r="J91" s="40">
        <v>3246.4000000000005</v>
      </c>
      <c r="K91" s="31">
        <v>3075</v>
      </c>
      <c r="L91" s="31">
        <v>2940.2</v>
      </c>
      <c r="M91" s="31">
        <v>0.92730999999999997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216.1</v>
      </c>
      <c r="D92" s="40">
        <v>214.28333333333333</v>
      </c>
      <c r="E92" s="40">
        <v>210.81666666666666</v>
      </c>
      <c r="F92" s="40">
        <v>205.53333333333333</v>
      </c>
      <c r="G92" s="40">
        <v>202.06666666666666</v>
      </c>
      <c r="H92" s="40">
        <v>219.56666666666666</v>
      </c>
      <c r="I92" s="40">
        <v>223.0333333333333</v>
      </c>
      <c r="J92" s="40">
        <v>228.31666666666666</v>
      </c>
      <c r="K92" s="31">
        <v>217.75</v>
      </c>
      <c r="L92" s="31">
        <v>209</v>
      </c>
      <c r="M92" s="31">
        <v>111.53910999999999</v>
      </c>
      <c r="N92" s="1"/>
      <c r="O92" s="1"/>
    </row>
    <row r="93" spans="1:15" ht="12.75" customHeight="1">
      <c r="A93" s="31">
        <v>83</v>
      </c>
      <c r="B93" s="31" t="s">
        <v>331</v>
      </c>
      <c r="C93" s="31">
        <v>626.5</v>
      </c>
      <c r="D93" s="40">
        <v>622.94999999999993</v>
      </c>
      <c r="E93" s="40">
        <v>615.39999999999986</v>
      </c>
      <c r="F93" s="40">
        <v>604.29999999999995</v>
      </c>
      <c r="G93" s="40">
        <v>596.74999999999989</v>
      </c>
      <c r="H93" s="40">
        <v>634.04999999999984</v>
      </c>
      <c r="I93" s="40">
        <v>641.5999999999998</v>
      </c>
      <c r="J93" s="40">
        <v>652.69999999999982</v>
      </c>
      <c r="K93" s="31">
        <v>630.5</v>
      </c>
      <c r="L93" s="31">
        <v>611.85</v>
      </c>
      <c r="M93" s="31">
        <v>6.7938299999999998</v>
      </c>
      <c r="N93" s="1"/>
      <c r="O93" s="1"/>
    </row>
    <row r="94" spans="1:15" ht="12.75" customHeight="1">
      <c r="A94" s="31">
        <v>84</v>
      </c>
      <c r="B94" s="31" t="s">
        <v>332</v>
      </c>
      <c r="C94" s="31">
        <v>784.45</v>
      </c>
      <c r="D94" s="40">
        <v>794.26666666666677</v>
      </c>
      <c r="E94" s="40">
        <v>764.28333333333353</v>
      </c>
      <c r="F94" s="40">
        <v>744.11666666666679</v>
      </c>
      <c r="G94" s="40">
        <v>714.13333333333355</v>
      </c>
      <c r="H94" s="40">
        <v>814.43333333333351</v>
      </c>
      <c r="I94" s="40">
        <v>844.41666666666686</v>
      </c>
      <c r="J94" s="40">
        <v>864.58333333333348</v>
      </c>
      <c r="K94" s="31">
        <v>824.25</v>
      </c>
      <c r="L94" s="31">
        <v>774.1</v>
      </c>
      <c r="M94" s="31">
        <v>2.4966900000000001</v>
      </c>
      <c r="N94" s="1"/>
      <c r="O94" s="1"/>
    </row>
    <row r="95" spans="1:15" ht="12.75" customHeight="1">
      <c r="A95" s="31">
        <v>85</v>
      </c>
      <c r="B95" s="31" t="s">
        <v>334</v>
      </c>
      <c r="C95" s="31">
        <v>902.95</v>
      </c>
      <c r="D95" s="40">
        <v>897.4666666666667</v>
      </c>
      <c r="E95" s="40">
        <v>885.48333333333335</v>
      </c>
      <c r="F95" s="40">
        <v>868.01666666666665</v>
      </c>
      <c r="G95" s="40">
        <v>856.0333333333333</v>
      </c>
      <c r="H95" s="40">
        <v>914.93333333333339</v>
      </c>
      <c r="I95" s="40">
        <v>926.91666666666674</v>
      </c>
      <c r="J95" s="40">
        <v>944.38333333333344</v>
      </c>
      <c r="K95" s="31">
        <v>909.45</v>
      </c>
      <c r="L95" s="31">
        <v>880</v>
      </c>
      <c r="M95" s="31">
        <v>3.4277099999999998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130.35</v>
      </c>
      <c r="D96" s="40">
        <v>130.11666666666665</v>
      </c>
      <c r="E96" s="40">
        <v>128.93333333333328</v>
      </c>
      <c r="F96" s="40">
        <v>127.51666666666662</v>
      </c>
      <c r="G96" s="40">
        <v>126.33333333333326</v>
      </c>
      <c r="H96" s="40">
        <v>131.5333333333333</v>
      </c>
      <c r="I96" s="40">
        <v>132.71666666666664</v>
      </c>
      <c r="J96" s="40">
        <v>134.13333333333333</v>
      </c>
      <c r="K96" s="31">
        <v>131.30000000000001</v>
      </c>
      <c r="L96" s="31">
        <v>128.69999999999999</v>
      </c>
      <c r="M96" s="31">
        <v>6.4426300000000003</v>
      </c>
      <c r="N96" s="1"/>
      <c r="O96" s="1"/>
    </row>
    <row r="97" spans="1:15" ht="12.75" customHeight="1">
      <c r="A97" s="31">
        <v>87</v>
      </c>
      <c r="B97" s="31" t="s">
        <v>328</v>
      </c>
      <c r="C97" s="31">
        <v>388.6</v>
      </c>
      <c r="D97" s="40">
        <v>388.76666666666665</v>
      </c>
      <c r="E97" s="40">
        <v>380.83333333333331</v>
      </c>
      <c r="F97" s="40">
        <v>373.06666666666666</v>
      </c>
      <c r="G97" s="40">
        <v>365.13333333333333</v>
      </c>
      <c r="H97" s="40">
        <v>396.5333333333333</v>
      </c>
      <c r="I97" s="40">
        <v>404.4666666666667</v>
      </c>
      <c r="J97" s="40">
        <v>412.23333333333329</v>
      </c>
      <c r="K97" s="31">
        <v>396.7</v>
      </c>
      <c r="L97" s="31">
        <v>381</v>
      </c>
      <c r="M97" s="31">
        <v>1.8060099999999999</v>
      </c>
      <c r="N97" s="1"/>
      <c r="O97" s="1"/>
    </row>
    <row r="98" spans="1:15" ht="12.75" customHeight="1">
      <c r="A98" s="31">
        <v>88</v>
      </c>
      <c r="B98" s="31" t="s">
        <v>337</v>
      </c>
      <c r="C98" s="31">
        <v>1448.35</v>
      </c>
      <c r="D98" s="40">
        <v>1436.7</v>
      </c>
      <c r="E98" s="40">
        <v>1408.4</v>
      </c>
      <c r="F98" s="40">
        <v>1368.45</v>
      </c>
      <c r="G98" s="40">
        <v>1340.15</v>
      </c>
      <c r="H98" s="40">
        <v>1476.65</v>
      </c>
      <c r="I98" s="40">
        <v>1504.9499999999998</v>
      </c>
      <c r="J98" s="40">
        <v>1544.9</v>
      </c>
      <c r="K98" s="31">
        <v>1465</v>
      </c>
      <c r="L98" s="31">
        <v>1396.75</v>
      </c>
      <c r="M98" s="31">
        <v>4.5998599999999996</v>
      </c>
      <c r="N98" s="1"/>
      <c r="O98" s="1"/>
    </row>
    <row r="99" spans="1:15" ht="12.75" customHeight="1">
      <c r="A99" s="31">
        <v>89</v>
      </c>
      <c r="B99" s="31" t="s">
        <v>335</v>
      </c>
      <c r="C99" s="31">
        <v>1191.1500000000001</v>
      </c>
      <c r="D99" s="40">
        <v>1191.2833333333335</v>
      </c>
      <c r="E99" s="40">
        <v>1179.866666666667</v>
      </c>
      <c r="F99" s="40">
        <v>1168.5833333333335</v>
      </c>
      <c r="G99" s="40">
        <v>1157.166666666667</v>
      </c>
      <c r="H99" s="40">
        <v>1202.5666666666671</v>
      </c>
      <c r="I99" s="40">
        <v>1213.9833333333336</v>
      </c>
      <c r="J99" s="40">
        <v>1225.2666666666671</v>
      </c>
      <c r="K99" s="31">
        <v>1202.7</v>
      </c>
      <c r="L99" s="31">
        <v>1180</v>
      </c>
      <c r="M99" s="31">
        <v>0.60428000000000004</v>
      </c>
      <c r="N99" s="1"/>
      <c r="O99" s="1"/>
    </row>
    <row r="100" spans="1:15" ht="12.75" customHeight="1">
      <c r="A100" s="31">
        <v>90</v>
      </c>
      <c r="B100" s="31" t="s">
        <v>336</v>
      </c>
      <c r="C100" s="31">
        <v>20.55</v>
      </c>
      <c r="D100" s="40">
        <v>20.5</v>
      </c>
      <c r="E100" s="40">
        <v>20.2</v>
      </c>
      <c r="F100" s="40">
        <v>19.849999999999998</v>
      </c>
      <c r="G100" s="40">
        <v>19.549999999999997</v>
      </c>
      <c r="H100" s="40">
        <v>20.85</v>
      </c>
      <c r="I100" s="40">
        <v>21.15</v>
      </c>
      <c r="J100" s="40">
        <v>21.500000000000004</v>
      </c>
      <c r="K100" s="31">
        <v>20.8</v>
      </c>
      <c r="L100" s="31">
        <v>20.149999999999999</v>
      </c>
      <c r="M100" s="31">
        <v>33.957169999999998</v>
      </c>
      <c r="N100" s="1"/>
      <c r="O100" s="1"/>
    </row>
    <row r="101" spans="1:15" ht="12.75" customHeight="1">
      <c r="A101" s="31">
        <v>91</v>
      </c>
      <c r="B101" s="31" t="s">
        <v>338</v>
      </c>
      <c r="C101" s="31">
        <v>647.65</v>
      </c>
      <c r="D101" s="40">
        <v>638.28333333333342</v>
      </c>
      <c r="E101" s="40">
        <v>616.06666666666683</v>
      </c>
      <c r="F101" s="40">
        <v>584.48333333333346</v>
      </c>
      <c r="G101" s="40">
        <v>562.26666666666688</v>
      </c>
      <c r="H101" s="40">
        <v>669.86666666666679</v>
      </c>
      <c r="I101" s="40">
        <v>692.08333333333326</v>
      </c>
      <c r="J101" s="40">
        <v>723.66666666666674</v>
      </c>
      <c r="K101" s="31">
        <v>660.5</v>
      </c>
      <c r="L101" s="31">
        <v>606.70000000000005</v>
      </c>
      <c r="M101" s="31">
        <v>2.9073899999999999</v>
      </c>
      <c r="N101" s="1"/>
      <c r="O101" s="1"/>
    </row>
    <row r="102" spans="1:15" ht="12.75" customHeight="1">
      <c r="A102" s="31">
        <v>92</v>
      </c>
      <c r="B102" s="31" t="s">
        <v>339</v>
      </c>
      <c r="C102" s="31">
        <v>809.65</v>
      </c>
      <c r="D102" s="40">
        <v>808.55000000000007</v>
      </c>
      <c r="E102" s="40">
        <v>793.10000000000014</v>
      </c>
      <c r="F102" s="40">
        <v>776.55000000000007</v>
      </c>
      <c r="G102" s="40">
        <v>761.10000000000014</v>
      </c>
      <c r="H102" s="40">
        <v>825.10000000000014</v>
      </c>
      <c r="I102" s="40">
        <v>840.55000000000018</v>
      </c>
      <c r="J102" s="40">
        <v>857.10000000000014</v>
      </c>
      <c r="K102" s="31">
        <v>824</v>
      </c>
      <c r="L102" s="31">
        <v>792</v>
      </c>
      <c r="M102" s="31">
        <v>2.8637999999999999</v>
      </c>
      <c r="N102" s="1"/>
      <c r="O102" s="1"/>
    </row>
    <row r="103" spans="1:15" ht="12.75" customHeight="1">
      <c r="A103" s="31">
        <v>93</v>
      </c>
      <c r="B103" s="31" t="s">
        <v>340</v>
      </c>
      <c r="C103" s="31">
        <v>5128.55</v>
      </c>
      <c r="D103" s="40">
        <v>5116.1833333333334</v>
      </c>
      <c r="E103" s="40">
        <v>5012.3666666666668</v>
      </c>
      <c r="F103" s="40">
        <v>4896.1833333333334</v>
      </c>
      <c r="G103" s="40">
        <v>4792.3666666666668</v>
      </c>
      <c r="H103" s="40">
        <v>5232.3666666666668</v>
      </c>
      <c r="I103" s="40">
        <v>5336.1833333333343</v>
      </c>
      <c r="J103" s="40">
        <v>5452.3666666666668</v>
      </c>
      <c r="K103" s="31">
        <v>5220</v>
      </c>
      <c r="L103" s="31">
        <v>5000</v>
      </c>
      <c r="M103" s="31">
        <v>0.11404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90.05</v>
      </c>
      <c r="D104" s="40">
        <v>88.266666666666666</v>
      </c>
      <c r="E104" s="40">
        <v>84.783333333333331</v>
      </c>
      <c r="F104" s="40">
        <v>79.516666666666666</v>
      </c>
      <c r="G104" s="40">
        <v>76.033333333333331</v>
      </c>
      <c r="H104" s="40">
        <v>93.533333333333331</v>
      </c>
      <c r="I104" s="40">
        <v>97.016666666666652</v>
      </c>
      <c r="J104" s="40">
        <v>102.28333333333333</v>
      </c>
      <c r="K104" s="31">
        <v>91.75</v>
      </c>
      <c r="L104" s="31">
        <v>83</v>
      </c>
      <c r="M104" s="31">
        <v>54.971589999999999</v>
      </c>
      <c r="N104" s="1"/>
      <c r="O104" s="1"/>
    </row>
    <row r="105" spans="1:15" ht="12.75" customHeight="1">
      <c r="A105" s="31">
        <v>95</v>
      </c>
      <c r="B105" s="31" t="s">
        <v>333</v>
      </c>
      <c r="C105" s="31">
        <v>514.79999999999995</v>
      </c>
      <c r="D105" s="40">
        <v>519.33333333333337</v>
      </c>
      <c r="E105" s="40">
        <v>502.66666666666674</v>
      </c>
      <c r="F105" s="40">
        <v>490.53333333333336</v>
      </c>
      <c r="G105" s="40">
        <v>473.86666666666673</v>
      </c>
      <c r="H105" s="40">
        <v>531.4666666666667</v>
      </c>
      <c r="I105" s="40">
        <v>548.13333333333344</v>
      </c>
      <c r="J105" s="40">
        <v>560.26666666666677</v>
      </c>
      <c r="K105" s="31">
        <v>536</v>
      </c>
      <c r="L105" s="31">
        <v>507.2</v>
      </c>
      <c r="M105" s="31">
        <v>0.56505000000000005</v>
      </c>
      <c r="N105" s="1"/>
      <c r="O105" s="1"/>
    </row>
    <row r="106" spans="1:15" ht="12.75" customHeight="1">
      <c r="A106" s="31">
        <v>96</v>
      </c>
      <c r="B106" s="31" t="s">
        <v>854</v>
      </c>
      <c r="C106" s="31">
        <v>155</v>
      </c>
      <c r="D106" s="40">
        <v>154.20000000000002</v>
      </c>
      <c r="E106" s="40">
        <v>150.80000000000004</v>
      </c>
      <c r="F106" s="40">
        <v>146.60000000000002</v>
      </c>
      <c r="G106" s="40">
        <v>143.20000000000005</v>
      </c>
      <c r="H106" s="40">
        <v>158.40000000000003</v>
      </c>
      <c r="I106" s="40">
        <v>161.80000000000001</v>
      </c>
      <c r="J106" s="40">
        <v>166.00000000000003</v>
      </c>
      <c r="K106" s="31">
        <v>157.6</v>
      </c>
      <c r="L106" s="31">
        <v>150</v>
      </c>
      <c r="M106" s="31">
        <v>6.3787500000000001</v>
      </c>
      <c r="N106" s="1"/>
      <c r="O106" s="1"/>
    </row>
    <row r="107" spans="1:15" ht="12.75" customHeight="1">
      <c r="A107" s="31">
        <v>97</v>
      </c>
      <c r="B107" s="31" t="s">
        <v>341</v>
      </c>
      <c r="C107" s="31">
        <v>274.75</v>
      </c>
      <c r="D107" s="40">
        <v>269.25</v>
      </c>
      <c r="E107" s="40">
        <v>258.5</v>
      </c>
      <c r="F107" s="40">
        <v>242.25</v>
      </c>
      <c r="G107" s="40">
        <v>231.5</v>
      </c>
      <c r="H107" s="40">
        <v>285.5</v>
      </c>
      <c r="I107" s="40">
        <v>296.25</v>
      </c>
      <c r="J107" s="40">
        <v>312.5</v>
      </c>
      <c r="K107" s="31">
        <v>280</v>
      </c>
      <c r="L107" s="31">
        <v>253</v>
      </c>
      <c r="M107" s="31">
        <v>5.4367400000000004</v>
      </c>
      <c r="N107" s="1"/>
      <c r="O107" s="1"/>
    </row>
    <row r="108" spans="1:15" ht="12.75" customHeight="1">
      <c r="A108" s="31">
        <v>98</v>
      </c>
      <c r="B108" s="31" t="s">
        <v>342</v>
      </c>
      <c r="C108" s="31">
        <v>366.4</v>
      </c>
      <c r="D108" s="40">
        <v>363.13333333333338</v>
      </c>
      <c r="E108" s="40">
        <v>355.26666666666677</v>
      </c>
      <c r="F108" s="40">
        <v>344.13333333333338</v>
      </c>
      <c r="G108" s="40">
        <v>336.26666666666677</v>
      </c>
      <c r="H108" s="40">
        <v>374.26666666666677</v>
      </c>
      <c r="I108" s="40">
        <v>382.13333333333344</v>
      </c>
      <c r="J108" s="40">
        <v>393.26666666666677</v>
      </c>
      <c r="K108" s="31">
        <v>371</v>
      </c>
      <c r="L108" s="31">
        <v>352</v>
      </c>
      <c r="M108" s="31">
        <v>12.47105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606.20000000000005</v>
      </c>
      <c r="D109" s="40">
        <v>600.80000000000007</v>
      </c>
      <c r="E109" s="40">
        <v>590.80000000000018</v>
      </c>
      <c r="F109" s="40">
        <v>575.40000000000009</v>
      </c>
      <c r="G109" s="40">
        <v>565.4000000000002</v>
      </c>
      <c r="H109" s="40">
        <v>616.20000000000016</v>
      </c>
      <c r="I109" s="40">
        <v>626.19999999999993</v>
      </c>
      <c r="J109" s="40">
        <v>641.60000000000014</v>
      </c>
      <c r="K109" s="31">
        <v>610.79999999999995</v>
      </c>
      <c r="L109" s="31">
        <v>585.4</v>
      </c>
      <c r="M109" s="31">
        <v>25.28257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699.25</v>
      </c>
      <c r="D110" s="40">
        <v>702.06666666666661</v>
      </c>
      <c r="E110" s="40">
        <v>688.38333333333321</v>
      </c>
      <c r="F110" s="40">
        <v>677.51666666666665</v>
      </c>
      <c r="G110" s="40">
        <v>663.83333333333326</v>
      </c>
      <c r="H110" s="40">
        <v>712.93333333333317</v>
      </c>
      <c r="I110" s="40">
        <v>726.61666666666656</v>
      </c>
      <c r="J110" s="40">
        <v>737.48333333333312</v>
      </c>
      <c r="K110" s="31">
        <v>715.75</v>
      </c>
      <c r="L110" s="31">
        <v>691.2</v>
      </c>
      <c r="M110" s="31">
        <v>0.24918000000000001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910.6</v>
      </c>
      <c r="D111" s="40">
        <v>906.38333333333333</v>
      </c>
      <c r="E111" s="40">
        <v>894.2166666666667</v>
      </c>
      <c r="F111" s="40">
        <v>877.83333333333337</v>
      </c>
      <c r="G111" s="40">
        <v>865.66666666666674</v>
      </c>
      <c r="H111" s="40">
        <v>922.76666666666665</v>
      </c>
      <c r="I111" s="40">
        <v>934.93333333333339</v>
      </c>
      <c r="J111" s="40">
        <v>951.31666666666661</v>
      </c>
      <c r="K111" s="31">
        <v>918.55</v>
      </c>
      <c r="L111" s="31">
        <v>890</v>
      </c>
      <c r="M111" s="31">
        <v>18.204730000000001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156.19999999999999</v>
      </c>
      <c r="D112" s="40">
        <v>154.31666666666666</v>
      </c>
      <c r="E112" s="40">
        <v>151.88333333333333</v>
      </c>
      <c r="F112" s="40">
        <v>147.56666666666666</v>
      </c>
      <c r="G112" s="40">
        <v>145.13333333333333</v>
      </c>
      <c r="H112" s="40">
        <v>158.63333333333333</v>
      </c>
      <c r="I112" s="40">
        <v>161.06666666666666</v>
      </c>
      <c r="J112" s="40">
        <v>165.38333333333333</v>
      </c>
      <c r="K112" s="31">
        <v>156.75</v>
      </c>
      <c r="L112" s="31">
        <v>150</v>
      </c>
      <c r="M112" s="31">
        <v>133.05061000000001</v>
      </c>
      <c r="N112" s="1"/>
      <c r="O112" s="1"/>
    </row>
    <row r="113" spans="1:15" ht="12.75" customHeight="1">
      <c r="A113" s="31">
        <v>103</v>
      </c>
      <c r="B113" s="31" t="s">
        <v>344</v>
      </c>
      <c r="C113" s="31">
        <v>357.7</v>
      </c>
      <c r="D113" s="40">
        <v>355.68333333333339</v>
      </c>
      <c r="E113" s="40">
        <v>351.36666666666679</v>
      </c>
      <c r="F113" s="40">
        <v>345.03333333333342</v>
      </c>
      <c r="G113" s="40">
        <v>340.71666666666681</v>
      </c>
      <c r="H113" s="40">
        <v>362.01666666666677</v>
      </c>
      <c r="I113" s="40">
        <v>366.33333333333337</v>
      </c>
      <c r="J113" s="40">
        <v>372.66666666666674</v>
      </c>
      <c r="K113" s="31">
        <v>360</v>
      </c>
      <c r="L113" s="31">
        <v>349.35</v>
      </c>
      <c r="M113" s="31">
        <v>0.94477999999999995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5455.9</v>
      </c>
      <c r="D114" s="40">
        <v>5400.95</v>
      </c>
      <c r="E114" s="40">
        <v>5297.25</v>
      </c>
      <c r="F114" s="40">
        <v>5138.6000000000004</v>
      </c>
      <c r="G114" s="40">
        <v>5034.9000000000005</v>
      </c>
      <c r="H114" s="40">
        <v>5559.5999999999995</v>
      </c>
      <c r="I114" s="40">
        <v>5663.2999999999984</v>
      </c>
      <c r="J114" s="40">
        <v>5821.9499999999989</v>
      </c>
      <c r="K114" s="31">
        <v>5504.65</v>
      </c>
      <c r="L114" s="31">
        <v>5242.3</v>
      </c>
      <c r="M114" s="31">
        <v>2.9307500000000002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1485.1</v>
      </c>
      <c r="D115" s="40">
        <v>1481.8666666666668</v>
      </c>
      <c r="E115" s="40">
        <v>1471.6333333333337</v>
      </c>
      <c r="F115" s="40">
        <v>1458.166666666667</v>
      </c>
      <c r="G115" s="40">
        <v>1447.9333333333338</v>
      </c>
      <c r="H115" s="40">
        <v>1495.3333333333335</v>
      </c>
      <c r="I115" s="40">
        <v>1505.5666666666666</v>
      </c>
      <c r="J115" s="40">
        <v>1519.0333333333333</v>
      </c>
      <c r="K115" s="31">
        <v>1492.1</v>
      </c>
      <c r="L115" s="31">
        <v>1468.4</v>
      </c>
      <c r="M115" s="31">
        <v>5.4368499999999997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637.70000000000005</v>
      </c>
      <c r="D116" s="40">
        <v>636.56666666666661</v>
      </c>
      <c r="E116" s="40">
        <v>627.73333333333323</v>
      </c>
      <c r="F116" s="40">
        <v>617.76666666666665</v>
      </c>
      <c r="G116" s="40">
        <v>608.93333333333328</v>
      </c>
      <c r="H116" s="40">
        <v>646.53333333333319</v>
      </c>
      <c r="I116" s="40">
        <v>655.36666666666667</v>
      </c>
      <c r="J116" s="40">
        <v>665.33333333333314</v>
      </c>
      <c r="K116" s="31">
        <v>645.4</v>
      </c>
      <c r="L116" s="31">
        <v>626.6</v>
      </c>
      <c r="M116" s="31">
        <v>19.347899999999999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761.55</v>
      </c>
      <c r="D117" s="40">
        <v>757.7166666666667</v>
      </c>
      <c r="E117" s="40">
        <v>746.73333333333335</v>
      </c>
      <c r="F117" s="40">
        <v>731.91666666666663</v>
      </c>
      <c r="G117" s="40">
        <v>720.93333333333328</v>
      </c>
      <c r="H117" s="40">
        <v>772.53333333333342</v>
      </c>
      <c r="I117" s="40">
        <v>783.51666666666677</v>
      </c>
      <c r="J117" s="40">
        <v>798.33333333333348</v>
      </c>
      <c r="K117" s="31">
        <v>768.7</v>
      </c>
      <c r="L117" s="31">
        <v>742.9</v>
      </c>
      <c r="M117" s="31">
        <v>2.7729699999999999</v>
      </c>
      <c r="N117" s="1"/>
      <c r="O117" s="1"/>
    </row>
    <row r="118" spans="1:15" ht="12.75" customHeight="1">
      <c r="A118" s="31">
        <v>108</v>
      </c>
      <c r="B118" s="31" t="s">
        <v>346</v>
      </c>
      <c r="C118" s="31">
        <v>554.79999999999995</v>
      </c>
      <c r="D118" s="40">
        <v>557.91666666666663</v>
      </c>
      <c r="E118" s="40">
        <v>545.88333333333321</v>
      </c>
      <c r="F118" s="40">
        <v>536.96666666666658</v>
      </c>
      <c r="G118" s="40">
        <v>524.93333333333317</v>
      </c>
      <c r="H118" s="40">
        <v>566.83333333333326</v>
      </c>
      <c r="I118" s="40">
        <v>578.86666666666679</v>
      </c>
      <c r="J118" s="40">
        <v>587.7833333333333</v>
      </c>
      <c r="K118" s="31">
        <v>569.95000000000005</v>
      </c>
      <c r="L118" s="31">
        <v>549</v>
      </c>
      <c r="M118" s="31">
        <v>0.87743000000000004</v>
      </c>
      <c r="N118" s="1"/>
      <c r="O118" s="1"/>
    </row>
    <row r="119" spans="1:15" ht="12.75" customHeight="1">
      <c r="A119" s="31">
        <v>109</v>
      </c>
      <c r="B119" s="31" t="s">
        <v>329</v>
      </c>
      <c r="C119" s="31">
        <v>3248.1</v>
      </c>
      <c r="D119" s="40">
        <v>3238.35</v>
      </c>
      <c r="E119" s="40">
        <v>3164.75</v>
      </c>
      <c r="F119" s="40">
        <v>3081.4</v>
      </c>
      <c r="G119" s="40">
        <v>3007.8</v>
      </c>
      <c r="H119" s="40">
        <v>3321.7</v>
      </c>
      <c r="I119" s="40">
        <v>3395.2999999999993</v>
      </c>
      <c r="J119" s="40">
        <v>3478.6499999999996</v>
      </c>
      <c r="K119" s="31">
        <v>3311.95</v>
      </c>
      <c r="L119" s="31">
        <v>3155</v>
      </c>
      <c r="M119" s="31">
        <v>0.45931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444.95</v>
      </c>
      <c r="D120" s="40">
        <v>443.59999999999997</v>
      </c>
      <c r="E120" s="40">
        <v>437.39999999999992</v>
      </c>
      <c r="F120" s="40">
        <v>429.84999999999997</v>
      </c>
      <c r="G120" s="40">
        <v>423.64999999999992</v>
      </c>
      <c r="H120" s="40">
        <v>451.14999999999992</v>
      </c>
      <c r="I120" s="40">
        <v>457.34999999999997</v>
      </c>
      <c r="J120" s="40">
        <v>464.89999999999992</v>
      </c>
      <c r="K120" s="31">
        <v>449.8</v>
      </c>
      <c r="L120" s="31">
        <v>436.05</v>
      </c>
      <c r="M120" s="31">
        <v>30.371009999999998</v>
      </c>
      <c r="N120" s="1"/>
      <c r="O120" s="1"/>
    </row>
    <row r="121" spans="1:15" ht="12.75" customHeight="1">
      <c r="A121" s="31">
        <v>111</v>
      </c>
      <c r="B121" s="31" t="s">
        <v>330</v>
      </c>
      <c r="C121" s="31">
        <v>281.25</v>
      </c>
      <c r="D121" s="40">
        <v>280.25</v>
      </c>
      <c r="E121" s="40">
        <v>277.5</v>
      </c>
      <c r="F121" s="40">
        <v>273.75</v>
      </c>
      <c r="G121" s="40">
        <v>271</v>
      </c>
      <c r="H121" s="40">
        <v>284</v>
      </c>
      <c r="I121" s="40">
        <v>286.75</v>
      </c>
      <c r="J121" s="40">
        <v>290.5</v>
      </c>
      <c r="K121" s="31">
        <v>283</v>
      </c>
      <c r="L121" s="31">
        <v>276.5</v>
      </c>
      <c r="M121" s="31">
        <v>0.89680000000000004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153.1</v>
      </c>
      <c r="D122" s="40">
        <v>152.18333333333331</v>
      </c>
      <c r="E122" s="40">
        <v>150.06666666666661</v>
      </c>
      <c r="F122" s="40">
        <v>147.0333333333333</v>
      </c>
      <c r="G122" s="40">
        <v>144.9166666666666</v>
      </c>
      <c r="H122" s="40">
        <v>155.21666666666661</v>
      </c>
      <c r="I122" s="40">
        <v>157.33333333333334</v>
      </c>
      <c r="J122" s="40">
        <v>160.36666666666662</v>
      </c>
      <c r="K122" s="31">
        <v>154.30000000000001</v>
      </c>
      <c r="L122" s="31">
        <v>149.15</v>
      </c>
      <c r="M122" s="31">
        <v>22.091290000000001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895.8</v>
      </c>
      <c r="D123" s="40">
        <v>887.9</v>
      </c>
      <c r="E123" s="40">
        <v>875.3</v>
      </c>
      <c r="F123" s="40">
        <v>854.8</v>
      </c>
      <c r="G123" s="40">
        <v>842.19999999999993</v>
      </c>
      <c r="H123" s="40">
        <v>908.4</v>
      </c>
      <c r="I123" s="40">
        <v>921.00000000000011</v>
      </c>
      <c r="J123" s="40">
        <v>941.5</v>
      </c>
      <c r="K123" s="31">
        <v>900.5</v>
      </c>
      <c r="L123" s="31">
        <v>867.4</v>
      </c>
      <c r="M123" s="31">
        <v>3.52603</v>
      </c>
      <c r="N123" s="1"/>
      <c r="O123" s="1"/>
    </row>
    <row r="124" spans="1:15" ht="12.75" customHeight="1">
      <c r="A124" s="31">
        <v>114</v>
      </c>
      <c r="B124" s="31" t="s">
        <v>347</v>
      </c>
      <c r="C124" s="31">
        <v>1124.55</v>
      </c>
      <c r="D124" s="40">
        <v>1115.7666666666667</v>
      </c>
      <c r="E124" s="40">
        <v>1101.5333333333333</v>
      </c>
      <c r="F124" s="40">
        <v>1078.5166666666667</v>
      </c>
      <c r="G124" s="40">
        <v>1064.2833333333333</v>
      </c>
      <c r="H124" s="40">
        <v>1138.7833333333333</v>
      </c>
      <c r="I124" s="40">
        <v>1153.0166666666664</v>
      </c>
      <c r="J124" s="40">
        <v>1176.0333333333333</v>
      </c>
      <c r="K124" s="31">
        <v>1130</v>
      </c>
      <c r="L124" s="31">
        <v>1092.75</v>
      </c>
      <c r="M124" s="31">
        <v>2.6193900000000001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611.54999999999995</v>
      </c>
      <c r="D125" s="40">
        <v>608.08333333333337</v>
      </c>
      <c r="E125" s="40">
        <v>602.66666666666674</v>
      </c>
      <c r="F125" s="40">
        <v>593.78333333333342</v>
      </c>
      <c r="G125" s="40">
        <v>588.36666666666679</v>
      </c>
      <c r="H125" s="40">
        <v>616.9666666666667</v>
      </c>
      <c r="I125" s="40">
        <v>622.38333333333344</v>
      </c>
      <c r="J125" s="40">
        <v>631.26666666666665</v>
      </c>
      <c r="K125" s="31">
        <v>613.5</v>
      </c>
      <c r="L125" s="31">
        <v>599.20000000000005</v>
      </c>
      <c r="M125" s="31">
        <v>15.087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2032.05</v>
      </c>
      <c r="D126" s="40">
        <v>1992.75</v>
      </c>
      <c r="E126" s="40">
        <v>1950.5</v>
      </c>
      <c r="F126" s="40">
        <v>1868.95</v>
      </c>
      <c r="G126" s="40">
        <v>1826.7</v>
      </c>
      <c r="H126" s="40">
        <v>2074.3000000000002</v>
      </c>
      <c r="I126" s="40">
        <v>2116.5500000000002</v>
      </c>
      <c r="J126" s="40">
        <v>2198.1</v>
      </c>
      <c r="K126" s="31">
        <v>2035</v>
      </c>
      <c r="L126" s="31">
        <v>1911.2</v>
      </c>
      <c r="M126" s="31">
        <v>4.4345400000000001</v>
      </c>
      <c r="N126" s="1"/>
      <c r="O126" s="1"/>
    </row>
    <row r="127" spans="1:15" ht="12.75" customHeight="1">
      <c r="A127" s="31">
        <v>117</v>
      </c>
      <c r="B127" s="31" t="s">
        <v>352</v>
      </c>
      <c r="C127" s="31">
        <v>537.25</v>
      </c>
      <c r="D127" s="40">
        <v>531.1</v>
      </c>
      <c r="E127" s="40">
        <v>519.30000000000007</v>
      </c>
      <c r="F127" s="40">
        <v>501.35</v>
      </c>
      <c r="G127" s="40">
        <v>489.55000000000007</v>
      </c>
      <c r="H127" s="40">
        <v>549.05000000000007</v>
      </c>
      <c r="I127" s="40">
        <v>560.85</v>
      </c>
      <c r="J127" s="40">
        <v>578.80000000000007</v>
      </c>
      <c r="K127" s="31">
        <v>542.9</v>
      </c>
      <c r="L127" s="31">
        <v>513.15</v>
      </c>
      <c r="M127" s="31">
        <v>4.9086800000000004</v>
      </c>
      <c r="N127" s="1"/>
      <c r="O127" s="1"/>
    </row>
    <row r="128" spans="1:15" ht="12.75" customHeight="1">
      <c r="A128" s="31">
        <v>118</v>
      </c>
      <c r="B128" s="31" t="s">
        <v>348</v>
      </c>
      <c r="C128" s="31">
        <v>94.6</v>
      </c>
      <c r="D128" s="40">
        <v>94</v>
      </c>
      <c r="E128" s="40">
        <v>92.75</v>
      </c>
      <c r="F128" s="40">
        <v>90.9</v>
      </c>
      <c r="G128" s="40">
        <v>89.65</v>
      </c>
      <c r="H128" s="40">
        <v>95.85</v>
      </c>
      <c r="I128" s="40">
        <v>97.1</v>
      </c>
      <c r="J128" s="40">
        <v>98.949999999999989</v>
      </c>
      <c r="K128" s="31">
        <v>95.25</v>
      </c>
      <c r="L128" s="31">
        <v>92.15</v>
      </c>
      <c r="M128" s="31">
        <v>8.8402899999999995</v>
      </c>
      <c r="N128" s="1"/>
      <c r="O128" s="1"/>
    </row>
    <row r="129" spans="1:15" ht="12.75" customHeight="1">
      <c r="A129" s="31">
        <v>119</v>
      </c>
      <c r="B129" s="31" t="s">
        <v>349</v>
      </c>
      <c r="C129" s="31">
        <v>965.5</v>
      </c>
      <c r="D129" s="40">
        <v>965.31666666666661</v>
      </c>
      <c r="E129" s="40">
        <v>950.63333333333321</v>
      </c>
      <c r="F129" s="40">
        <v>935.76666666666665</v>
      </c>
      <c r="G129" s="40">
        <v>921.08333333333326</v>
      </c>
      <c r="H129" s="40">
        <v>980.18333333333317</v>
      </c>
      <c r="I129" s="40">
        <v>994.86666666666656</v>
      </c>
      <c r="J129" s="40">
        <v>1009.7333333333331</v>
      </c>
      <c r="K129" s="31">
        <v>980</v>
      </c>
      <c r="L129" s="31">
        <v>950.45</v>
      </c>
      <c r="M129" s="31">
        <v>0.23011000000000001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2152.65</v>
      </c>
      <c r="D130" s="40">
        <v>2124.3833333333332</v>
      </c>
      <c r="E130" s="40">
        <v>2080.2666666666664</v>
      </c>
      <c r="F130" s="40">
        <v>2007.8833333333332</v>
      </c>
      <c r="G130" s="40">
        <v>1963.7666666666664</v>
      </c>
      <c r="H130" s="40">
        <v>2196.7666666666664</v>
      </c>
      <c r="I130" s="40">
        <v>2240.8833333333332</v>
      </c>
      <c r="J130" s="40">
        <v>2313.2666666666664</v>
      </c>
      <c r="K130" s="31">
        <v>2168.5</v>
      </c>
      <c r="L130" s="31">
        <v>2052</v>
      </c>
      <c r="M130" s="31">
        <v>12.342359999999999</v>
      </c>
      <c r="N130" s="1"/>
      <c r="O130" s="1"/>
    </row>
    <row r="131" spans="1:15" ht="12.75" customHeight="1">
      <c r="A131" s="31">
        <v>121</v>
      </c>
      <c r="B131" s="31" t="s">
        <v>350</v>
      </c>
      <c r="C131" s="31">
        <v>284.75</v>
      </c>
      <c r="D131" s="40">
        <v>280.61666666666667</v>
      </c>
      <c r="E131" s="40">
        <v>274.63333333333333</v>
      </c>
      <c r="F131" s="40">
        <v>264.51666666666665</v>
      </c>
      <c r="G131" s="40">
        <v>258.5333333333333</v>
      </c>
      <c r="H131" s="40">
        <v>290.73333333333335</v>
      </c>
      <c r="I131" s="40">
        <v>296.7166666666667</v>
      </c>
      <c r="J131" s="40">
        <v>306.83333333333337</v>
      </c>
      <c r="K131" s="31">
        <v>286.60000000000002</v>
      </c>
      <c r="L131" s="31">
        <v>270.5</v>
      </c>
      <c r="M131" s="31">
        <v>33.207590000000003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172.4</v>
      </c>
      <c r="D132" s="40">
        <v>172.23333333333335</v>
      </c>
      <c r="E132" s="40">
        <v>169.51666666666671</v>
      </c>
      <c r="F132" s="40">
        <v>166.63333333333335</v>
      </c>
      <c r="G132" s="40">
        <v>163.91666666666671</v>
      </c>
      <c r="H132" s="40">
        <v>175.1166666666667</v>
      </c>
      <c r="I132" s="40">
        <v>177.83333333333334</v>
      </c>
      <c r="J132" s="40">
        <v>180.7166666666667</v>
      </c>
      <c r="K132" s="31">
        <v>174.95</v>
      </c>
      <c r="L132" s="31">
        <v>169.35</v>
      </c>
      <c r="M132" s="31">
        <v>11.645519999999999</v>
      </c>
      <c r="N132" s="1"/>
      <c r="O132" s="1"/>
    </row>
    <row r="133" spans="1:15" ht="12.75" customHeight="1">
      <c r="A133" s="31">
        <v>123</v>
      </c>
      <c r="B133" s="31" t="s">
        <v>351</v>
      </c>
      <c r="C133" s="31">
        <v>736.2</v>
      </c>
      <c r="D133" s="40">
        <v>737.73333333333323</v>
      </c>
      <c r="E133" s="40">
        <v>726.91666666666652</v>
      </c>
      <c r="F133" s="40">
        <v>717.63333333333333</v>
      </c>
      <c r="G133" s="40">
        <v>706.81666666666661</v>
      </c>
      <c r="H133" s="40">
        <v>747.01666666666642</v>
      </c>
      <c r="I133" s="40">
        <v>757.83333333333326</v>
      </c>
      <c r="J133" s="40">
        <v>767.11666666666633</v>
      </c>
      <c r="K133" s="31">
        <v>748.55</v>
      </c>
      <c r="L133" s="31">
        <v>728.45</v>
      </c>
      <c r="M133" s="31">
        <v>0.21897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4763.3</v>
      </c>
      <c r="D134" s="40">
        <v>4741.0999999999995</v>
      </c>
      <c r="E134" s="40">
        <v>4657.1999999999989</v>
      </c>
      <c r="F134" s="40">
        <v>4551.0999999999995</v>
      </c>
      <c r="G134" s="40">
        <v>4467.1999999999989</v>
      </c>
      <c r="H134" s="40">
        <v>4847.1999999999989</v>
      </c>
      <c r="I134" s="40">
        <v>4931.0999999999985</v>
      </c>
      <c r="J134" s="40">
        <v>5037.1999999999989</v>
      </c>
      <c r="K134" s="31">
        <v>4825</v>
      </c>
      <c r="L134" s="31">
        <v>4635</v>
      </c>
      <c r="M134" s="31">
        <v>5.0785099999999996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5084</v>
      </c>
      <c r="D135" s="40">
        <v>5048.0333333333338</v>
      </c>
      <c r="E135" s="40">
        <v>4976.0666666666675</v>
      </c>
      <c r="F135" s="40">
        <v>4868.1333333333341</v>
      </c>
      <c r="G135" s="40">
        <v>4796.1666666666679</v>
      </c>
      <c r="H135" s="40">
        <v>5155.9666666666672</v>
      </c>
      <c r="I135" s="40">
        <v>5227.9333333333325</v>
      </c>
      <c r="J135" s="40">
        <v>5335.8666666666668</v>
      </c>
      <c r="K135" s="31">
        <v>5120</v>
      </c>
      <c r="L135" s="31">
        <v>4940.1000000000004</v>
      </c>
      <c r="M135" s="31">
        <v>4.0503999999999998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407.95</v>
      </c>
      <c r="D136" s="40">
        <v>405</v>
      </c>
      <c r="E136" s="40">
        <v>399.6</v>
      </c>
      <c r="F136" s="40">
        <v>391.25</v>
      </c>
      <c r="G136" s="40">
        <v>385.85</v>
      </c>
      <c r="H136" s="40">
        <v>413.35</v>
      </c>
      <c r="I136" s="40">
        <v>418.75</v>
      </c>
      <c r="J136" s="40">
        <v>427.1</v>
      </c>
      <c r="K136" s="31">
        <v>410.4</v>
      </c>
      <c r="L136" s="31">
        <v>396.65</v>
      </c>
      <c r="M136" s="31">
        <v>51.072809999999997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4843.3</v>
      </c>
      <c r="D137" s="40">
        <v>4840.4833333333327</v>
      </c>
      <c r="E137" s="40">
        <v>4760.9666666666653</v>
      </c>
      <c r="F137" s="40">
        <v>4678.6333333333323</v>
      </c>
      <c r="G137" s="40">
        <v>4599.116666666665</v>
      </c>
      <c r="H137" s="40">
        <v>4922.8166666666657</v>
      </c>
      <c r="I137" s="40">
        <v>5002.3333333333339</v>
      </c>
      <c r="J137" s="40">
        <v>5084.6666666666661</v>
      </c>
      <c r="K137" s="31">
        <v>4920</v>
      </c>
      <c r="L137" s="31">
        <v>4758.1499999999996</v>
      </c>
      <c r="M137" s="31">
        <v>5.8093399999999997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4631.95</v>
      </c>
      <c r="D138" s="40">
        <v>4615.0999999999995</v>
      </c>
      <c r="E138" s="40">
        <v>4568.3499999999985</v>
      </c>
      <c r="F138" s="40">
        <v>4504.7499999999991</v>
      </c>
      <c r="G138" s="40">
        <v>4457.9999999999982</v>
      </c>
      <c r="H138" s="40">
        <v>4678.6999999999989</v>
      </c>
      <c r="I138" s="40">
        <v>4725.4500000000007</v>
      </c>
      <c r="J138" s="40">
        <v>4789.0499999999993</v>
      </c>
      <c r="K138" s="31">
        <v>4661.8500000000004</v>
      </c>
      <c r="L138" s="31">
        <v>4551.5</v>
      </c>
      <c r="M138" s="31">
        <v>2.1269900000000002</v>
      </c>
      <c r="N138" s="1"/>
      <c r="O138" s="1"/>
    </row>
    <row r="139" spans="1:15" ht="12.75" customHeight="1">
      <c r="A139" s="31">
        <v>129</v>
      </c>
      <c r="B139" s="31" t="s">
        <v>566</v>
      </c>
      <c r="C139" s="31">
        <v>2297.9</v>
      </c>
      <c r="D139" s="40">
        <v>2296.4500000000003</v>
      </c>
      <c r="E139" s="40">
        <v>2224.4500000000007</v>
      </c>
      <c r="F139" s="40">
        <v>2151.0000000000005</v>
      </c>
      <c r="G139" s="40">
        <v>2079.0000000000009</v>
      </c>
      <c r="H139" s="40">
        <v>2369.9000000000005</v>
      </c>
      <c r="I139" s="40">
        <v>2441.8999999999996</v>
      </c>
      <c r="J139" s="40">
        <v>2515.3500000000004</v>
      </c>
      <c r="K139" s="31">
        <v>2368.4499999999998</v>
      </c>
      <c r="L139" s="31">
        <v>2223</v>
      </c>
      <c r="M139" s="31">
        <v>0.43964999999999999</v>
      </c>
      <c r="N139" s="1"/>
      <c r="O139" s="1"/>
    </row>
    <row r="140" spans="1:15" ht="12.75" customHeight="1">
      <c r="A140" s="31">
        <v>130</v>
      </c>
      <c r="B140" s="31" t="s">
        <v>356</v>
      </c>
      <c r="C140" s="31">
        <v>75.150000000000006</v>
      </c>
      <c r="D140" s="40">
        <v>75.099999999999994</v>
      </c>
      <c r="E140" s="40">
        <v>74.149999999999991</v>
      </c>
      <c r="F140" s="40">
        <v>73.149999999999991</v>
      </c>
      <c r="G140" s="40">
        <v>72.199999999999989</v>
      </c>
      <c r="H140" s="40">
        <v>76.099999999999994</v>
      </c>
      <c r="I140" s="40">
        <v>77.049999999999983</v>
      </c>
      <c r="J140" s="40">
        <v>78.05</v>
      </c>
      <c r="K140" s="31">
        <v>76.05</v>
      </c>
      <c r="L140" s="31">
        <v>74.099999999999994</v>
      </c>
      <c r="M140" s="31">
        <v>9.8147099999999998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2599.1999999999998</v>
      </c>
      <c r="D141" s="40">
        <v>2571.9499999999998</v>
      </c>
      <c r="E141" s="40">
        <v>2532.9499999999998</v>
      </c>
      <c r="F141" s="40">
        <v>2466.6999999999998</v>
      </c>
      <c r="G141" s="40">
        <v>2427.6999999999998</v>
      </c>
      <c r="H141" s="40">
        <v>2638.2</v>
      </c>
      <c r="I141" s="40">
        <v>2677.2</v>
      </c>
      <c r="J141" s="40">
        <v>2743.45</v>
      </c>
      <c r="K141" s="31">
        <v>2610.9499999999998</v>
      </c>
      <c r="L141" s="31">
        <v>2505.6999999999998</v>
      </c>
      <c r="M141" s="31">
        <v>6.11137</v>
      </c>
      <c r="N141" s="1"/>
      <c r="O141" s="1"/>
    </row>
    <row r="142" spans="1:15" ht="12.75" customHeight="1">
      <c r="A142" s="31">
        <v>132</v>
      </c>
      <c r="B142" s="31" t="s">
        <v>353</v>
      </c>
      <c r="C142" s="31">
        <v>472</v>
      </c>
      <c r="D142" s="40">
        <v>472.23333333333335</v>
      </c>
      <c r="E142" s="40">
        <v>464.36666666666667</v>
      </c>
      <c r="F142" s="40">
        <v>456.73333333333335</v>
      </c>
      <c r="G142" s="40">
        <v>448.86666666666667</v>
      </c>
      <c r="H142" s="40">
        <v>479.86666666666667</v>
      </c>
      <c r="I142" s="40">
        <v>487.73333333333335</v>
      </c>
      <c r="J142" s="40">
        <v>495.36666666666667</v>
      </c>
      <c r="K142" s="31">
        <v>480.1</v>
      </c>
      <c r="L142" s="31">
        <v>464.6</v>
      </c>
      <c r="M142" s="31">
        <v>1.4177599999999999</v>
      </c>
      <c r="N142" s="1"/>
      <c r="O142" s="1"/>
    </row>
    <row r="143" spans="1:15" ht="12.75" customHeight="1">
      <c r="A143" s="31">
        <v>133</v>
      </c>
      <c r="B143" s="31" t="s">
        <v>354</v>
      </c>
      <c r="C143" s="31">
        <v>136.1</v>
      </c>
      <c r="D143" s="40">
        <v>136.25</v>
      </c>
      <c r="E143" s="40">
        <v>133.5</v>
      </c>
      <c r="F143" s="40">
        <v>130.9</v>
      </c>
      <c r="G143" s="40">
        <v>128.15</v>
      </c>
      <c r="H143" s="40">
        <v>138.85</v>
      </c>
      <c r="I143" s="40">
        <v>141.6</v>
      </c>
      <c r="J143" s="40">
        <v>144.19999999999999</v>
      </c>
      <c r="K143" s="31">
        <v>139</v>
      </c>
      <c r="L143" s="31">
        <v>133.65</v>
      </c>
      <c r="M143" s="31">
        <v>2.5565899999999999</v>
      </c>
      <c r="N143" s="1"/>
      <c r="O143" s="1"/>
    </row>
    <row r="144" spans="1:15" ht="12.75" customHeight="1">
      <c r="A144" s="31">
        <v>134</v>
      </c>
      <c r="B144" s="31" t="s">
        <v>357</v>
      </c>
      <c r="C144" s="31">
        <v>230.5</v>
      </c>
      <c r="D144" s="40">
        <v>224.13333333333333</v>
      </c>
      <c r="E144" s="40">
        <v>214.36666666666665</v>
      </c>
      <c r="F144" s="40">
        <v>198.23333333333332</v>
      </c>
      <c r="G144" s="40">
        <v>188.46666666666664</v>
      </c>
      <c r="H144" s="40">
        <v>240.26666666666665</v>
      </c>
      <c r="I144" s="40">
        <v>250.0333333333333</v>
      </c>
      <c r="J144" s="40">
        <v>266.16666666666663</v>
      </c>
      <c r="K144" s="31">
        <v>233.9</v>
      </c>
      <c r="L144" s="31">
        <v>208</v>
      </c>
      <c r="M144" s="31">
        <v>22.773340000000001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523.5</v>
      </c>
      <c r="D145" s="40">
        <v>523.5</v>
      </c>
      <c r="E145" s="40">
        <v>517</v>
      </c>
      <c r="F145" s="40">
        <v>510.5</v>
      </c>
      <c r="G145" s="40">
        <v>504</v>
      </c>
      <c r="H145" s="40">
        <v>530</v>
      </c>
      <c r="I145" s="40">
        <v>536.5</v>
      </c>
      <c r="J145" s="40">
        <v>543</v>
      </c>
      <c r="K145" s="31">
        <v>530</v>
      </c>
      <c r="L145" s="31">
        <v>517</v>
      </c>
      <c r="M145" s="31">
        <v>21.240369999999999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1717</v>
      </c>
      <c r="D146" s="40">
        <v>1692.6166666666668</v>
      </c>
      <c r="E146" s="40">
        <v>1662.6833333333336</v>
      </c>
      <c r="F146" s="40">
        <v>1608.3666666666668</v>
      </c>
      <c r="G146" s="40">
        <v>1578.4333333333336</v>
      </c>
      <c r="H146" s="40">
        <v>1746.9333333333336</v>
      </c>
      <c r="I146" s="40">
        <v>1776.866666666667</v>
      </c>
      <c r="J146" s="40">
        <v>1831.1833333333336</v>
      </c>
      <c r="K146" s="31">
        <v>1722.55</v>
      </c>
      <c r="L146" s="31">
        <v>1638.3</v>
      </c>
      <c r="M146" s="31">
        <v>0.65986</v>
      </c>
      <c r="N146" s="1"/>
      <c r="O146" s="1"/>
    </row>
    <row r="147" spans="1:15" ht="12.75" customHeight="1">
      <c r="A147" s="31">
        <v>137</v>
      </c>
      <c r="B147" s="31" t="s">
        <v>358</v>
      </c>
      <c r="C147" s="31">
        <v>71.599999999999994</v>
      </c>
      <c r="D147" s="40">
        <v>71.349999999999994</v>
      </c>
      <c r="E147" s="40">
        <v>70.849999999999994</v>
      </c>
      <c r="F147" s="40">
        <v>70.099999999999994</v>
      </c>
      <c r="G147" s="40">
        <v>69.599999999999994</v>
      </c>
      <c r="H147" s="40">
        <v>72.099999999999994</v>
      </c>
      <c r="I147" s="40">
        <v>72.599999999999994</v>
      </c>
      <c r="J147" s="40">
        <v>73.349999999999994</v>
      </c>
      <c r="K147" s="31">
        <v>71.849999999999994</v>
      </c>
      <c r="L147" s="31">
        <v>70.599999999999994</v>
      </c>
      <c r="M147" s="31">
        <v>10.38212</v>
      </c>
      <c r="N147" s="1"/>
      <c r="O147" s="1"/>
    </row>
    <row r="148" spans="1:15" ht="12.75" customHeight="1">
      <c r="A148" s="31">
        <v>138</v>
      </c>
      <c r="B148" s="31" t="s">
        <v>355</v>
      </c>
      <c r="C148" s="31">
        <v>203.8</v>
      </c>
      <c r="D148" s="40">
        <v>204.15</v>
      </c>
      <c r="E148" s="40">
        <v>200.55</v>
      </c>
      <c r="F148" s="40">
        <v>197.3</v>
      </c>
      <c r="G148" s="40">
        <v>193.70000000000002</v>
      </c>
      <c r="H148" s="40">
        <v>207.4</v>
      </c>
      <c r="I148" s="40">
        <v>210.99999999999997</v>
      </c>
      <c r="J148" s="40">
        <v>214.25</v>
      </c>
      <c r="K148" s="31">
        <v>207.75</v>
      </c>
      <c r="L148" s="31">
        <v>200.9</v>
      </c>
      <c r="M148" s="31">
        <v>2.5866500000000001</v>
      </c>
      <c r="N148" s="1"/>
      <c r="O148" s="1"/>
    </row>
    <row r="149" spans="1:15" ht="12.75" customHeight="1">
      <c r="A149" s="31">
        <v>139</v>
      </c>
      <c r="B149" s="31" t="s">
        <v>359</v>
      </c>
      <c r="C149" s="31">
        <v>121.15</v>
      </c>
      <c r="D149" s="40">
        <v>118.26666666666667</v>
      </c>
      <c r="E149" s="40">
        <v>114.13333333333333</v>
      </c>
      <c r="F149" s="40">
        <v>107.11666666666666</v>
      </c>
      <c r="G149" s="40">
        <v>102.98333333333332</v>
      </c>
      <c r="H149" s="40">
        <v>125.28333333333333</v>
      </c>
      <c r="I149" s="40">
        <v>129.41666666666669</v>
      </c>
      <c r="J149" s="40">
        <v>136.43333333333334</v>
      </c>
      <c r="K149" s="31">
        <v>122.4</v>
      </c>
      <c r="L149" s="31">
        <v>111.25</v>
      </c>
      <c r="M149" s="31">
        <v>10.336970000000001</v>
      </c>
      <c r="N149" s="1"/>
      <c r="O149" s="1"/>
    </row>
    <row r="150" spans="1:15" ht="12.75" customHeight="1">
      <c r="A150" s="31">
        <v>140</v>
      </c>
      <c r="B150" s="31" t="s">
        <v>855</v>
      </c>
      <c r="C150" s="31">
        <v>63.2</v>
      </c>
      <c r="D150" s="40">
        <v>63.183333333333337</v>
      </c>
      <c r="E150" s="40">
        <v>61.066666666666677</v>
      </c>
      <c r="F150" s="40">
        <v>58.933333333333337</v>
      </c>
      <c r="G150" s="40">
        <v>56.816666666666677</v>
      </c>
      <c r="H150" s="40">
        <v>65.316666666666677</v>
      </c>
      <c r="I150" s="40">
        <v>67.433333333333351</v>
      </c>
      <c r="J150" s="40">
        <v>69.566666666666677</v>
      </c>
      <c r="K150" s="31">
        <v>65.3</v>
      </c>
      <c r="L150" s="31">
        <v>61.05</v>
      </c>
      <c r="M150" s="31">
        <v>14.14433</v>
      </c>
      <c r="N150" s="1"/>
      <c r="O150" s="1"/>
    </row>
    <row r="151" spans="1:15" ht="12.75" customHeight="1">
      <c r="A151" s="31">
        <v>141</v>
      </c>
      <c r="B151" s="31" t="s">
        <v>360</v>
      </c>
      <c r="C151" s="31">
        <v>738.85</v>
      </c>
      <c r="D151" s="40">
        <v>738.36666666666679</v>
      </c>
      <c r="E151" s="40">
        <v>728.68333333333362</v>
      </c>
      <c r="F151" s="40">
        <v>718.51666666666688</v>
      </c>
      <c r="G151" s="40">
        <v>708.83333333333371</v>
      </c>
      <c r="H151" s="40">
        <v>748.53333333333353</v>
      </c>
      <c r="I151" s="40">
        <v>758.2166666666667</v>
      </c>
      <c r="J151" s="40">
        <v>768.38333333333344</v>
      </c>
      <c r="K151" s="31">
        <v>748.05</v>
      </c>
      <c r="L151" s="31">
        <v>728.2</v>
      </c>
      <c r="M151" s="31">
        <v>0.86429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1802.55</v>
      </c>
      <c r="D152" s="40">
        <v>1804.7333333333333</v>
      </c>
      <c r="E152" s="40">
        <v>1782.8666666666668</v>
      </c>
      <c r="F152" s="40">
        <v>1763.1833333333334</v>
      </c>
      <c r="G152" s="40">
        <v>1741.3166666666668</v>
      </c>
      <c r="H152" s="40">
        <v>1824.4166666666667</v>
      </c>
      <c r="I152" s="40">
        <v>1846.2833333333331</v>
      </c>
      <c r="J152" s="40">
        <v>1865.9666666666667</v>
      </c>
      <c r="K152" s="31">
        <v>1826.6</v>
      </c>
      <c r="L152" s="31">
        <v>1785.05</v>
      </c>
      <c r="M152" s="31">
        <v>20.182040000000001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171.55</v>
      </c>
      <c r="D153" s="40">
        <v>170.61666666666667</v>
      </c>
      <c r="E153" s="40">
        <v>168.53333333333336</v>
      </c>
      <c r="F153" s="40">
        <v>165.51666666666668</v>
      </c>
      <c r="G153" s="40">
        <v>163.43333333333337</v>
      </c>
      <c r="H153" s="40">
        <v>173.63333333333335</v>
      </c>
      <c r="I153" s="40">
        <v>175.71666666666667</v>
      </c>
      <c r="J153" s="40">
        <v>178.73333333333335</v>
      </c>
      <c r="K153" s="31">
        <v>172.7</v>
      </c>
      <c r="L153" s="31">
        <v>167.6</v>
      </c>
      <c r="M153" s="31">
        <v>25.926390000000001</v>
      </c>
      <c r="N153" s="1"/>
      <c r="O153" s="1"/>
    </row>
    <row r="154" spans="1:15" ht="12.75" customHeight="1">
      <c r="A154" s="31">
        <v>144</v>
      </c>
      <c r="B154" s="31" t="s">
        <v>856</v>
      </c>
      <c r="C154" s="31">
        <v>113.15</v>
      </c>
      <c r="D154" s="40">
        <v>112.05</v>
      </c>
      <c r="E154" s="40">
        <v>110.1</v>
      </c>
      <c r="F154" s="40">
        <v>107.05</v>
      </c>
      <c r="G154" s="40">
        <v>105.1</v>
      </c>
      <c r="H154" s="40">
        <v>115.1</v>
      </c>
      <c r="I154" s="40">
        <v>117.05000000000001</v>
      </c>
      <c r="J154" s="40">
        <v>120.1</v>
      </c>
      <c r="K154" s="31">
        <v>114</v>
      </c>
      <c r="L154" s="31">
        <v>109</v>
      </c>
      <c r="M154" s="31">
        <v>0.69921</v>
      </c>
      <c r="N154" s="1"/>
      <c r="O154" s="1"/>
    </row>
    <row r="155" spans="1:15" ht="12.75" customHeight="1">
      <c r="A155" s="31">
        <v>145</v>
      </c>
      <c r="B155" s="31" t="s">
        <v>361</v>
      </c>
      <c r="C155" s="31">
        <v>286.95</v>
      </c>
      <c r="D155" s="40">
        <v>282.5</v>
      </c>
      <c r="E155" s="40">
        <v>276.25</v>
      </c>
      <c r="F155" s="40">
        <v>265.55</v>
      </c>
      <c r="G155" s="40">
        <v>259.3</v>
      </c>
      <c r="H155" s="40">
        <v>293.2</v>
      </c>
      <c r="I155" s="40">
        <v>299.45</v>
      </c>
      <c r="J155" s="40">
        <v>310.14999999999998</v>
      </c>
      <c r="K155" s="31">
        <v>288.75</v>
      </c>
      <c r="L155" s="31">
        <v>271.8</v>
      </c>
      <c r="M155" s="31">
        <v>2.0892499999999998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92.75</v>
      </c>
      <c r="D156" s="40">
        <v>92.233333333333334</v>
      </c>
      <c r="E156" s="40">
        <v>91.266666666666666</v>
      </c>
      <c r="F156" s="40">
        <v>89.783333333333331</v>
      </c>
      <c r="G156" s="40">
        <v>88.816666666666663</v>
      </c>
      <c r="H156" s="40">
        <v>93.716666666666669</v>
      </c>
      <c r="I156" s="40">
        <v>94.683333333333337</v>
      </c>
      <c r="J156" s="40">
        <v>96.166666666666671</v>
      </c>
      <c r="K156" s="31">
        <v>93.2</v>
      </c>
      <c r="L156" s="31">
        <v>90.75</v>
      </c>
      <c r="M156" s="31">
        <v>176.6858</v>
      </c>
      <c r="N156" s="1"/>
      <c r="O156" s="1"/>
    </row>
    <row r="157" spans="1:15" ht="12.75" customHeight="1">
      <c r="A157" s="31">
        <v>147</v>
      </c>
      <c r="B157" s="31" t="s">
        <v>363</v>
      </c>
      <c r="C157" s="31">
        <v>581.70000000000005</v>
      </c>
      <c r="D157" s="40">
        <v>583.94999999999993</v>
      </c>
      <c r="E157" s="40">
        <v>574.49999999999989</v>
      </c>
      <c r="F157" s="40">
        <v>567.29999999999995</v>
      </c>
      <c r="G157" s="40">
        <v>557.84999999999991</v>
      </c>
      <c r="H157" s="40">
        <v>591.14999999999986</v>
      </c>
      <c r="I157" s="40">
        <v>600.59999999999991</v>
      </c>
      <c r="J157" s="40">
        <v>607.79999999999984</v>
      </c>
      <c r="K157" s="31">
        <v>593.4</v>
      </c>
      <c r="L157" s="31">
        <v>576.75</v>
      </c>
      <c r="M157" s="31">
        <v>4.5375500000000004</v>
      </c>
      <c r="N157" s="1"/>
      <c r="O157" s="1"/>
    </row>
    <row r="158" spans="1:15" ht="12.75" customHeight="1">
      <c r="A158" s="31">
        <v>148</v>
      </c>
      <c r="B158" s="31" t="s">
        <v>362</v>
      </c>
      <c r="C158" s="31">
        <v>3605.5</v>
      </c>
      <c r="D158" s="40">
        <v>3568.6166666666668</v>
      </c>
      <c r="E158" s="40">
        <v>3507.2333333333336</v>
      </c>
      <c r="F158" s="40">
        <v>3408.9666666666667</v>
      </c>
      <c r="G158" s="40">
        <v>3347.5833333333335</v>
      </c>
      <c r="H158" s="40">
        <v>3666.8833333333337</v>
      </c>
      <c r="I158" s="40">
        <v>3728.2666666666669</v>
      </c>
      <c r="J158" s="40">
        <v>3826.5333333333338</v>
      </c>
      <c r="K158" s="31">
        <v>3630</v>
      </c>
      <c r="L158" s="31">
        <v>3470.35</v>
      </c>
      <c r="M158" s="31">
        <v>0.24782000000000001</v>
      </c>
      <c r="N158" s="1"/>
      <c r="O158" s="1"/>
    </row>
    <row r="159" spans="1:15" ht="12.75" customHeight="1">
      <c r="A159" s="31">
        <v>149</v>
      </c>
      <c r="B159" s="31" t="s">
        <v>364</v>
      </c>
      <c r="C159" s="31">
        <v>211.4</v>
      </c>
      <c r="D159" s="40">
        <v>209.5333333333333</v>
      </c>
      <c r="E159" s="40">
        <v>205.06666666666661</v>
      </c>
      <c r="F159" s="40">
        <v>198.73333333333329</v>
      </c>
      <c r="G159" s="40">
        <v>194.26666666666659</v>
      </c>
      <c r="H159" s="40">
        <v>215.86666666666662</v>
      </c>
      <c r="I159" s="40">
        <v>220.33333333333331</v>
      </c>
      <c r="J159" s="40">
        <v>226.66666666666663</v>
      </c>
      <c r="K159" s="31">
        <v>214</v>
      </c>
      <c r="L159" s="31">
        <v>203.2</v>
      </c>
      <c r="M159" s="31">
        <v>4.6133499999999996</v>
      </c>
      <c r="N159" s="1"/>
      <c r="O159" s="1"/>
    </row>
    <row r="160" spans="1:15" ht="12.75" customHeight="1">
      <c r="A160" s="31">
        <v>150</v>
      </c>
      <c r="B160" s="31" t="s">
        <v>381</v>
      </c>
      <c r="C160" s="31">
        <v>2059.6</v>
      </c>
      <c r="D160" s="40">
        <v>2040.5333333333335</v>
      </c>
      <c r="E160" s="40">
        <v>1990.0666666666671</v>
      </c>
      <c r="F160" s="40">
        <v>1920.5333333333335</v>
      </c>
      <c r="G160" s="40">
        <v>1870.0666666666671</v>
      </c>
      <c r="H160" s="40">
        <v>2110.0666666666671</v>
      </c>
      <c r="I160" s="40">
        <v>2160.5333333333338</v>
      </c>
      <c r="J160" s="40">
        <v>2230.0666666666671</v>
      </c>
      <c r="K160" s="31">
        <v>2091</v>
      </c>
      <c r="L160" s="31">
        <v>1971</v>
      </c>
      <c r="M160" s="31">
        <v>0.55920999999999998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277.55</v>
      </c>
      <c r="D161" s="40">
        <v>273.39999999999998</v>
      </c>
      <c r="E161" s="40">
        <v>267.29999999999995</v>
      </c>
      <c r="F161" s="40">
        <v>257.04999999999995</v>
      </c>
      <c r="G161" s="40">
        <v>250.94999999999993</v>
      </c>
      <c r="H161" s="40">
        <v>283.64999999999998</v>
      </c>
      <c r="I161" s="40">
        <v>289.75</v>
      </c>
      <c r="J161" s="40">
        <v>300</v>
      </c>
      <c r="K161" s="31">
        <v>279.5</v>
      </c>
      <c r="L161" s="31">
        <v>263.14999999999998</v>
      </c>
      <c r="M161" s="31">
        <v>25.345890000000001</v>
      </c>
      <c r="N161" s="1"/>
      <c r="O161" s="1"/>
    </row>
    <row r="162" spans="1:15" ht="12.75" customHeight="1">
      <c r="A162" s="31">
        <v>152</v>
      </c>
      <c r="B162" s="31" t="s">
        <v>367</v>
      </c>
      <c r="C162" s="31">
        <v>50.25</v>
      </c>
      <c r="D162" s="40">
        <v>50.116666666666667</v>
      </c>
      <c r="E162" s="40">
        <v>48.733333333333334</v>
      </c>
      <c r="F162" s="40">
        <v>47.216666666666669</v>
      </c>
      <c r="G162" s="40">
        <v>45.833333333333336</v>
      </c>
      <c r="H162" s="40">
        <v>51.633333333333333</v>
      </c>
      <c r="I162" s="40">
        <v>53.016666666666673</v>
      </c>
      <c r="J162" s="40">
        <v>54.533333333333331</v>
      </c>
      <c r="K162" s="31">
        <v>51.5</v>
      </c>
      <c r="L162" s="31">
        <v>48.6</v>
      </c>
      <c r="M162" s="31">
        <v>40.903419999999997</v>
      </c>
      <c r="N162" s="1"/>
      <c r="O162" s="1"/>
    </row>
    <row r="163" spans="1:15" ht="12.75" customHeight="1">
      <c r="A163" s="31">
        <v>153</v>
      </c>
      <c r="B163" s="31" t="s">
        <v>365</v>
      </c>
      <c r="C163" s="31">
        <v>170</v>
      </c>
      <c r="D163" s="40">
        <v>168.9</v>
      </c>
      <c r="E163" s="40">
        <v>166.10000000000002</v>
      </c>
      <c r="F163" s="40">
        <v>162.20000000000002</v>
      </c>
      <c r="G163" s="40">
        <v>159.40000000000003</v>
      </c>
      <c r="H163" s="40">
        <v>172.8</v>
      </c>
      <c r="I163" s="40">
        <v>175.60000000000002</v>
      </c>
      <c r="J163" s="40">
        <v>179.5</v>
      </c>
      <c r="K163" s="31">
        <v>171.7</v>
      </c>
      <c r="L163" s="31">
        <v>165</v>
      </c>
      <c r="M163" s="31">
        <v>43.012869999999999</v>
      </c>
      <c r="N163" s="1"/>
      <c r="O163" s="1"/>
    </row>
    <row r="164" spans="1:15" ht="12.75" customHeight="1">
      <c r="A164" s="31">
        <v>154</v>
      </c>
      <c r="B164" s="31" t="s">
        <v>380</v>
      </c>
      <c r="C164" s="31">
        <v>168.05</v>
      </c>
      <c r="D164" s="40">
        <v>166.73333333333332</v>
      </c>
      <c r="E164" s="40">
        <v>164.51666666666665</v>
      </c>
      <c r="F164" s="40">
        <v>160.98333333333332</v>
      </c>
      <c r="G164" s="40">
        <v>158.76666666666665</v>
      </c>
      <c r="H164" s="40">
        <v>170.26666666666665</v>
      </c>
      <c r="I164" s="40">
        <v>172.48333333333329</v>
      </c>
      <c r="J164" s="40">
        <v>176.01666666666665</v>
      </c>
      <c r="K164" s="31">
        <v>168.95</v>
      </c>
      <c r="L164" s="31">
        <v>163.19999999999999</v>
      </c>
      <c r="M164" s="31">
        <v>1.46414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138.5</v>
      </c>
      <c r="D165" s="40">
        <v>137.93333333333334</v>
      </c>
      <c r="E165" s="40">
        <v>136.61666666666667</v>
      </c>
      <c r="F165" s="40">
        <v>134.73333333333335</v>
      </c>
      <c r="G165" s="40">
        <v>133.41666666666669</v>
      </c>
      <c r="H165" s="40">
        <v>139.81666666666666</v>
      </c>
      <c r="I165" s="40">
        <v>141.13333333333333</v>
      </c>
      <c r="J165" s="40">
        <v>143.01666666666665</v>
      </c>
      <c r="K165" s="31">
        <v>139.25</v>
      </c>
      <c r="L165" s="31">
        <v>136.05000000000001</v>
      </c>
      <c r="M165" s="31">
        <v>92.301379999999995</v>
      </c>
      <c r="N165" s="1"/>
      <c r="O165" s="1"/>
    </row>
    <row r="166" spans="1:15" ht="12.75" customHeight="1">
      <c r="A166" s="31">
        <v>156</v>
      </c>
      <c r="B166" s="31" t="s">
        <v>369</v>
      </c>
      <c r="C166" s="31">
        <v>2922.15</v>
      </c>
      <c r="D166" s="40">
        <v>2936.1333333333332</v>
      </c>
      <c r="E166" s="40">
        <v>2897.2666666666664</v>
      </c>
      <c r="F166" s="40">
        <v>2872.3833333333332</v>
      </c>
      <c r="G166" s="40">
        <v>2833.5166666666664</v>
      </c>
      <c r="H166" s="40">
        <v>2961.0166666666664</v>
      </c>
      <c r="I166" s="40">
        <v>2999.8833333333332</v>
      </c>
      <c r="J166" s="40">
        <v>3024.7666666666664</v>
      </c>
      <c r="K166" s="31">
        <v>2975</v>
      </c>
      <c r="L166" s="31">
        <v>2911.25</v>
      </c>
      <c r="M166" s="31">
        <v>0.13830000000000001</v>
      </c>
      <c r="N166" s="1"/>
      <c r="O166" s="1"/>
    </row>
    <row r="167" spans="1:15" ht="12.75" customHeight="1">
      <c r="A167" s="31">
        <v>157</v>
      </c>
      <c r="B167" s="31" t="s">
        <v>370</v>
      </c>
      <c r="C167" s="31">
        <v>3333.05</v>
      </c>
      <c r="D167" s="40">
        <v>3316.1666666666665</v>
      </c>
      <c r="E167" s="40">
        <v>3244.2833333333328</v>
      </c>
      <c r="F167" s="40">
        <v>3155.5166666666664</v>
      </c>
      <c r="G167" s="40">
        <v>3083.6333333333328</v>
      </c>
      <c r="H167" s="40">
        <v>3404.9333333333329</v>
      </c>
      <c r="I167" s="40">
        <v>3476.8166666666671</v>
      </c>
      <c r="J167" s="40">
        <v>3565.583333333333</v>
      </c>
      <c r="K167" s="31">
        <v>3388.05</v>
      </c>
      <c r="L167" s="31">
        <v>3227.4</v>
      </c>
      <c r="M167" s="31">
        <v>7.5219999999999995E-2</v>
      </c>
      <c r="N167" s="1"/>
      <c r="O167" s="1"/>
    </row>
    <row r="168" spans="1:15" ht="12.75" customHeight="1">
      <c r="A168" s="31">
        <v>158</v>
      </c>
      <c r="B168" s="31" t="s">
        <v>376</v>
      </c>
      <c r="C168" s="31">
        <v>313.85000000000002</v>
      </c>
      <c r="D168" s="40">
        <v>314.43333333333334</v>
      </c>
      <c r="E168" s="40">
        <v>309.01666666666665</v>
      </c>
      <c r="F168" s="40">
        <v>304.18333333333334</v>
      </c>
      <c r="G168" s="40">
        <v>298.76666666666665</v>
      </c>
      <c r="H168" s="40">
        <v>319.26666666666665</v>
      </c>
      <c r="I168" s="40">
        <v>324.68333333333328</v>
      </c>
      <c r="J168" s="40">
        <v>329.51666666666665</v>
      </c>
      <c r="K168" s="31">
        <v>319.85000000000002</v>
      </c>
      <c r="L168" s="31">
        <v>309.60000000000002</v>
      </c>
      <c r="M168" s="31">
        <v>1.11273</v>
      </c>
      <c r="N168" s="1"/>
      <c r="O168" s="1"/>
    </row>
    <row r="169" spans="1:15" ht="12.75" customHeight="1">
      <c r="A169" s="31">
        <v>159</v>
      </c>
      <c r="B169" s="31" t="s">
        <v>371</v>
      </c>
      <c r="C169" s="31">
        <v>142.9</v>
      </c>
      <c r="D169" s="40">
        <v>134.63333333333333</v>
      </c>
      <c r="E169" s="40">
        <v>124.86666666666665</v>
      </c>
      <c r="F169" s="40">
        <v>106.83333333333331</v>
      </c>
      <c r="G169" s="40">
        <v>97.066666666666634</v>
      </c>
      <c r="H169" s="40">
        <v>152.66666666666666</v>
      </c>
      <c r="I169" s="40">
        <v>162.43333333333331</v>
      </c>
      <c r="J169" s="40">
        <v>180.46666666666667</v>
      </c>
      <c r="K169" s="31">
        <v>144.4</v>
      </c>
      <c r="L169" s="31">
        <v>116.6</v>
      </c>
      <c r="M169" s="31">
        <v>4.2320599999999997</v>
      </c>
      <c r="N169" s="1"/>
      <c r="O169" s="1"/>
    </row>
    <row r="170" spans="1:15" ht="12.75" customHeight="1">
      <c r="A170" s="31">
        <v>160</v>
      </c>
      <c r="B170" s="31" t="s">
        <v>372</v>
      </c>
      <c r="C170" s="31">
        <v>5496.1</v>
      </c>
      <c r="D170" s="40">
        <v>5507.0333333333328</v>
      </c>
      <c r="E170" s="40">
        <v>5464.0666666666657</v>
      </c>
      <c r="F170" s="40">
        <v>5432.0333333333328</v>
      </c>
      <c r="G170" s="40">
        <v>5389.0666666666657</v>
      </c>
      <c r="H170" s="40">
        <v>5539.0666666666657</v>
      </c>
      <c r="I170" s="40">
        <v>5582.0333333333328</v>
      </c>
      <c r="J170" s="40">
        <v>5614.0666666666657</v>
      </c>
      <c r="K170" s="31">
        <v>5550</v>
      </c>
      <c r="L170" s="31">
        <v>5475</v>
      </c>
      <c r="M170" s="31">
        <v>3.2379999999999999E-2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3526</v>
      </c>
      <c r="D171" s="40">
        <v>3505.3333333333335</v>
      </c>
      <c r="E171" s="40">
        <v>3462.666666666667</v>
      </c>
      <c r="F171" s="40">
        <v>3399.3333333333335</v>
      </c>
      <c r="G171" s="40">
        <v>3356.666666666667</v>
      </c>
      <c r="H171" s="40">
        <v>3568.666666666667</v>
      </c>
      <c r="I171" s="40">
        <v>3611.3333333333339</v>
      </c>
      <c r="J171" s="40">
        <v>3674.666666666667</v>
      </c>
      <c r="K171" s="31">
        <v>3548</v>
      </c>
      <c r="L171" s="31">
        <v>3442</v>
      </c>
      <c r="M171" s="31">
        <v>1.0535399999999999</v>
      </c>
      <c r="N171" s="1"/>
      <c r="O171" s="1"/>
    </row>
    <row r="172" spans="1:15" ht="12.75" customHeight="1">
      <c r="A172" s="31">
        <v>162</v>
      </c>
      <c r="B172" s="31" t="s">
        <v>373</v>
      </c>
      <c r="C172" s="31">
        <v>1598.8</v>
      </c>
      <c r="D172" s="40">
        <v>1592.2166666666665</v>
      </c>
      <c r="E172" s="40">
        <v>1573.083333333333</v>
      </c>
      <c r="F172" s="40">
        <v>1547.3666666666666</v>
      </c>
      <c r="G172" s="40">
        <v>1528.2333333333331</v>
      </c>
      <c r="H172" s="40">
        <v>1617.9333333333329</v>
      </c>
      <c r="I172" s="40">
        <v>1637.0666666666666</v>
      </c>
      <c r="J172" s="40">
        <v>1662.7833333333328</v>
      </c>
      <c r="K172" s="31">
        <v>1611.35</v>
      </c>
      <c r="L172" s="31">
        <v>1566.5</v>
      </c>
      <c r="M172" s="31">
        <v>0.83328999999999998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516.70000000000005</v>
      </c>
      <c r="D173" s="40">
        <v>503.2166666666667</v>
      </c>
      <c r="E173" s="40">
        <v>478.98333333333335</v>
      </c>
      <c r="F173" s="40">
        <v>441.26666666666665</v>
      </c>
      <c r="G173" s="40">
        <v>417.0333333333333</v>
      </c>
      <c r="H173" s="40">
        <v>540.93333333333339</v>
      </c>
      <c r="I173" s="40">
        <v>565.16666666666674</v>
      </c>
      <c r="J173" s="40">
        <v>602.88333333333344</v>
      </c>
      <c r="K173" s="31">
        <v>527.45000000000005</v>
      </c>
      <c r="L173" s="31">
        <v>465.5</v>
      </c>
      <c r="M173" s="31">
        <v>71.37567</v>
      </c>
      <c r="N173" s="1"/>
      <c r="O173" s="1"/>
    </row>
    <row r="174" spans="1:15" ht="12.75" customHeight="1">
      <c r="A174" s="31">
        <v>164</v>
      </c>
      <c r="B174" s="31" t="s">
        <v>368</v>
      </c>
      <c r="C174" s="31">
        <v>4540.25</v>
      </c>
      <c r="D174" s="40">
        <v>4526.9833333333336</v>
      </c>
      <c r="E174" s="40">
        <v>4468.9666666666672</v>
      </c>
      <c r="F174" s="40">
        <v>4397.6833333333334</v>
      </c>
      <c r="G174" s="40">
        <v>4339.666666666667</v>
      </c>
      <c r="H174" s="40">
        <v>4598.2666666666673</v>
      </c>
      <c r="I174" s="40">
        <v>4656.2833333333338</v>
      </c>
      <c r="J174" s="40">
        <v>4727.5666666666675</v>
      </c>
      <c r="K174" s="31">
        <v>4585</v>
      </c>
      <c r="L174" s="31">
        <v>4455.7</v>
      </c>
      <c r="M174" s="31">
        <v>0.18262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39.4</v>
      </c>
      <c r="D175" s="40">
        <v>38.800000000000004</v>
      </c>
      <c r="E175" s="40">
        <v>37.850000000000009</v>
      </c>
      <c r="F175" s="40">
        <v>36.300000000000004</v>
      </c>
      <c r="G175" s="40">
        <v>35.350000000000009</v>
      </c>
      <c r="H175" s="40">
        <v>40.350000000000009</v>
      </c>
      <c r="I175" s="40">
        <v>41.300000000000011</v>
      </c>
      <c r="J175" s="40">
        <v>42.850000000000009</v>
      </c>
      <c r="K175" s="31">
        <v>39.75</v>
      </c>
      <c r="L175" s="31">
        <v>37.25</v>
      </c>
      <c r="M175" s="31">
        <v>286.45240999999999</v>
      </c>
      <c r="N175" s="1"/>
      <c r="O175" s="1"/>
    </row>
    <row r="176" spans="1:15" ht="12.75" customHeight="1">
      <c r="A176" s="31">
        <v>166</v>
      </c>
      <c r="B176" s="31" t="s">
        <v>382</v>
      </c>
      <c r="C176" s="31">
        <v>407.6</v>
      </c>
      <c r="D176" s="40">
        <v>404.7166666666667</v>
      </c>
      <c r="E176" s="40">
        <v>396.33333333333337</v>
      </c>
      <c r="F176" s="40">
        <v>385.06666666666666</v>
      </c>
      <c r="G176" s="40">
        <v>376.68333333333334</v>
      </c>
      <c r="H176" s="40">
        <v>415.98333333333341</v>
      </c>
      <c r="I176" s="40">
        <v>424.36666666666673</v>
      </c>
      <c r="J176" s="40">
        <v>435.63333333333344</v>
      </c>
      <c r="K176" s="31">
        <v>413.1</v>
      </c>
      <c r="L176" s="31">
        <v>393.45</v>
      </c>
      <c r="M176" s="31">
        <v>5.7701799999999999</v>
      </c>
      <c r="N176" s="1"/>
      <c r="O176" s="1"/>
    </row>
    <row r="177" spans="1:15" ht="12.75" customHeight="1">
      <c r="A177" s="31">
        <v>167</v>
      </c>
      <c r="B177" s="31" t="s">
        <v>374</v>
      </c>
      <c r="C177" s="31">
        <v>1156.05</v>
      </c>
      <c r="D177" s="40">
        <v>1146.8333333333333</v>
      </c>
      <c r="E177" s="40">
        <v>1128.6666666666665</v>
      </c>
      <c r="F177" s="40">
        <v>1101.2833333333333</v>
      </c>
      <c r="G177" s="40">
        <v>1083.1166666666666</v>
      </c>
      <c r="H177" s="40">
        <v>1174.2166666666665</v>
      </c>
      <c r="I177" s="40">
        <v>1192.383333333333</v>
      </c>
      <c r="J177" s="40">
        <v>1219.7666666666664</v>
      </c>
      <c r="K177" s="31">
        <v>1165</v>
      </c>
      <c r="L177" s="31">
        <v>1119.45</v>
      </c>
      <c r="M177" s="31">
        <v>0.18088000000000001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575.25</v>
      </c>
      <c r="D178" s="40">
        <v>574.16666666666663</v>
      </c>
      <c r="E178" s="40">
        <v>567.33333333333326</v>
      </c>
      <c r="F178" s="40">
        <v>559.41666666666663</v>
      </c>
      <c r="G178" s="40">
        <v>552.58333333333326</v>
      </c>
      <c r="H178" s="40">
        <v>582.08333333333326</v>
      </c>
      <c r="I178" s="40">
        <v>588.91666666666652</v>
      </c>
      <c r="J178" s="40">
        <v>596.83333333333326</v>
      </c>
      <c r="K178" s="31">
        <v>581</v>
      </c>
      <c r="L178" s="31">
        <v>566.25</v>
      </c>
      <c r="M178" s="31">
        <v>0.57691000000000003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912.65</v>
      </c>
      <c r="D179" s="40">
        <v>911.5333333333333</v>
      </c>
      <c r="E179" s="40">
        <v>905.11666666666656</v>
      </c>
      <c r="F179" s="40">
        <v>897.58333333333326</v>
      </c>
      <c r="G179" s="40">
        <v>891.16666666666652</v>
      </c>
      <c r="H179" s="40">
        <v>919.06666666666661</v>
      </c>
      <c r="I179" s="40">
        <v>925.48333333333335</v>
      </c>
      <c r="J179" s="40">
        <v>933.01666666666665</v>
      </c>
      <c r="K179" s="31">
        <v>917.95</v>
      </c>
      <c r="L179" s="31">
        <v>904</v>
      </c>
      <c r="M179" s="31">
        <v>4.2264499999999998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618.1</v>
      </c>
      <c r="D180" s="40">
        <v>610.70000000000005</v>
      </c>
      <c r="E180" s="40">
        <v>600.60000000000014</v>
      </c>
      <c r="F180" s="40">
        <v>583.10000000000014</v>
      </c>
      <c r="G180" s="40">
        <v>573.00000000000023</v>
      </c>
      <c r="H180" s="40">
        <v>628.20000000000005</v>
      </c>
      <c r="I180" s="40">
        <v>638.29999999999995</v>
      </c>
      <c r="J180" s="40">
        <v>655.8</v>
      </c>
      <c r="K180" s="31">
        <v>620.79999999999995</v>
      </c>
      <c r="L180" s="31">
        <v>593.20000000000005</v>
      </c>
      <c r="M180" s="31">
        <v>1.8551899999999999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2177.35</v>
      </c>
      <c r="D181" s="40">
        <v>2164.1166666666668</v>
      </c>
      <c r="E181" s="40">
        <v>2120.2333333333336</v>
      </c>
      <c r="F181" s="40">
        <v>2063.1166666666668</v>
      </c>
      <c r="G181" s="40">
        <v>2019.2333333333336</v>
      </c>
      <c r="H181" s="40">
        <v>2221.2333333333336</v>
      </c>
      <c r="I181" s="40">
        <v>2265.1166666666668</v>
      </c>
      <c r="J181" s="40">
        <v>2322.2333333333336</v>
      </c>
      <c r="K181" s="31">
        <v>2208</v>
      </c>
      <c r="L181" s="31">
        <v>2107</v>
      </c>
      <c r="M181" s="31">
        <v>15.67313</v>
      </c>
      <c r="N181" s="1"/>
      <c r="O181" s="1"/>
    </row>
    <row r="182" spans="1:15" ht="12.75" customHeight="1">
      <c r="A182" s="31">
        <v>172</v>
      </c>
      <c r="B182" s="31" t="s">
        <v>383</v>
      </c>
      <c r="C182" s="31">
        <v>104.4</v>
      </c>
      <c r="D182" s="40">
        <v>102.8</v>
      </c>
      <c r="E182" s="40">
        <v>100.19999999999999</v>
      </c>
      <c r="F182" s="40">
        <v>95.999999999999986</v>
      </c>
      <c r="G182" s="40">
        <v>93.399999999999977</v>
      </c>
      <c r="H182" s="40">
        <v>107</v>
      </c>
      <c r="I182" s="40">
        <v>109.6</v>
      </c>
      <c r="J182" s="40">
        <v>113.80000000000001</v>
      </c>
      <c r="K182" s="31">
        <v>105.4</v>
      </c>
      <c r="L182" s="31">
        <v>98.6</v>
      </c>
      <c r="M182" s="31">
        <v>12.0542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313.75</v>
      </c>
      <c r="D183" s="40">
        <v>309.84999999999997</v>
      </c>
      <c r="E183" s="40">
        <v>304.69999999999993</v>
      </c>
      <c r="F183" s="40">
        <v>295.64999999999998</v>
      </c>
      <c r="G183" s="40">
        <v>290.49999999999994</v>
      </c>
      <c r="H183" s="40">
        <v>318.89999999999992</v>
      </c>
      <c r="I183" s="40">
        <v>324.0499999999999</v>
      </c>
      <c r="J183" s="40">
        <v>333.09999999999991</v>
      </c>
      <c r="K183" s="31">
        <v>315</v>
      </c>
      <c r="L183" s="31">
        <v>300.8</v>
      </c>
      <c r="M183" s="31">
        <v>22.26323</v>
      </c>
      <c r="N183" s="1"/>
      <c r="O183" s="1"/>
    </row>
    <row r="184" spans="1:15" ht="12.75" customHeight="1">
      <c r="A184" s="31">
        <v>174</v>
      </c>
      <c r="B184" s="31" t="s">
        <v>375</v>
      </c>
      <c r="C184" s="31">
        <v>450.25</v>
      </c>
      <c r="D184" s="40">
        <v>449.26666666666665</v>
      </c>
      <c r="E184" s="40">
        <v>439.0333333333333</v>
      </c>
      <c r="F184" s="40">
        <v>427.81666666666666</v>
      </c>
      <c r="G184" s="40">
        <v>417.58333333333331</v>
      </c>
      <c r="H184" s="40">
        <v>460.48333333333329</v>
      </c>
      <c r="I184" s="40">
        <v>470.71666666666664</v>
      </c>
      <c r="J184" s="40">
        <v>481.93333333333328</v>
      </c>
      <c r="K184" s="31">
        <v>459.5</v>
      </c>
      <c r="L184" s="31">
        <v>438.05</v>
      </c>
      <c r="M184" s="31">
        <v>6.7346199999999996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1783.35</v>
      </c>
      <c r="D185" s="40">
        <v>1784.4333333333334</v>
      </c>
      <c r="E185" s="40">
        <v>1764.3666666666668</v>
      </c>
      <c r="F185" s="40">
        <v>1745.3833333333334</v>
      </c>
      <c r="G185" s="40">
        <v>1725.3166666666668</v>
      </c>
      <c r="H185" s="40">
        <v>1803.4166666666667</v>
      </c>
      <c r="I185" s="40">
        <v>1823.4833333333333</v>
      </c>
      <c r="J185" s="40">
        <v>1842.4666666666667</v>
      </c>
      <c r="K185" s="31">
        <v>1804.5</v>
      </c>
      <c r="L185" s="31">
        <v>1765.45</v>
      </c>
      <c r="M185" s="31">
        <v>14.65028</v>
      </c>
      <c r="N185" s="1"/>
      <c r="O185" s="1"/>
    </row>
    <row r="186" spans="1:15" ht="12.75" customHeight="1">
      <c r="A186" s="31">
        <v>176</v>
      </c>
      <c r="B186" s="31" t="s">
        <v>377</v>
      </c>
      <c r="C186" s="31">
        <v>155.9</v>
      </c>
      <c r="D186" s="40">
        <v>152.88333333333333</v>
      </c>
      <c r="E186" s="40">
        <v>146.86666666666665</v>
      </c>
      <c r="F186" s="40">
        <v>137.83333333333331</v>
      </c>
      <c r="G186" s="40">
        <v>131.81666666666663</v>
      </c>
      <c r="H186" s="40">
        <v>161.91666666666666</v>
      </c>
      <c r="I186" s="40">
        <v>167.93333333333331</v>
      </c>
      <c r="J186" s="40">
        <v>176.96666666666667</v>
      </c>
      <c r="K186" s="31">
        <v>158.9</v>
      </c>
      <c r="L186" s="31">
        <v>143.85</v>
      </c>
      <c r="M186" s="31">
        <v>87.765559999999994</v>
      </c>
      <c r="N186" s="1"/>
      <c r="O186" s="1"/>
    </row>
    <row r="187" spans="1:15" ht="12.75" customHeight="1">
      <c r="A187" s="31">
        <v>177</v>
      </c>
      <c r="B187" s="31" t="s">
        <v>378</v>
      </c>
      <c r="C187" s="31">
        <v>1790.85</v>
      </c>
      <c r="D187" s="40">
        <v>1802.9166666666667</v>
      </c>
      <c r="E187" s="40">
        <v>1765.9333333333334</v>
      </c>
      <c r="F187" s="40">
        <v>1741.0166666666667</v>
      </c>
      <c r="G187" s="40">
        <v>1704.0333333333333</v>
      </c>
      <c r="H187" s="40">
        <v>1827.8333333333335</v>
      </c>
      <c r="I187" s="40">
        <v>1864.8166666666666</v>
      </c>
      <c r="J187" s="40">
        <v>1889.7333333333336</v>
      </c>
      <c r="K187" s="31">
        <v>1839.9</v>
      </c>
      <c r="L187" s="31">
        <v>1778</v>
      </c>
      <c r="M187" s="31">
        <v>0.97224999999999995</v>
      </c>
      <c r="N187" s="1"/>
      <c r="O187" s="1"/>
    </row>
    <row r="188" spans="1:15" ht="12.75" customHeight="1">
      <c r="A188" s="31">
        <v>178</v>
      </c>
      <c r="B188" s="31" t="s">
        <v>384</v>
      </c>
      <c r="C188" s="31">
        <v>115.9</v>
      </c>
      <c r="D188" s="40">
        <v>115.96666666666665</v>
      </c>
      <c r="E188" s="40">
        <v>114.0333333333333</v>
      </c>
      <c r="F188" s="40">
        <v>112.16666666666664</v>
      </c>
      <c r="G188" s="40">
        <v>110.23333333333329</v>
      </c>
      <c r="H188" s="40">
        <v>117.83333333333331</v>
      </c>
      <c r="I188" s="40">
        <v>119.76666666666668</v>
      </c>
      <c r="J188" s="40">
        <v>121.63333333333333</v>
      </c>
      <c r="K188" s="31">
        <v>117.9</v>
      </c>
      <c r="L188" s="31">
        <v>114.1</v>
      </c>
      <c r="M188" s="31">
        <v>12.5799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309.39999999999998</v>
      </c>
      <c r="D189" s="40">
        <v>308.73333333333329</v>
      </c>
      <c r="E189" s="40">
        <v>300.51666666666659</v>
      </c>
      <c r="F189" s="40">
        <v>291.63333333333333</v>
      </c>
      <c r="G189" s="40">
        <v>283.41666666666663</v>
      </c>
      <c r="H189" s="40">
        <v>317.61666666666656</v>
      </c>
      <c r="I189" s="40">
        <v>325.83333333333326</v>
      </c>
      <c r="J189" s="40">
        <v>334.71666666666653</v>
      </c>
      <c r="K189" s="31">
        <v>316.95</v>
      </c>
      <c r="L189" s="31">
        <v>299.85000000000002</v>
      </c>
      <c r="M189" s="31">
        <v>8.2030100000000008</v>
      </c>
      <c r="N189" s="1"/>
      <c r="O189" s="1"/>
    </row>
    <row r="190" spans="1:15" ht="12.75" customHeight="1">
      <c r="A190" s="31">
        <v>180</v>
      </c>
      <c r="B190" s="31" t="s">
        <v>379</v>
      </c>
      <c r="C190" s="31">
        <v>640</v>
      </c>
      <c r="D190" s="40">
        <v>632.73333333333335</v>
      </c>
      <c r="E190" s="40">
        <v>615.76666666666665</v>
      </c>
      <c r="F190" s="40">
        <v>591.5333333333333</v>
      </c>
      <c r="G190" s="40">
        <v>574.56666666666661</v>
      </c>
      <c r="H190" s="40">
        <v>656.9666666666667</v>
      </c>
      <c r="I190" s="40">
        <v>673.93333333333339</v>
      </c>
      <c r="J190" s="40">
        <v>698.16666666666674</v>
      </c>
      <c r="K190" s="31">
        <v>649.70000000000005</v>
      </c>
      <c r="L190" s="31">
        <v>608.5</v>
      </c>
      <c r="M190" s="31">
        <v>4.8224400000000003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648.04999999999995</v>
      </c>
      <c r="D191" s="40">
        <v>639.15</v>
      </c>
      <c r="E191" s="40">
        <v>625.59999999999991</v>
      </c>
      <c r="F191" s="40">
        <v>603.15</v>
      </c>
      <c r="G191" s="40">
        <v>589.59999999999991</v>
      </c>
      <c r="H191" s="40">
        <v>661.59999999999991</v>
      </c>
      <c r="I191" s="40">
        <v>675.14999999999986</v>
      </c>
      <c r="J191" s="40">
        <v>697.59999999999991</v>
      </c>
      <c r="K191" s="31">
        <v>652.70000000000005</v>
      </c>
      <c r="L191" s="31">
        <v>616.70000000000005</v>
      </c>
      <c r="M191" s="31">
        <v>12.54932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1405.6</v>
      </c>
      <c r="D192" s="40">
        <v>1386.8666666666668</v>
      </c>
      <c r="E192" s="40">
        <v>1357.7333333333336</v>
      </c>
      <c r="F192" s="40">
        <v>1309.8666666666668</v>
      </c>
      <c r="G192" s="40">
        <v>1280.7333333333336</v>
      </c>
      <c r="H192" s="40">
        <v>1434.7333333333336</v>
      </c>
      <c r="I192" s="40">
        <v>1463.8666666666668</v>
      </c>
      <c r="J192" s="40">
        <v>1511.7333333333336</v>
      </c>
      <c r="K192" s="31">
        <v>1416</v>
      </c>
      <c r="L192" s="31">
        <v>1339</v>
      </c>
      <c r="M192" s="31">
        <v>9.9172100000000007</v>
      </c>
      <c r="N192" s="1"/>
      <c r="O192" s="1"/>
    </row>
    <row r="193" spans="1:15" ht="12.75" customHeight="1">
      <c r="A193" s="31">
        <v>183</v>
      </c>
      <c r="B193" s="31" t="s">
        <v>388</v>
      </c>
      <c r="C193" s="31">
        <v>1267.6500000000001</v>
      </c>
      <c r="D193" s="40">
        <v>1250.05</v>
      </c>
      <c r="E193" s="40">
        <v>1230.5999999999999</v>
      </c>
      <c r="F193" s="40">
        <v>1193.55</v>
      </c>
      <c r="G193" s="40">
        <v>1174.0999999999999</v>
      </c>
      <c r="H193" s="40">
        <v>1287.0999999999999</v>
      </c>
      <c r="I193" s="40">
        <v>1306.5500000000002</v>
      </c>
      <c r="J193" s="40">
        <v>1343.6</v>
      </c>
      <c r="K193" s="31">
        <v>1269.5</v>
      </c>
      <c r="L193" s="31">
        <v>1213</v>
      </c>
      <c r="M193" s="31">
        <v>1.2217800000000001</v>
      </c>
      <c r="N193" s="1"/>
      <c r="O193" s="1"/>
    </row>
    <row r="194" spans="1:15" ht="12.75" customHeight="1">
      <c r="A194" s="31">
        <v>184</v>
      </c>
      <c r="B194" s="31" t="s">
        <v>857</v>
      </c>
      <c r="C194" s="31">
        <v>20.95</v>
      </c>
      <c r="D194" s="40">
        <v>20.683333333333334</v>
      </c>
      <c r="E194" s="40">
        <v>20.116666666666667</v>
      </c>
      <c r="F194" s="40">
        <v>19.283333333333335</v>
      </c>
      <c r="G194" s="40">
        <v>18.716666666666669</v>
      </c>
      <c r="H194" s="40">
        <v>21.516666666666666</v>
      </c>
      <c r="I194" s="40">
        <v>22.083333333333336</v>
      </c>
      <c r="J194" s="40">
        <v>22.916666666666664</v>
      </c>
      <c r="K194" s="31">
        <v>21.25</v>
      </c>
      <c r="L194" s="31">
        <v>19.850000000000001</v>
      </c>
      <c r="M194" s="31">
        <v>31.21519</v>
      </c>
      <c r="N194" s="1"/>
      <c r="O194" s="1"/>
    </row>
    <row r="195" spans="1:15" ht="12.75" customHeight="1">
      <c r="A195" s="31">
        <v>185</v>
      </c>
      <c r="B195" s="31" t="s">
        <v>389</v>
      </c>
      <c r="C195" s="31">
        <v>1327.35</v>
      </c>
      <c r="D195" s="40">
        <v>1319.5</v>
      </c>
      <c r="E195" s="40">
        <v>1289</v>
      </c>
      <c r="F195" s="40">
        <v>1250.6500000000001</v>
      </c>
      <c r="G195" s="40">
        <v>1220.1500000000001</v>
      </c>
      <c r="H195" s="40">
        <v>1357.85</v>
      </c>
      <c r="I195" s="40">
        <v>1388.35</v>
      </c>
      <c r="J195" s="40">
        <v>1426.6999999999998</v>
      </c>
      <c r="K195" s="31">
        <v>1350</v>
      </c>
      <c r="L195" s="31">
        <v>1281.1500000000001</v>
      </c>
      <c r="M195" s="31">
        <v>0.43955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1392.3</v>
      </c>
      <c r="D196" s="40">
        <v>1387.4333333333334</v>
      </c>
      <c r="E196" s="40">
        <v>1364.8666666666668</v>
      </c>
      <c r="F196" s="40">
        <v>1337.4333333333334</v>
      </c>
      <c r="G196" s="40">
        <v>1314.8666666666668</v>
      </c>
      <c r="H196" s="40">
        <v>1414.8666666666668</v>
      </c>
      <c r="I196" s="40">
        <v>1437.4333333333334</v>
      </c>
      <c r="J196" s="40">
        <v>1464.8666666666668</v>
      </c>
      <c r="K196" s="31">
        <v>1410</v>
      </c>
      <c r="L196" s="31">
        <v>1360</v>
      </c>
      <c r="M196" s="31">
        <v>10.71227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1112.5999999999999</v>
      </c>
      <c r="D197" s="40">
        <v>1107.5333333333333</v>
      </c>
      <c r="E197" s="40">
        <v>1095.0666666666666</v>
      </c>
      <c r="F197" s="40">
        <v>1077.5333333333333</v>
      </c>
      <c r="G197" s="40">
        <v>1065.0666666666666</v>
      </c>
      <c r="H197" s="40">
        <v>1125.0666666666666</v>
      </c>
      <c r="I197" s="40">
        <v>1137.5333333333333</v>
      </c>
      <c r="J197" s="40">
        <v>1155.0666666666666</v>
      </c>
      <c r="K197" s="31">
        <v>1120</v>
      </c>
      <c r="L197" s="31">
        <v>1090</v>
      </c>
      <c r="M197" s="31">
        <v>45.450690000000002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2906.5</v>
      </c>
      <c r="D198" s="40">
        <v>2892.1666666666665</v>
      </c>
      <c r="E198" s="40">
        <v>2869.333333333333</v>
      </c>
      <c r="F198" s="40">
        <v>2832.1666666666665</v>
      </c>
      <c r="G198" s="40">
        <v>2809.333333333333</v>
      </c>
      <c r="H198" s="40">
        <v>2929.333333333333</v>
      </c>
      <c r="I198" s="40">
        <v>2952.1666666666661</v>
      </c>
      <c r="J198" s="40">
        <v>2989.333333333333</v>
      </c>
      <c r="K198" s="31">
        <v>2915</v>
      </c>
      <c r="L198" s="31">
        <v>2855</v>
      </c>
      <c r="M198" s="31">
        <v>33.400559999999999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2549.9</v>
      </c>
      <c r="D199" s="40">
        <v>2542.4166666666665</v>
      </c>
      <c r="E199" s="40">
        <v>2487.8833333333332</v>
      </c>
      <c r="F199" s="40">
        <v>2425.8666666666668</v>
      </c>
      <c r="G199" s="40">
        <v>2371.3333333333335</v>
      </c>
      <c r="H199" s="40">
        <v>2604.4333333333329</v>
      </c>
      <c r="I199" s="40">
        <v>2658.9666666666667</v>
      </c>
      <c r="J199" s="40">
        <v>2720.9833333333327</v>
      </c>
      <c r="K199" s="31">
        <v>2596.9499999999998</v>
      </c>
      <c r="L199" s="31">
        <v>2480.4</v>
      </c>
      <c r="M199" s="31">
        <v>4.08561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1515.55</v>
      </c>
      <c r="D200" s="40">
        <v>1513.2333333333333</v>
      </c>
      <c r="E200" s="40">
        <v>1498.6666666666667</v>
      </c>
      <c r="F200" s="40">
        <v>1481.7833333333333</v>
      </c>
      <c r="G200" s="40">
        <v>1467.2166666666667</v>
      </c>
      <c r="H200" s="40">
        <v>1530.1166666666668</v>
      </c>
      <c r="I200" s="40">
        <v>1544.6833333333334</v>
      </c>
      <c r="J200" s="40">
        <v>1561.5666666666668</v>
      </c>
      <c r="K200" s="31">
        <v>1527.8</v>
      </c>
      <c r="L200" s="31">
        <v>1496.35</v>
      </c>
      <c r="M200" s="31">
        <v>56.176070000000003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695.4</v>
      </c>
      <c r="D201" s="40">
        <v>693.6</v>
      </c>
      <c r="E201" s="40">
        <v>687.80000000000007</v>
      </c>
      <c r="F201" s="40">
        <v>680.2</v>
      </c>
      <c r="G201" s="40">
        <v>674.40000000000009</v>
      </c>
      <c r="H201" s="40">
        <v>701.2</v>
      </c>
      <c r="I201" s="40">
        <v>707</v>
      </c>
      <c r="J201" s="40">
        <v>714.6</v>
      </c>
      <c r="K201" s="31">
        <v>699.4</v>
      </c>
      <c r="L201" s="31">
        <v>686</v>
      </c>
      <c r="M201" s="31">
        <v>20.813659999999999</v>
      </c>
      <c r="N201" s="1"/>
      <c r="O201" s="1"/>
    </row>
    <row r="202" spans="1:15" ht="12.75" customHeight="1">
      <c r="A202" s="31">
        <v>192</v>
      </c>
      <c r="B202" s="31" t="s">
        <v>386</v>
      </c>
      <c r="C202" s="31">
        <v>1997</v>
      </c>
      <c r="D202" s="40">
        <v>2005.3333333333333</v>
      </c>
      <c r="E202" s="40">
        <v>1970.6666666666665</v>
      </c>
      <c r="F202" s="40">
        <v>1944.3333333333333</v>
      </c>
      <c r="G202" s="40">
        <v>1909.6666666666665</v>
      </c>
      <c r="H202" s="40">
        <v>2031.6666666666665</v>
      </c>
      <c r="I202" s="40">
        <v>2066.333333333333</v>
      </c>
      <c r="J202" s="40">
        <v>2092.6666666666665</v>
      </c>
      <c r="K202" s="31">
        <v>2040</v>
      </c>
      <c r="L202" s="31">
        <v>1979</v>
      </c>
      <c r="M202" s="31">
        <v>0.64871000000000001</v>
      </c>
      <c r="N202" s="1"/>
      <c r="O202" s="1"/>
    </row>
    <row r="203" spans="1:15" ht="12.75" customHeight="1">
      <c r="A203" s="31">
        <v>193</v>
      </c>
      <c r="B203" s="31" t="s">
        <v>390</v>
      </c>
      <c r="C203" s="31">
        <v>238.3</v>
      </c>
      <c r="D203" s="40">
        <v>236.86666666666667</v>
      </c>
      <c r="E203" s="40">
        <v>233.73333333333335</v>
      </c>
      <c r="F203" s="40">
        <v>229.16666666666669</v>
      </c>
      <c r="G203" s="40">
        <v>226.03333333333336</v>
      </c>
      <c r="H203" s="40">
        <v>241.43333333333334</v>
      </c>
      <c r="I203" s="40">
        <v>244.56666666666666</v>
      </c>
      <c r="J203" s="40">
        <v>249.13333333333333</v>
      </c>
      <c r="K203" s="31">
        <v>240</v>
      </c>
      <c r="L203" s="31">
        <v>232.3</v>
      </c>
      <c r="M203" s="31">
        <v>1.02267</v>
      </c>
      <c r="N203" s="1"/>
      <c r="O203" s="1"/>
    </row>
    <row r="204" spans="1:15" ht="12.75" customHeight="1">
      <c r="A204" s="31">
        <v>194</v>
      </c>
      <c r="B204" s="31" t="s">
        <v>391</v>
      </c>
      <c r="C204" s="31">
        <v>134.55000000000001</v>
      </c>
      <c r="D204" s="40">
        <v>134.4</v>
      </c>
      <c r="E204" s="40">
        <v>132</v>
      </c>
      <c r="F204" s="40">
        <v>129.44999999999999</v>
      </c>
      <c r="G204" s="40">
        <v>127.04999999999998</v>
      </c>
      <c r="H204" s="40">
        <v>136.95000000000002</v>
      </c>
      <c r="I204" s="40">
        <v>139.35000000000005</v>
      </c>
      <c r="J204" s="40">
        <v>141.90000000000003</v>
      </c>
      <c r="K204" s="31">
        <v>136.80000000000001</v>
      </c>
      <c r="L204" s="31">
        <v>131.85</v>
      </c>
      <c r="M204" s="31">
        <v>4.9362399999999997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2632.2</v>
      </c>
      <c r="D205" s="40">
        <v>2626.3666666666668</v>
      </c>
      <c r="E205" s="40">
        <v>2605.8333333333335</v>
      </c>
      <c r="F205" s="40">
        <v>2579.4666666666667</v>
      </c>
      <c r="G205" s="40">
        <v>2558.9333333333334</v>
      </c>
      <c r="H205" s="40">
        <v>2652.7333333333336</v>
      </c>
      <c r="I205" s="40">
        <v>2673.2666666666664</v>
      </c>
      <c r="J205" s="40">
        <v>2699.6333333333337</v>
      </c>
      <c r="K205" s="31">
        <v>2646.9</v>
      </c>
      <c r="L205" s="31">
        <v>2600</v>
      </c>
      <c r="M205" s="31">
        <v>6.2637600000000004</v>
      </c>
      <c r="N205" s="1"/>
      <c r="O205" s="1"/>
    </row>
    <row r="206" spans="1:15" ht="12.75" customHeight="1">
      <c r="A206" s="31">
        <v>196</v>
      </c>
      <c r="B206" s="31" t="s">
        <v>387</v>
      </c>
      <c r="C206" s="31">
        <v>75.05</v>
      </c>
      <c r="D206" s="40">
        <v>73.483333333333334</v>
      </c>
      <c r="E206" s="40">
        <v>71.066666666666663</v>
      </c>
      <c r="F206" s="40">
        <v>67.083333333333329</v>
      </c>
      <c r="G206" s="40">
        <v>64.666666666666657</v>
      </c>
      <c r="H206" s="40">
        <v>77.466666666666669</v>
      </c>
      <c r="I206" s="40">
        <v>79.883333333333326</v>
      </c>
      <c r="J206" s="40">
        <v>83.866666666666674</v>
      </c>
      <c r="K206" s="31">
        <v>75.900000000000006</v>
      </c>
      <c r="L206" s="31">
        <v>69.5</v>
      </c>
      <c r="M206" s="31">
        <v>108.10937</v>
      </c>
      <c r="N206" s="1"/>
      <c r="O206" s="1"/>
    </row>
    <row r="207" spans="1:15" ht="12.75" customHeight="1">
      <c r="A207" s="31">
        <v>197</v>
      </c>
      <c r="B207" s="31" t="s">
        <v>858</v>
      </c>
      <c r="C207" s="31">
        <v>2962.65</v>
      </c>
      <c r="D207" s="40">
        <v>2947.2833333333328</v>
      </c>
      <c r="E207" s="40">
        <v>2875.5666666666657</v>
      </c>
      <c r="F207" s="40">
        <v>2788.4833333333327</v>
      </c>
      <c r="G207" s="40">
        <v>2716.7666666666655</v>
      </c>
      <c r="H207" s="40">
        <v>3034.3666666666659</v>
      </c>
      <c r="I207" s="40">
        <v>3106.083333333333</v>
      </c>
      <c r="J207" s="40">
        <v>3193.1666666666661</v>
      </c>
      <c r="K207" s="31">
        <v>3019</v>
      </c>
      <c r="L207" s="31">
        <v>2860.2</v>
      </c>
      <c r="M207" s="31">
        <v>0.29391</v>
      </c>
      <c r="N207" s="1"/>
      <c r="O207" s="1"/>
    </row>
    <row r="208" spans="1:15" ht="12.75" customHeight="1">
      <c r="A208" s="31">
        <v>198</v>
      </c>
      <c r="B208" s="31" t="s">
        <v>839</v>
      </c>
      <c r="C208" s="31">
        <v>530.65</v>
      </c>
      <c r="D208" s="40">
        <v>520.41666666666663</v>
      </c>
      <c r="E208" s="40">
        <v>503.13333333333321</v>
      </c>
      <c r="F208" s="40">
        <v>475.61666666666656</v>
      </c>
      <c r="G208" s="40">
        <v>458.33333333333314</v>
      </c>
      <c r="H208" s="40">
        <v>547.93333333333328</v>
      </c>
      <c r="I208" s="40">
        <v>565.21666666666681</v>
      </c>
      <c r="J208" s="40">
        <v>592.73333333333335</v>
      </c>
      <c r="K208" s="31">
        <v>537.70000000000005</v>
      </c>
      <c r="L208" s="31">
        <v>492.9</v>
      </c>
      <c r="M208" s="31">
        <v>4.1830800000000004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450.2</v>
      </c>
      <c r="D209" s="40">
        <v>446.88333333333327</v>
      </c>
      <c r="E209" s="40">
        <v>440.36666666666656</v>
      </c>
      <c r="F209" s="40">
        <v>430.5333333333333</v>
      </c>
      <c r="G209" s="40">
        <v>424.01666666666659</v>
      </c>
      <c r="H209" s="40">
        <v>456.71666666666653</v>
      </c>
      <c r="I209" s="40">
        <v>463.23333333333329</v>
      </c>
      <c r="J209" s="40">
        <v>473.06666666666649</v>
      </c>
      <c r="K209" s="31">
        <v>453.4</v>
      </c>
      <c r="L209" s="31">
        <v>437.05</v>
      </c>
      <c r="M209" s="31">
        <v>90.209059999999994</v>
      </c>
      <c r="N209" s="1"/>
      <c r="O209" s="1"/>
    </row>
    <row r="210" spans="1:15" ht="12.75" customHeight="1">
      <c r="A210" s="31">
        <v>200</v>
      </c>
      <c r="B210" s="31" t="s">
        <v>392</v>
      </c>
      <c r="C210" s="31">
        <v>119.9</v>
      </c>
      <c r="D210" s="40">
        <v>118.14999999999999</v>
      </c>
      <c r="E210" s="40">
        <v>114.79999999999998</v>
      </c>
      <c r="F210" s="40">
        <v>109.69999999999999</v>
      </c>
      <c r="G210" s="40">
        <v>106.34999999999998</v>
      </c>
      <c r="H210" s="40">
        <v>123.24999999999999</v>
      </c>
      <c r="I210" s="40">
        <v>126.59999999999998</v>
      </c>
      <c r="J210" s="40">
        <v>131.69999999999999</v>
      </c>
      <c r="K210" s="31">
        <v>121.5</v>
      </c>
      <c r="L210" s="31">
        <v>113.05</v>
      </c>
      <c r="M210" s="31">
        <v>28.19107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318.60000000000002</v>
      </c>
      <c r="D211" s="40">
        <v>317.61666666666662</v>
      </c>
      <c r="E211" s="40">
        <v>314.78333333333325</v>
      </c>
      <c r="F211" s="40">
        <v>310.96666666666664</v>
      </c>
      <c r="G211" s="40">
        <v>308.13333333333327</v>
      </c>
      <c r="H211" s="40">
        <v>321.43333333333322</v>
      </c>
      <c r="I211" s="40">
        <v>324.26666666666659</v>
      </c>
      <c r="J211" s="40">
        <v>328.0833333333332</v>
      </c>
      <c r="K211" s="31">
        <v>320.45</v>
      </c>
      <c r="L211" s="31">
        <v>313.8</v>
      </c>
      <c r="M211" s="31">
        <v>26.333400000000001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2394.1999999999998</v>
      </c>
      <c r="D212" s="40">
        <v>2376.9</v>
      </c>
      <c r="E212" s="40">
        <v>2353.8000000000002</v>
      </c>
      <c r="F212" s="40">
        <v>2313.4</v>
      </c>
      <c r="G212" s="40">
        <v>2290.3000000000002</v>
      </c>
      <c r="H212" s="40">
        <v>2417.3000000000002</v>
      </c>
      <c r="I212" s="40">
        <v>2440.3999999999996</v>
      </c>
      <c r="J212" s="40">
        <v>2480.8000000000002</v>
      </c>
      <c r="K212" s="31">
        <v>2400</v>
      </c>
      <c r="L212" s="31">
        <v>2336.5</v>
      </c>
      <c r="M212" s="31">
        <v>19.325389999999999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326.7</v>
      </c>
      <c r="D213" s="40">
        <v>324.23333333333335</v>
      </c>
      <c r="E213" s="40">
        <v>319.01666666666671</v>
      </c>
      <c r="F213" s="40">
        <v>311.33333333333337</v>
      </c>
      <c r="G213" s="40">
        <v>306.11666666666673</v>
      </c>
      <c r="H213" s="40">
        <v>331.91666666666669</v>
      </c>
      <c r="I213" s="40">
        <v>337.13333333333338</v>
      </c>
      <c r="J213" s="40">
        <v>344.81666666666666</v>
      </c>
      <c r="K213" s="31">
        <v>329.45</v>
      </c>
      <c r="L213" s="31">
        <v>316.55</v>
      </c>
      <c r="M213" s="31">
        <v>17.380210000000002</v>
      </c>
      <c r="N213" s="1"/>
      <c r="O213" s="1"/>
    </row>
    <row r="214" spans="1:15" ht="12.75" customHeight="1">
      <c r="A214" s="31">
        <v>204</v>
      </c>
      <c r="B214" s="31" t="s">
        <v>859</v>
      </c>
      <c r="C214" s="31">
        <v>786.35</v>
      </c>
      <c r="D214" s="40">
        <v>780.91666666666663</v>
      </c>
      <c r="E214" s="40">
        <v>773.83333333333326</v>
      </c>
      <c r="F214" s="40">
        <v>761.31666666666661</v>
      </c>
      <c r="G214" s="40">
        <v>754.23333333333323</v>
      </c>
      <c r="H214" s="40">
        <v>793.43333333333328</v>
      </c>
      <c r="I214" s="40">
        <v>800.51666666666654</v>
      </c>
      <c r="J214" s="40">
        <v>813.0333333333333</v>
      </c>
      <c r="K214" s="31">
        <v>788</v>
      </c>
      <c r="L214" s="31">
        <v>768.4</v>
      </c>
      <c r="M214" s="31">
        <v>1.21197</v>
      </c>
      <c r="N214" s="1"/>
      <c r="O214" s="1"/>
    </row>
    <row r="215" spans="1:15" ht="12.75" customHeight="1">
      <c r="A215" s="31">
        <v>205</v>
      </c>
      <c r="B215" s="31" t="s">
        <v>393</v>
      </c>
      <c r="C215" s="31">
        <v>39093.550000000003</v>
      </c>
      <c r="D215" s="40">
        <v>39331.183333333334</v>
      </c>
      <c r="E215" s="40">
        <v>38762.366666666669</v>
      </c>
      <c r="F215" s="40">
        <v>38431.183333333334</v>
      </c>
      <c r="G215" s="40">
        <v>37862.366666666669</v>
      </c>
      <c r="H215" s="40">
        <v>39662.366666666669</v>
      </c>
      <c r="I215" s="40">
        <v>40231.183333333334</v>
      </c>
      <c r="J215" s="40">
        <v>40562.366666666669</v>
      </c>
      <c r="K215" s="31">
        <v>39900</v>
      </c>
      <c r="L215" s="31">
        <v>39000</v>
      </c>
      <c r="M215" s="31">
        <v>4.7109999999999999E-2</v>
      </c>
      <c r="N215" s="1"/>
      <c r="O215" s="1"/>
    </row>
    <row r="216" spans="1:15" ht="12.75" customHeight="1">
      <c r="A216" s="31">
        <v>206</v>
      </c>
      <c r="B216" s="31" t="s">
        <v>394</v>
      </c>
      <c r="C216" s="31">
        <v>40.75</v>
      </c>
      <c r="D216" s="40">
        <v>40.56666666666667</v>
      </c>
      <c r="E216" s="40">
        <v>40.183333333333337</v>
      </c>
      <c r="F216" s="40">
        <v>39.616666666666667</v>
      </c>
      <c r="G216" s="40">
        <v>39.233333333333334</v>
      </c>
      <c r="H216" s="40">
        <v>41.13333333333334</v>
      </c>
      <c r="I216" s="40">
        <v>41.51666666666668</v>
      </c>
      <c r="J216" s="40">
        <v>42.083333333333343</v>
      </c>
      <c r="K216" s="31">
        <v>40.950000000000003</v>
      </c>
      <c r="L216" s="31">
        <v>40</v>
      </c>
      <c r="M216" s="31">
        <v>10.29749</v>
      </c>
      <c r="N216" s="1"/>
      <c r="O216" s="1"/>
    </row>
    <row r="217" spans="1:15" ht="12.75" customHeight="1">
      <c r="A217" s="31">
        <v>207</v>
      </c>
      <c r="B217" s="31" t="s">
        <v>406</v>
      </c>
      <c r="C217" s="31">
        <v>174.05</v>
      </c>
      <c r="D217" s="40">
        <v>170.41666666666669</v>
      </c>
      <c r="E217" s="40">
        <v>164.43333333333337</v>
      </c>
      <c r="F217" s="40">
        <v>154.81666666666669</v>
      </c>
      <c r="G217" s="40">
        <v>148.83333333333337</v>
      </c>
      <c r="H217" s="40">
        <v>180.03333333333336</v>
      </c>
      <c r="I217" s="40">
        <v>186.01666666666671</v>
      </c>
      <c r="J217" s="40">
        <v>195.63333333333335</v>
      </c>
      <c r="K217" s="31">
        <v>176.4</v>
      </c>
      <c r="L217" s="31">
        <v>160.80000000000001</v>
      </c>
      <c r="M217" s="31">
        <v>173.66982999999999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216.3</v>
      </c>
      <c r="D218" s="40">
        <v>212.35</v>
      </c>
      <c r="E218" s="40">
        <v>207.2</v>
      </c>
      <c r="F218" s="40">
        <v>198.1</v>
      </c>
      <c r="G218" s="40">
        <v>192.95</v>
      </c>
      <c r="H218" s="40">
        <v>221.45</v>
      </c>
      <c r="I218" s="40">
        <v>226.60000000000002</v>
      </c>
      <c r="J218" s="40">
        <v>235.7</v>
      </c>
      <c r="K218" s="31">
        <v>217.5</v>
      </c>
      <c r="L218" s="31">
        <v>203.25</v>
      </c>
      <c r="M218" s="31">
        <v>125.37358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751.85</v>
      </c>
      <c r="D219" s="40">
        <v>747</v>
      </c>
      <c r="E219" s="40">
        <v>736.05</v>
      </c>
      <c r="F219" s="40">
        <v>720.25</v>
      </c>
      <c r="G219" s="40">
        <v>709.3</v>
      </c>
      <c r="H219" s="40">
        <v>762.8</v>
      </c>
      <c r="I219" s="40">
        <v>773.75</v>
      </c>
      <c r="J219" s="40">
        <v>789.55</v>
      </c>
      <c r="K219" s="31">
        <v>757.95</v>
      </c>
      <c r="L219" s="31">
        <v>731.2</v>
      </c>
      <c r="M219" s="31">
        <v>249.13041999999999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1458.5</v>
      </c>
      <c r="D220" s="40">
        <v>1450.2</v>
      </c>
      <c r="E220" s="40">
        <v>1427.3000000000002</v>
      </c>
      <c r="F220" s="40">
        <v>1396.1000000000001</v>
      </c>
      <c r="G220" s="40">
        <v>1373.2000000000003</v>
      </c>
      <c r="H220" s="40">
        <v>1481.4</v>
      </c>
      <c r="I220" s="40">
        <v>1504.3000000000002</v>
      </c>
      <c r="J220" s="40">
        <v>1535.5</v>
      </c>
      <c r="K220" s="31">
        <v>1473.1</v>
      </c>
      <c r="L220" s="31">
        <v>1419</v>
      </c>
      <c r="M220" s="31">
        <v>5.83697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616.25</v>
      </c>
      <c r="D221" s="40">
        <v>617.06666666666672</v>
      </c>
      <c r="E221" s="40">
        <v>604.68333333333339</v>
      </c>
      <c r="F221" s="40">
        <v>593.11666666666667</v>
      </c>
      <c r="G221" s="40">
        <v>580.73333333333335</v>
      </c>
      <c r="H221" s="40">
        <v>628.63333333333344</v>
      </c>
      <c r="I221" s="40">
        <v>641.01666666666688</v>
      </c>
      <c r="J221" s="40">
        <v>652.58333333333348</v>
      </c>
      <c r="K221" s="31">
        <v>629.45000000000005</v>
      </c>
      <c r="L221" s="31">
        <v>605.5</v>
      </c>
      <c r="M221" s="31">
        <v>11.30744</v>
      </c>
      <c r="N221" s="1"/>
      <c r="O221" s="1"/>
    </row>
    <row r="222" spans="1:15" ht="12.75" customHeight="1">
      <c r="A222" s="31">
        <v>212</v>
      </c>
      <c r="B222" s="31" t="s">
        <v>410</v>
      </c>
      <c r="C222" s="31">
        <v>263.8</v>
      </c>
      <c r="D222" s="40">
        <v>259.36666666666667</v>
      </c>
      <c r="E222" s="40">
        <v>251.43333333333334</v>
      </c>
      <c r="F222" s="40">
        <v>239.06666666666666</v>
      </c>
      <c r="G222" s="40">
        <v>231.13333333333333</v>
      </c>
      <c r="H222" s="40">
        <v>271.73333333333335</v>
      </c>
      <c r="I222" s="40">
        <v>279.66666666666674</v>
      </c>
      <c r="J222" s="40">
        <v>292.03333333333336</v>
      </c>
      <c r="K222" s="31">
        <v>267.3</v>
      </c>
      <c r="L222" s="31">
        <v>247</v>
      </c>
      <c r="M222" s="31">
        <v>3.2722600000000002</v>
      </c>
      <c r="N222" s="1"/>
      <c r="O222" s="1"/>
    </row>
    <row r="223" spans="1:15" ht="12.75" customHeight="1">
      <c r="A223" s="31">
        <v>213</v>
      </c>
      <c r="B223" s="31" t="s">
        <v>396</v>
      </c>
      <c r="C223" s="31">
        <v>48.75</v>
      </c>
      <c r="D223" s="40">
        <v>48.583333333333336</v>
      </c>
      <c r="E223" s="40">
        <v>47.666666666666671</v>
      </c>
      <c r="F223" s="40">
        <v>46.583333333333336</v>
      </c>
      <c r="G223" s="40">
        <v>45.666666666666671</v>
      </c>
      <c r="H223" s="40">
        <v>49.666666666666671</v>
      </c>
      <c r="I223" s="40">
        <v>50.583333333333343</v>
      </c>
      <c r="J223" s="40">
        <v>51.666666666666671</v>
      </c>
      <c r="K223" s="31">
        <v>49.5</v>
      </c>
      <c r="L223" s="31">
        <v>47.5</v>
      </c>
      <c r="M223" s="31">
        <v>120.72252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10.6</v>
      </c>
      <c r="D224" s="40">
        <v>10.6</v>
      </c>
      <c r="E224" s="40">
        <v>10.299999999999999</v>
      </c>
      <c r="F224" s="40">
        <v>10</v>
      </c>
      <c r="G224" s="40">
        <v>9.6999999999999993</v>
      </c>
      <c r="H224" s="40">
        <v>10.899999999999999</v>
      </c>
      <c r="I224" s="40">
        <v>11.2</v>
      </c>
      <c r="J224" s="40">
        <v>11.499999999999998</v>
      </c>
      <c r="K224" s="31">
        <v>10.9</v>
      </c>
      <c r="L224" s="31">
        <v>10.3</v>
      </c>
      <c r="M224" s="31">
        <v>3104.5562799999998</v>
      </c>
      <c r="N224" s="1"/>
      <c r="O224" s="1"/>
    </row>
    <row r="225" spans="1:15" ht="12.75" customHeight="1">
      <c r="A225" s="31">
        <v>215</v>
      </c>
      <c r="B225" s="31" t="s">
        <v>397</v>
      </c>
      <c r="C225" s="31">
        <v>55.6</v>
      </c>
      <c r="D225" s="40">
        <v>55.966666666666669</v>
      </c>
      <c r="E225" s="40">
        <v>54.833333333333336</v>
      </c>
      <c r="F225" s="40">
        <v>54.06666666666667</v>
      </c>
      <c r="G225" s="40">
        <v>52.933333333333337</v>
      </c>
      <c r="H225" s="40">
        <v>56.733333333333334</v>
      </c>
      <c r="I225" s="40">
        <v>57.86666666666666</v>
      </c>
      <c r="J225" s="40">
        <v>58.633333333333333</v>
      </c>
      <c r="K225" s="31">
        <v>57.1</v>
      </c>
      <c r="L225" s="31">
        <v>55.2</v>
      </c>
      <c r="M225" s="31">
        <v>82.300920000000005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48.75</v>
      </c>
      <c r="D226" s="40">
        <v>48.133333333333333</v>
      </c>
      <c r="E226" s="40">
        <v>47.216666666666669</v>
      </c>
      <c r="F226" s="40">
        <v>45.683333333333337</v>
      </c>
      <c r="G226" s="40">
        <v>44.766666666666673</v>
      </c>
      <c r="H226" s="40">
        <v>49.666666666666664</v>
      </c>
      <c r="I226" s="40">
        <v>50.583333333333336</v>
      </c>
      <c r="J226" s="40">
        <v>52.11666666666666</v>
      </c>
      <c r="K226" s="31">
        <v>49.05</v>
      </c>
      <c r="L226" s="31">
        <v>46.6</v>
      </c>
      <c r="M226" s="31">
        <v>259.46289999999999</v>
      </c>
      <c r="N226" s="1"/>
      <c r="O226" s="1"/>
    </row>
    <row r="227" spans="1:15" ht="12.75" customHeight="1">
      <c r="A227" s="31">
        <v>217</v>
      </c>
      <c r="B227" s="31" t="s">
        <v>408</v>
      </c>
      <c r="C227" s="31">
        <v>791.25</v>
      </c>
      <c r="D227" s="40">
        <v>785.66666666666663</v>
      </c>
      <c r="E227" s="40">
        <v>775.13333333333321</v>
      </c>
      <c r="F227" s="40">
        <v>759.01666666666654</v>
      </c>
      <c r="G227" s="40">
        <v>748.48333333333312</v>
      </c>
      <c r="H227" s="40">
        <v>801.7833333333333</v>
      </c>
      <c r="I227" s="40">
        <v>812.31666666666683</v>
      </c>
      <c r="J227" s="40">
        <v>828.43333333333339</v>
      </c>
      <c r="K227" s="31">
        <v>796.2</v>
      </c>
      <c r="L227" s="31">
        <v>769.55</v>
      </c>
      <c r="M227" s="31">
        <v>71.172830000000005</v>
      </c>
      <c r="N227" s="1"/>
      <c r="O227" s="1"/>
    </row>
    <row r="228" spans="1:15" ht="12.75" customHeight="1">
      <c r="A228" s="31">
        <v>218</v>
      </c>
      <c r="B228" s="31" t="s">
        <v>398</v>
      </c>
      <c r="C228" s="31">
        <v>1257.5999999999999</v>
      </c>
      <c r="D228" s="40">
        <v>1257.6666666666667</v>
      </c>
      <c r="E228" s="40">
        <v>1238.9333333333334</v>
      </c>
      <c r="F228" s="40">
        <v>1220.2666666666667</v>
      </c>
      <c r="G228" s="40">
        <v>1201.5333333333333</v>
      </c>
      <c r="H228" s="40">
        <v>1276.3333333333335</v>
      </c>
      <c r="I228" s="40">
        <v>1295.0666666666666</v>
      </c>
      <c r="J228" s="40">
        <v>1313.7333333333336</v>
      </c>
      <c r="K228" s="31">
        <v>1276.4000000000001</v>
      </c>
      <c r="L228" s="31">
        <v>1239</v>
      </c>
      <c r="M228" s="31">
        <v>0.15837999999999999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494.2</v>
      </c>
      <c r="D229" s="40">
        <v>487.81666666666661</v>
      </c>
      <c r="E229" s="40">
        <v>479.23333333333323</v>
      </c>
      <c r="F229" s="40">
        <v>464.26666666666665</v>
      </c>
      <c r="G229" s="40">
        <v>455.68333333333328</v>
      </c>
      <c r="H229" s="40">
        <v>502.78333333333319</v>
      </c>
      <c r="I229" s="40">
        <v>511.36666666666656</v>
      </c>
      <c r="J229" s="40">
        <v>526.33333333333314</v>
      </c>
      <c r="K229" s="31">
        <v>496.4</v>
      </c>
      <c r="L229" s="31">
        <v>472.85</v>
      </c>
      <c r="M229" s="31">
        <v>33.005560000000003</v>
      </c>
      <c r="N229" s="1"/>
      <c r="O229" s="1"/>
    </row>
    <row r="230" spans="1:15" ht="12.75" customHeight="1">
      <c r="A230" s="31">
        <v>220</v>
      </c>
      <c r="B230" s="31" t="s">
        <v>399</v>
      </c>
      <c r="C230" s="31">
        <v>325.85000000000002</v>
      </c>
      <c r="D230" s="40">
        <v>322.33333333333331</v>
      </c>
      <c r="E230" s="40">
        <v>317.71666666666664</v>
      </c>
      <c r="F230" s="40">
        <v>309.58333333333331</v>
      </c>
      <c r="G230" s="40">
        <v>304.96666666666664</v>
      </c>
      <c r="H230" s="40">
        <v>330.46666666666664</v>
      </c>
      <c r="I230" s="40">
        <v>335.08333333333331</v>
      </c>
      <c r="J230" s="40">
        <v>343.21666666666664</v>
      </c>
      <c r="K230" s="31">
        <v>326.95</v>
      </c>
      <c r="L230" s="31">
        <v>314.2</v>
      </c>
      <c r="M230" s="31">
        <v>4.9418499999999996</v>
      </c>
      <c r="N230" s="1"/>
      <c r="O230" s="1"/>
    </row>
    <row r="231" spans="1:15" ht="12.75" customHeight="1">
      <c r="A231" s="31">
        <v>221</v>
      </c>
      <c r="B231" s="31" t="s">
        <v>400</v>
      </c>
      <c r="C231" s="31">
        <v>1522.75</v>
      </c>
      <c r="D231" s="40">
        <v>1517.3666666666668</v>
      </c>
      <c r="E231" s="40">
        <v>1501.8833333333337</v>
      </c>
      <c r="F231" s="40">
        <v>1481.0166666666669</v>
      </c>
      <c r="G231" s="40">
        <v>1465.5333333333338</v>
      </c>
      <c r="H231" s="40">
        <v>1538.2333333333336</v>
      </c>
      <c r="I231" s="40">
        <v>1553.7166666666667</v>
      </c>
      <c r="J231" s="40">
        <v>1574.5833333333335</v>
      </c>
      <c r="K231" s="31">
        <v>1532.85</v>
      </c>
      <c r="L231" s="31">
        <v>1496.5</v>
      </c>
      <c r="M231" s="31">
        <v>0.38777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207.25</v>
      </c>
      <c r="D232" s="40">
        <v>204.31666666666669</v>
      </c>
      <c r="E232" s="40">
        <v>200.28333333333339</v>
      </c>
      <c r="F232" s="40">
        <v>193.31666666666669</v>
      </c>
      <c r="G232" s="40">
        <v>189.28333333333339</v>
      </c>
      <c r="H232" s="40">
        <v>211.28333333333339</v>
      </c>
      <c r="I232" s="40">
        <v>215.31666666666669</v>
      </c>
      <c r="J232" s="40">
        <v>222.28333333333339</v>
      </c>
      <c r="K232" s="31">
        <v>208.35</v>
      </c>
      <c r="L232" s="31">
        <v>197.35</v>
      </c>
      <c r="M232" s="31">
        <v>58.821010000000001</v>
      </c>
      <c r="N232" s="1"/>
      <c r="O232" s="1"/>
    </row>
    <row r="233" spans="1:15" ht="12.75" customHeight="1">
      <c r="A233" s="31">
        <v>223</v>
      </c>
      <c r="B233" s="31" t="s">
        <v>405</v>
      </c>
      <c r="C233" s="31">
        <v>198.4</v>
      </c>
      <c r="D233" s="40">
        <v>196.96666666666667</v>
      </c>
      <c r="E233" s="40">
        <v>194.43333333333334</v>
      </c>
      <c r="F233" s="40">
        <v>190.46666666666667</v>
      </c>
      <c r="G233" s="40">
        <v>187.93333333333334</v>
      </c>
      <c r="H233" s="40">
        <v>200.93333333333334</v>
      </c>
      <c r="I233" s="40">
        <v>203.4666666666667</v>
      </c>
      <c r="J233" s="40">
        <v>207.43333333333334</v>
      </c>
      <c r="K233" s="31">
        <v>199.5</v>
      </c>
      <c r="L233" s="31">
        <v>193</v>
      </c>
      <c r="M233" s="31">
        <v>20.087959999999999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7503.2</v>
      </c>
      <c r="D234" s="40">
        <v>7502.1166666666659</v>
      </c>
      <c r="E234" s="40">
        <v>7405.2333333333318</v>
      </c>
      <c r="F234" s="40">
        <v>7307.2666666666655</v>
      </c>
      <c r="G234" s="40">
        <v>7210.3833333333314</v>
      </c>
      <c r="H234" s="40">
        <v>7600.0833333333321</v>
      </c>
      <c r="I234" s="40">
        <v>7696.9666666666653</v>
      </c>
      <c r="J234" s="40">
        <v>7794.9333333333325</v>
      </c>
      <c r="K234" s="31">
        <v>7599</v>
      </c>
      <c r="L234" s="31">
        <v>7404.15</v>
      </c>
      <c r="M234" s="31">
        <v>1.4318900000000001</v>
      </c>
      <c r="N234" s="1"/>
      <c r="O234" s="1"/>
    </row>
    <row r="235" spans="1:15" ht="12.75" customHeight="1">
      <c r="A235" s="31">
        <v>225</v>
      </c>
      <c r="B235" s="31" t="s">
        <v>407</v>
      </c>
      <c r="C235" s="31">
        <v>151</v>
      </c>
      <c r="D235" s="40">
        <v>148.88333333333333</v>
      </c>
      <c r="E235" s="40">
        <v>145.76666666666665</v>
      </c>
      <c r="F235" s="40">
        <v>140.53333333333333</v>
      </c>
      <c r="G235" s="40">
        <v>137.41666666666666</v>
      </c>
      <c r="H235" s="40">
        <v>154.11666666666665</v>
      </c>
      <c r="I235" s="40">
        <v>157.23333333333332</v>
      </c>
      <c r="J235" s="40">
        <v>162.46666666666664</v>
      </c>
      <c r="K235" s="31">
        <v>152</v>
      </c>
      <c r="L235" s="31">
        <v>143.65</v>
      </c>
      <c r="M235" s="31">
        <v>65.710999999999999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2179.4499999999998</v>
      </c>
      <c r="D236" s="40">
        <v>2164.9666666666667</v>
      </c>
      <c r="E236" s="40">
        <v>2136.5333333333333</v>
      </c>
      <c r="F236" s="40">
        <v>2093.6166666666668</v>
      </c>
      <c r="G236" s="40">
        <v>2065.1833333333334</v>
      </c>
      <c r="H236" s="40">
        <v>2207.8833333333332</v>
      </c>
      <c r="I236" s="40">
        <v>2236.3166666666666</v>
      </c>
      <c r="J236" s="40">
        <v>2279.2333333333331</v>
      </c>
      <c r="K236" s="31">
        <v>2193.4</v>
      </c>
      <c r="L236" s="31">
        <v>2122.0500000000002</v>
      </c>
      <c r="M236" s="31">
        <v>5.8470300000000002</v>
      </c>
      <c r="N236" s="1"/>
      <c r="O236" s="1"/>
    </row>
    <row r="237" spans="1:15" ht="12.75" customHeight="1">
      <c r="A237" s="31">
        <v>227</v>
      </c>
      <c r="B237" s="31" t="s">
        <v>860</v>
      </c>
      <c r="C237" s="31">
        <v>2283.4499999999998</v>
      </c>
      <c r="D237" s="40">
        <v>2297.6833333333329</v>
      </c>
      <c r="E237" s="40">
        <v>2266.3666666666659</v>
      </c>
      <c r="F237" s="40">
        <v>2249.2833333333328</v>
      </c>
      <c r="G237" s="40">
        <v>2217.9666666666658</v>
      </c>
      <c r="H237" s="40">
        <v>2314.766666666666</v>
      </c>
      <c r="I237" s="40">
        <v>2346.0833333333326</v>
      </c>
      <c r="J237" s="40">
        <v>2363.1666666666661</v>
      </c>
      <c r="K237" s="31">
        <v>2329</v>
      </c>
      <c r="L237" s="31">
        <v>2280.6</v>
      </c>
      <c r="M237" s="31">
        <v>0.17585999999999999</v>
      </c>
      <c r="N237" s="1"/>
      <c r="O237" s="1"/>
    </row>
    <row r="238" spans="1:15" ht="12.75" customHeight="1">
      <c r="A238" s="31">
        <v>228</v>
      </c>
      <c r="B238" s="31" t="s">
        <v>411</v>
      </c>
      <c r="C238" s="31">
        <v>400.8</v>
      </c>
      <c r="D238" s="40">
        <v>398.98333333333335</v>
      </c>
      <c r="E238" s="40">
        <v>390.11666666666667</v>
      </c>
      <c r="F238" s="40">
        <v>379.43333333333334</v>
      </c>
      <c r="G238" s="40">
        <v>370.56666666666666</v>
      </c>
      <c r="H238" s="40">
        <v>409.66666666666669</v>
      </c>
      <c r="I238" s="40">
        <v>418.53333333333336</v>
      </c>
      <c r="J238" s="40">
        <v>429.2166666666667</v>
      </c>
      <c r="K238" s="31">
        <v>407.85</v>
      </c>
      <c r="L238" s="31">
        <v>388.3</v>
      </c>
      <c r="M238" s="31">
        <v>0.89441000000000004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981.35</v>
      </c>
      <c r="D239" s="40">
        <v>988.44999999999993</v>
      </c>
      <c r="E239" s="40">
        <v>966.89999999999986</v>
      </c>
      <c r="F239" s="40">
        <v>952.44999999999993</v>
      </c>
      <c r="G239" s="40">
        <v>930.89999999999986</v>
      </c>
      <c r="H239" s="40">
        <v>1002.8999999999999</v>
      </c>
      <c r="I239" s="40">
        <v>1024.4499999999998</v>
      </c>
      <c r="J239" s="40">
        <v>1038.8999999999999</v>
      </c>
      <c r="K239" s="31">
        <v>1010</v>
      </c>
      <c r="L239" s="31">
        <v>974</v>
      </c>
      <c r="M239" s="31">
        <v>81.366849999999999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294.25</v>
      </c>
      <c r="D240" s="40">
        <v>292.18333333333334</v>
      </c>
      <c r="E240" s="40">
        <v>287.4666666666667</v>
      </c>
      <c r="F240" s="40">
        <v>280.68333333333334</v>
      </c>
      <c r="G240" s="40">
        <v>275.9666666666667</v>
      </c>
      <c r="H240" s="40">
        <v>298.9666666666667</v>
      </c>
      <c r="I240" s="40">
        <v>303.68333333333328</v>
      </c>
      <c r="J240" s="40">
        <v>310.4666666666667</v>
      </c>
      <c r="K240" s="31">
        <v>296.89999999999998</v>
      </c>
      <c r="L240" s="31">
        <v>285.39999999999998</v>
      </c>
      <c r="M240" s="31">
        <v>58.843829999999997</v>
      </c>
      <c r="N240" s="1"/>
      <c r="O240" s="1"/>
    </row>
    <row r="241" spans="1:15" ht="12.75" customHeight="1">
      <c r="A241" s="31">
        <v>231</v>
      </c>
      <c r="B241" s="31" t="s">
        <v>412</v>
      </c>
      <c r="C241" s="31">
        <v>41.85</v>
      </c>
      <c r="D241" s="40">
        <v>41.483333333333327</v>
      </c>
      <c r="E241" s="40">
        <v>40.716666666666654</v>
      </c>
      <c r="F241" s="40">
        <v>39.583333333333329</v>
      </c>
      <c r="G241" s="40">
        <v>38.816666666666656</v>
      </c>
      <c r="H241" s="40">
        <v>42.616666666666653</v>
      </c>
      <c r="I241" s="40">
        <v>43.383333333333319</v>
      </c>
      <c r="J241" s="40">
        <v>44.516666666666652</v>
      </c>
      <c r="K241" s="31">
        <v>42.25</v>
      </c>
      <c r="L241" s="31">
        <v>40.35</v>
      </c>
      <c r="M241" s="31">
        <v>19.180050000000001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1736.9</v>
      </c>
      <c r="D242" s="40">
        <v>1731.3833333333332</v>
      </c>
      <c r="E242" s="40">
        <v>1715.5166666666664</v>
      </c>
      <c r="F242" s="40">
        <v>1694.1333333333332</v>
      </c>
      <c r="G242" s="40">
        <v>1678.2666666666664</v>
      </c>
      <c r="H242" s="40">
        <v>1752.7666666666664</v>
      </c>
      <c r="I242" s="40">
        <v>1768.6333333333332</v>
      </c>
      <c r="J242" s="40">
        <v>1790.0166666666664</v>
      </c>
      <c r="K242" s="31">
        <v>1747.25</v>
      </c>
      <c r="L242" s="31">
        <v>1710</v>
      </c>
      <c r="M242" s="31">
        <v>84.361599999999996</v>
      </c>
      <c r="N242" s="1"/>
      <c r="O242" s="1"/>
    </row>
    <row r="243" spans="1:15" ht="12.75" customHeight="1">
      <c r="A243" s="31">
        <v>233</v>
      </c>
      <c r="B243" s="31" t="s">
        <v>413</v>
      </c>
      <c r="C243" s="31">
        <v>1226.3</v>
      </c>
      <c r="D243" s="40">
        <v>1212.8999999999999</v>
      </c>
      <c r="E243" s="40">
        <v>1185.9999999999998</v>
      </c>
      <c r="F243" s="40">
        <v>1145.6999999999998</v>
      </c>
      <c r="G243" s="40">
        <v>1118.7999999999997</v>
      </c>
      <c r="H243" s="40">
        <v>1253.1999999999998</v>
      </c>
      <c r="I243" s="40">
        <v>1280.0999999999999</v>
      </c>
      <c r="J243" s="40">
        <v>1320.3999999999999</v>
      </c>
      <c r="K243" s="31">
        <v>1239.8</v>
      </c>
      <c r="L243" s="31">
        <v>1172.5999999999999</v>
      </c>
      <c r="M243" s="31">
        <v>0.27644999999999997</v>
      </c>
      <c r="N243" s="1"/>
      <c r="O243" s="1"/>
    </row>
    <row r="244" spans="1:15" ht="12.75" customHeight="1">
      <c r="A244" s="31">
        <v>234</v>
      </c>
      <c r="B244" s="31" t="s">
        <v>414</v>
      </c>
      <c r="C244" s="31">
        <v>407.55</v>
      </c>
      <c r="D244" s="40">
        <v>400.41666666666669</v>
      </c>
      <c r="E244" s="40">
        <v>389.13333333333338</v>
      </c>
      <c r="F244" s="40">
        <v>370.7166666666667</v>
      </c>
      <c r="G244" s="40">
        <v>359.43333333333339</v>
      </c>
      <c r="H244" s="40">
        <v>418.83333333333337</v>
      </c>
      <c r="I244" s="40">
        <v>430.11666666666667</v>
      </c>
      <c r="J244" s="40">
        <v>448.53333333333336</v>
      </c>
      <c r="K244" s="31">
        <v>411.7</v>
      </c>
      <c r="L244" s="31">
        <v>382</v>
      </c>
      <c r="M244" s="31">
        <v>4.0377099999999997</v>
      </c>
      <c r="N244" s="1"/>
      <c r="O244" s="1"/>
    </row>
    <row r="245" spans="1:15" ht="12.75" customHeight="1">
      <c r="A245" s="31">
        <v>235</v>
      </c>
      <c r="B245" s="31" t="s">
        <v>415</v>
      </c>
      <c r="C245" s="31">
        <v>647.35</v>
      </c>
      <c r="D245" s="40">
        <v>645.15</v>
      </c>
      <c r="E245" s="40">
        <v>633.94999999999993</v>
      </c>
      <c r="F245" s="40">
        <v>620.54999999999995</v>
      </c>
      <c r="G245" s="40">
        <v>609.34999999999991</v>
      </c>
      <c r="H245" s="40">
        <v>658.55</v>
      </c>
      <c r="I245" s="40">
        <v>669.75</v>
      </c>
      <c r="J245" s="40">
        <v>683.15</v>
      </c>
      <c r="K245" s="31">
        <v>656.35</v>
      </c>
      <c r="L245" s="31">
        <v>631.75</v>
      </c>
      <c r="M245" s="31">
        <v>1.4032500000000001</v>
      </c>
      <c r="N245" s="1"/>
      <c r="O245" s="1"/>
    </row>
    <row r="246" spans="1:15" ht="12.75" customHeight="1">
      <c r="A246" s="31">
        <v>236</v>
      </c>
      <c r="B246" s="31" t="s">
        <v>409</v>
      </c>
      <c r="C246" s="31">
        <v>19.8</v>
      </c>
      <c r="D246" s="40">
        <v>19.816666666666666</v>
      </c>
      <c r="E246" s="40">
        <v>19.433333333333334</v>
      </c>
      <c r="F246" s="40">
        <v>19.066666666666666</v>
      </c>
      <c r="G246" s="40">
        <v>18.683333333333334</v>
      </c>
      <c r="H246" s="40">
        <v>20.183333333333334</v>
      </c>
      <c r="I246" s="40">
        <v>20.566666666666666</v>
      </c>
      <c r="J246" s="40">
        <v>20.933333333333334</v>
      </c>
      <c r="K246" s="31">
        <v>20.2</v>
      </c>
      <c r="L246" s="31">
        <v>19.45</v>
      </c>
      <c r="M246" s="31">
        <v>49.353749999999998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126.15</v>
      </c>
      <c r="D247" s="40">
        <v>125.58333333333333</v>
      </c>
      <c r="E247" s="40">
        <v>124.31666666666666</v>
      </c>
      <c r="F247" s="40">
        <v>122.48333333333333</v>
      </c>
      <c r="G247" s="40">
        <v>121.21666666666667</v>
      </c>
      <c r="H247" s="40">
        <v>127.41666666666666</v>
      </c>
      <c r="I247" s="40">
        <v>128.68333333333334</v>
      </c>
      <c r="J247" s="40">
        <v>130.51666666666665</v>
      </c>
      <c r="K247" s="31">
        <v>126.85</v>
      </c>
      <c r="L247" s="31">
        <v>123.75</v>
      </c>
      <c r="M247" s="31">
        <v>122.97812</v>
      </c>
      <c r="N247" s="1"/>
      <c r="O247" s="1"/>
    </row>
    <row r="248" spans="1:15" ht="12.75" customHeight="1">
      <c r="A248" s="31">
        <v>238</v>
      </c>
      <c r="B248" s="31" t="s">
        <v>401</v>
      </c>
      <c r="C248" s="31">
        <v>462.25</v>
      </c>
      <c r="D248" s="40">
        <v>462.66666666666669</v>
      </c>
      <c r="E248" s="40">
        <v>455.83333333333337</v>
      </c>
      <c r="F248" s="40">
        <v>449.41666666666669</v>
      </c>
      <c r="G248" s="40">
        <v>442.58333333333337</v>
      </c>
      <c r="H248" s="40">
        <v>469.08333333333337</v>
      </c>
      <c r="I248" s="40">
        <v>475.91666666666674</v>
      </c>
      <c r="J248" s="40">
        <v>482.33333333333337</v>
      </c>
      <c r="K248" s="31">
        <v>469.5</v>
      </c>
      <c r="L248" s="31">
        <v>456.25</v>
      </c>
      <c r="M248" s="31">
        <v>1.65439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2056.4</v>
      </c>
      <c r="D249" s="40">
        <v>2057.9666666666667</v>
      </c>
      <c r="E249" s="40">
        <v>2003.3833333333332</v>
      </c>
      <c r="F249" s="40">
        <v>1950.3666666666666</v>
      </c>
      <c r="G249" s="40">
        <v>1895.7833333333331</v>
      </c>
      <c r="H249" s="40">
        <v>2110.9833333333336</v>
      </c>
      <c r="I249" s="40">
        <v>2165.5666666666666</v>
      </c>
      <c r="J249" s="40">
        <v>2218.5833333333335</v>
      </c>
      <c r="K249" s="31">
        <v>2112.5500000000002</v>
      </c>
      <c r="L249" s="31">
        <v>2004.95</v>
      </c>
      <c r="M249" s="31">
        <v>9.2137100000000007</v>
      </c>
      <c r="N249" s="1"/>
      <c r="O249" s="1"/>
    </row>
    <row r="250" spans="1:15" ht="12.75" customHeight="1">
      <c r="A250" s="31">
        <v>240</v>
      </c>
      <c r="B250" s="31" t="s">
        <v>402</v>
      </c>
      <c r="C250" s="31">
        <v>221.2</v>
      </c>
      <c r="D250" s="40">
        <v>217.01666666666665</v>
      </c>
      <c r="E250" s="40">
        <v>212.6333333333333</v>
      </c>
      <c r="F250" s="40">
        <v>204.06666666666663</v>
      </c>
      <c r="G250" s="40">
        <v>199.68333333333328</v>
      </c>
      <c r="H250" s="40">
        <v>225.58333333333331</v>
      </c>
      <c r="I250" s="40">
        <v>229.96666666666664</v>
      </c>
      <c r="J250" s="40">
        <v>238.53333333333333</v>
      </c>
      <c r="K250" s="31">
        <v>221.4</v>
      </c>
      <c r="L250" s="31">
        <v>208.45</v>
      </c>
      <c r="M250" s="31">
        <v>23.070740000000001</v>
      </c>
      <c r="N250" s="1"/>
      <c r="O250" s="1"/>
    </row>
    <row r="251" spans="1:15" ht="12.75" customHeight="1">
      <c r="A251" s="31">
        <v>241</v>
      </c>
      <c r="B251" s="31" t="s">
        <v>403</v>
      </c>
      <c r="C251" s="31">
        <v>46.75</v>
      </c>
      <c r="D251" s="40">
        <v>46.666666666666664</v>
      </c>
      <c r="E251" s="40">
        <v>45.883333333333326</v>
      </c>
      <c r="F251" s="40">
        <v>45.016666666666659</v>
      </c>
      <c r="G251" s="40">
        <v>44.23333333333332</v>
      </c>
      <c r="H251" s="40">
        <v>47.533333333333331</v>
      </c>
      <c r="I251" s="40">
        <v>48.316666666666677</v>
      </c>
      <c r="J251" s="40">
        <v>49.183333333333337</v>
      </c>
      <c r="K251" s="31">
        <v>47.45</v>
      </c>
      <c r="L251" s="31">
        <v>45.8</v>
      </c>
      <c r="M251" s="31">
        <v>33.091479999999997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892.8</v>
      </c>
      <c r="D252" s="40">
        <v>887.66666666666663</v>
      </c>
      <c r="E252" s="40">
        <v>877.73333333333323</v>
      </c>
      <c r="F252" s="40">
        <v>862.66666666666663</v>
      </c>
      <c r="G252" s="40">
        <v>852.73333333333323</v>
      </c>
      <c r="H252" s="40">
        <v>902.73333333333323</v>
      </c>
      <c r="I252" s="40">
        <v>912.66666666666663</v>
      </c>
      <c r="J252" s="40">
        <v>927.73333333333323</v>
      </c>
      <c r="K252" s="31">
        <v>897.6</v>
      </c>
      <c r="L252" s="31">
        <v>872.6</v>
      </c>
      <c r="M252" s="31">
        <v>60.786360000000002</v>
      </c>
      <c r="N252" s="1"/>
      <c r="O252" s="1"/>
    </row>
    <row r="253" spans="1:15" ht="12.75" customHeight="1">
      <c r="A253" s="31">
        <v>243</v>
      </c>
      <c r="B253" s="31" t="s">
        <v>853</v>
      </c>
      <c r="C253" s="31">
        <v>23.85</v>
      </c>
      <c r="D253" s="40">
        <v>23.783333333333331</v>
      </c>
      <c r="E253" s="40">
        <v>23.566666666666663</v>
      </c>
      <c r="F253" s="40">
        <v>23.283333333333331</v>
      </c>
      <c r="G253" s="40">
        <v>23.066666666666663</v>
      </c>
      <c r="H253" s="40">
        <v>24.066666666666663</v>
      </c>
      <c r="I253" s="40">
        <v>24.283333333333331</v>
      </c>
      <c r="J253" s="40">
        <v>24.566666666666663</v>
      </c>
      <c r="K253" s="31">
        <v>24</v>
      </c>
      <c r="L253" s="31">
        <v>23.5</v>
      </c>
      <c r="M253" s="31">
        <v>71.769379999999998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781.05</v>
      </c>
      <c r="D254" s="40">
        <v>778.7166666666667</v>
      </c>
      <c r="E254" s="40">
        <v>767.43333333333339</v>
      </c>
      <c r="F254" s="40">
        <v>753.81666666666672</v>
      </c>
      <c r="G254" s="40">
        <v>742.53333333333342</v>
      </c>
      <c r="H254" s="40">
        <v>792.33333333333337</v>
      </c>
      <c r="I254" s="40">
        <v>803.61666666666667</v>
      </c>
      <c r="J254" s="40">
        <v>817.23333333333335</v>
      </c>
      <c r="K254" s="31">
        <v>790</v>
      </c>
      <c r="L254" s="31">
        <v>765.1</v>
      </c>
      <c r="M254" s="31">
        <v>3.16031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231.6</v>
      </c>
      <c r="D255" s="40">
        <v>231.14999999999998</v>
      </c>
      <c r="E255" s="40">
        <v>229.59999999999997</v>
      </c>
      <c r="F255" s="40">
        <v>227.6</v>
      </c>
      <c r="G255" s="40">
        <v>226.04999999999998</v>
      </c>
      <c r="H255" s="40">
        <v>233.14999999999995</v>
      </c>
      <c r="I255" s="40">
        <v>234.69999999999996</v>
      </c>
      <c r="J255" s="40">
        <v>236.69999999999993</v>
      </c>
      <c r="K255" s="31">
        <v>232.7</v>
      </c>
      <c r="L255" s="31">
        <v>229.15</v>
      </c>
      <c r="M255" s="31">
        <v>134.33385000000001</v>
      </c>
      <c r="N255" s="1"/>
      <c r="O255" s="1"/>
    </row>
    <row r="256" spans="1:15" ht="12.75" customHeight="1">
      <c r="A256" s="31">
        <v>246</v>
      </c>
      <c r="B256" s="31" t="s">
        <v>404</v>
      </c>
      <c r="C256" s="31">
        <v>115.2</v>
      </c>
      <c r="D256" s="40">
        <v>114.45</v>
      </c>
      <c r="E256" s="40">
        <v>112.15</v>
      </c>
      <c r="F256" s="40">
        <v>109.10000000000001</v>
      </c>
      <c r="G256" s="40">
        <v>106.80000000000001</v>
      </c>
      <c r="H256" s="40">
        <v>117.5</v>
      </c>
      <c r="I256" s="40">
        <v>119.79999999999998</v>
      </c>
      <c r="J256" s="40">
        <v>122.85</v>
      </c>
      <c r="K256" s="31">
        <v>116.75</v>
      </c>
      <c r="L256" s="31">
        <v>111.4</v>
      </c>
      <c r="M256" s="31">
        <v>3.1835200000000001</v>
      </c>
      <c r="N256" s="1"/>
      <c r="O256" s="1"/>
    </row>
    <row r="257" spans="1:15" ht="12.75" customHeight="1">
      <c r="A257" s="31">
        <v>247</v>
      </c>
      <c r="B257" s="31" t="s">
        <v>422</v>
      </c>
      <c r="C257" s="31">
        <v>104.6</v>
      </c>
      <c r="D257" s="40">
        <v>103.98333333333333</v>
      </c>
      <c r="E257" s="40">
        <v>102.06666666666666</v>
      </c>
      <c r="F257" s="40">
        <v>99.533333333333331</v>
      </c>
      <c r="G257" s="40">
        <v>97.61666666666666</v>
      </c>
      <c r="H257" s="40">
        <v>106.51666666666667</v>
      </c>
      <c r="I257" s="40">
        <v>108.43333333333332</v>
      </c>
      <c r="J257" s="40">
        <v>110.96666666666667</v>
      </c>
      <c r="K257" s="31">
        <v>105.9</v>
      </c>
      <c r="L257" s="31">
        <v>101.45</v>
      </c>
      <c r="M257" s="31">
        <v>9.7984200000000001</v>
      </c>
      <c r="N257" s="1"/>
      <c r="O257" s="1"/>
    </row>
    <row r="258" spans="1:15" ht="12.75" customHeight="1">
      <c r="A258" s="31">
        <v>248</v>
      </c>
      <c r="B258" s="31" t="s">
        <v>416</v>
      </c>
      <c r="C258" s="31">
        <v>1576.15</v>
      </c>
      <c r="D258" s="40">
        <v>1568.05</v>
      </c>
      <c r="E258" s="40">
        <v>1546.1</v>
      </c>
      <c r="F258" s="40">
        <v>1516.05</v>
      </c>
      <c r="G258" s="40">
        <v>1494.1</v>
      </c>
      <c r="H258" s="40">
        <v>1598.1</v>
      </c>
      <c r="I258" s="40">
        <v>1620.0500000000002</v>
      </c>
      <c r="J258" s="40">
        <v>1650.1</v>
      </c>
      <c r="K258" s="31">
        <v>1590</v>
      </c>
      <c r="L258" s="31">
        <v>1538</v>
      </c>
      <c r="M258" s="31">
        <v>1.03043</v>
      </c>
      <c r="N258" s="1"/>
      <c r="O258" s="1"/>
    </row>
    <row r="259" spans="1:15" ht="12.75" customHeight="1">
      <c r="A259" s="31">
        <v>249</v>
      </c>
      <c r="B259" s="31" t="s">
        <v>426</v>
      </c>
      <c r="C259" s="31">
        <v>1983.5</v>
      </c>
      <c r="D259" s="40">
        <v>1993.1666666666667</v>
      </c>
      <c r="E259" s="40">
        <v>1960.3333333333335</v>
      </c>
      <c r="F259" s="40">
        <v>1937.1666666666667</v>
      </c>
      <c r="G259" s="40">
        <v>1904.3333333333335</v>
      </c>
      <c r="H259" s="40">
        <v>2016.3333333333335</v>
      </c>
      <c r="I259" s="40">
        <v>2049.166666666667</v>
      </c>
      <c r="J259" s="40">
        <v>2072.3333333333335</v>
      </c>
      <c r="K259" s="31">
        <v>2026</v>
      </c>
      <c r="L259" s="31">
        <v>1970</v>
      </c>
      <c r="M259" s="31">
        <v>6.5110000000000001E-2</v>
      </c>
      <c r="N259" s="1"/>
      <c r="O259" s="1"/>
    </row>
    <row r="260" spans="1:15" ht="12.75" customHeight="1">
      <c r="A260" s="31">
        <v>250</v>
      </c>
      <c r="B260" s="31" t="s">
        <v>423</v>
      </c>
      <c r="C260" s="31">
        <v>101.5</v>
      </c>
      <c r="D260" s="40">
        <v>100.63333333333333</v>
      </c>
      <c r="E260" s="40">
        <v>98.466666666666654</v>
      </c>
      <c r="F260" s="40">
        <v>95.433333333333323</v>
      </c>
      <c r="G260" s="40">
        <v>93.266666666666652</v>
      </c>
      <c r="H260" s="40">
        <v>103.66666666666666</v>
      </c>
      <c r="I260" s="40">
        <v>105.83333333333334</v>
      </c>
      <c r="J260" s="40">
        <v>108.86666666666666</v>
      </c>
      <c r="K260" s="31">
        <v>102.8</v>
      </c>
      <c r="L260" s="31">
        <v>97.6</v>
      </c>
      <c r="M260" s="31">
        <v>9.07287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380.85</v>
      </c>
      <c r="D261" s="40">
        <v>378</v>
      </c>
      <c r="E261" s="40">
        <v>370.65</v>
      </c>
      <c r="F261" s="40">
        <v>360.45</v>
      </c>
      <c r="G261" s="40">
        <v>353.09999999999997</v>
      </c>
      <c r="H261" s="40">
        <v>388.2</v>
      </c>
      <c r="I261" s="40">
        <v>395.55</v>
      </c>
      <c r="J261" s="40">
        <v>405.75</v>
      </c>
      <c r="K261" s="31">
        <v>385.35</v>
      </c>
      <c r="L261" s="31">
        <v>367.8</v>
      </c>
      <c r="M261" s="31">
        <v>69.708870000000005</v>
      </c>
      <c r="N261" s="1"/>
      <c r="O261" s="1"/>
    </row>
    <row r="262" spans="1:15" ht="12.75" customHeight="1">
      <c r="A262" s="31">
        <v>252</v>
      </c>
      <c r="B262" s="31" t="s">
        <v>417</v>
      </c>
      <c r="C262" s="31">
        <v>3429.8</v>
      </c>
      <c r="D262" s="40">
        <v>3396.5666666666671</v>
      </c>
      <c r="E262" s="40">
        <v>3333.233333333334</v>
      </c>
      <c r="F262" s="40">
        <v>3236.666666666667</v>
      </c>
      <c r="G262" s="40">
        <v>3173.3333333333339</v>
      </c>
      <c r="H262" s="40">
        <v>3493.1333333333341</v>
      </c>
      <c r="I262" s="40">
        <v>3556.4666666666672</v>
      </c>
      <c r="J262" s="40">
        <v>3653.0333333333342</v>
      </c>
      <c r="K262" s="31">
        <v>3459.9</v>
      </c>
      <c r="L262" s="31">
        <v>3300</v>
      </c>
      <c r="M262" s="31">
        <v>0.67620999999999998</v>
      </c>
      <c r="N262" s="1"/>
      <c r="O262" s="1"/>
    </row>
    <row r="263" spans="1:15" ht="12.75" customHeight="1">
      <c r="A263" s="31">
        <v>253</v>
      </c>
      <c r="B263" s="31" t="s">
        <v>418</v>
      </c>
      <c r="C263" s="31">
        <v>625.75</v>
      </c>
      <c r="D263" s="40">
        <v>624.55000000000007</v>
      </c>
      <c r="E263" s="40">
        <v>620.05000000000018</v>
      </c>
      <c r="F263" s="40">
        <v>614.35000000000014</v>
      </c>
      <c r="G263" s="40">
        <v>609.85000000000025</v>
      </c>
      <c r="H263" s="40">
        <v>630.25000000000011</v>
      </c>
      <c r="I263" s="40">
        <v>634.74999999999989</v>
      </c>
      <c r="J263" s="40">
        <v>640.45000000000005</v>
      </c>
      <c r="K263" s="31">
        <v>629.04999999999995</v>
      </c>
      <c r="L263" s="31">
        <v>618.85</v>
      </c>
      <c r="M263" s="31">
        <v>0.90442</v>
      </c>
      <c r="N263" s="1"/>
      <c r="O263" s="1"/>
    </row>
    <row r="264" spans="1:15" ht="12.75" customHeight="1">
      <c r="A264" s="31">
        <v>254</v>
      </c>
      <c r="B264" s="31" t="s">
        <v>419</v>
      </c>
      <c r="C264" s="31">
        <v>215.9</v>
      </c>
      <c r="D264" s="40">
        <v>213.68333333333331</v>
      </c>
      <c r="E264" s="40">
        <v>209.36666666666662</v>
      </c>
      <c r="F264" s="40">
        <v>202.83333333333331</v>
      </c>
      <c r="G264" s="40">
        <v>198.51666666666662</v>
      </c>
      <c r="H264" s="40">
        <v>220.21666666666661</v>
      </c>
      <c r="I264" s="40">
        <v>224.53333333333327</v>
      </c>
      <c r="J264" s="40">
        <v>231.06666666666661</v>
      </c>
      <c r="K264" s="31">
        <v>218</v>
      </c>
      <c r="L264" s="31">
        <v>207.15</v>
      </c>
      <c r="M264" s="31">
        <v>3.6470400000000001</v>
      </c>
      <c r="N264" s="1"/>
      <c r="O264" s="1"/>
    </row>
    <row r="265" spans="1:15" ht="12.75" customHeight="1">
      <c r="A265" s="31">
        <v>255</v>
      </c>
      <c r="B265" s="31" t="s">
        <v>420</v>
      </c>
      <c r="C265" s="31">
        <v>134.1</v>
      </c>
      <c r="D265" s="40">
        <v>133.21666666666667</v>
      </c>
      <c r="E265" s="40">
        <v>131.18333333333334</v>
      </c>
      <c r="F265" s="40">
        <v>128.26666666666668</v>
      </c>
      <c r="G265" s="40">
        <v>126.23333333333335</v>
      </c>
      <c r="H265" s="40">
        <v>136.13333333333333</v>
      </c>
      <c r="I265" s="40">
        <v>138.16666666666669</v>
      </c>
      <c r="J265" s="40">
        <v>141.08333333333331</v>
      </c>
      <c r="K265" s="31">
        <v>135.25</v>
      </c>
      <c r="L265" s="31">
        <v>130.30000000000001</v>
      </c>
      <c r="M265" s="31">
        <v>8.0896500000000007</v>
      </c>
      <c r="N265" s="1"/>
      <c r="O265" s="1"/>
    </row>
    <row r="266" spans="1:15" ht="12.75" customHeight="1">
      <c r="A266" s="31">
        <v>256</v>
      </c>
      <c r="B266" s="31" t="s">
        <v>421</v>
      </c>
      <c r="C266" s="31">
        <v>77.900000000000006</v>
      </c>
      <c r="D266" s="40">
        <v>78.149999999999991</v>
      </c>
      <c r="E266" s="40">
        <v>76.449999999999989</v>
      </c>
      <c r="F266" s="40">
        <v>75</v>
      </c>
      <c r="G266" s="40">
        <v>73.3</v>
      </c>
      <c r="H266" s="40">
        <v>79.59999999999998</v>
      </c>
      <c r="I266" s="40">
        <v>81.3</v>
      </c>
      <c r="J266" s="40">
        <v>82.749999999999972</v>
      </c>
      <c r="K266" s="31">
        <v>79.849999999999994</v>
      </c>
      <c r="L266" s="31">
        <v>76.7</v>
      </c>
      <c r="M266" s="31">
        <v>12.9701</v>
      </c>
      <c r="N266" s="1"/>
      <c r="O266" s="1"/>
    </row>
    <row r="267" spans="1:15" ht="12.75" customHeight="1">
      <c r="A267" s="31">
        <v>257</v>
      </c>
      <c r="B267" s="31" t="s">
        <v>425</v>
      </c>
      <c r="C267" s="31">
        <v>174.3</v>
      </c>
      <c r="D267" s="40">
        <v>171.80000000000004</v>
      </c>
      <c r="E267" s="40">
        <v>168.05000000000007</v>
      </c>
      <c r="F267" s="40">
        <v>161.80000000000004</v>
      </c>
      <c r="G267" s="40">
        <v>158.05000000000007</v>
      </c>
      <c r="H267" s="40">
        <v>178.05000000000007</v>
      </c>
      <c r="I267" s="40">
        <v>181.8</v>
      </c>
      <c r="J267" s="40">
        <v>188.05000000000007</v>
      </c>
      <c r="K267" s="31">
        <v>175.55</v>
      </c>
      <c r="L267" s="31">
        <v>165.55</v>
      </c>
      <c r="M267" s="31">
        <v>11.26268</v>
      </c>
      <c r="N267" s="1"/>
      <c r="O267" s="1"/>
    </row>
    <row r="268" spans="1:15" ht="12.75" customHeight="1">
      <c r="A268" s="31">
        <v>258</v>
      </c>
      <c r="B268" s="31" t="s">
        <v>424</v>
      </c>
      <c r="C268" s="31">
        <v>322</v>
      </c>
      <c r="D268" s="40">
        <v>318</v>
      </c>
      <c r="E268" s="40">
        <v>308</v>
      </c>
      <c r="F268" s="40">
        <v>294</v>
      </c>
      <c r="G268" s="40">
        <v>284</v>
      </c>
      <c r="H268" s="40">
        <v>332</v>
      </c>
      <c r="I268" s="40">
        <v>342</v>
      </c>
      <c r="J268" s="40">
        <v>356</v>
      </c>
      <c r="K268" s="31">
        <v>328</v>
      </c>
      <c r="L268" s="31">
        <v>304</v>
      </c>
      <c r="M268" s="31">
        <v>3.4475600000000002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307.85000000000002</v>
      </c>
      <c r="D269" s="40">
        <v>302.28333333333336</v>
      </c>
      <c r="E269" s="40">
        <v>295.56666666666672</v>
      </c>
      <c r="F269" s="40">
        <v>283.28333333333336</v>
      </c>
      <c r="G269" s="40">
        <v>276.56666666666672</v>
      </c>
      <c r="H269" s="40">
        <v>314.56666666666672</v>
      </c>
      <c r="I269" s="40">
        <v>321.2833333333333</v>
      </c>
      <c r="J269" s="40">
        <v>333.56666666666672</v>
      </c>
      <c r="K269" s="31">
        <v>309</v>
      </c>
      <c r="L269" s="31">
        <v>290</v>
      </c>
      <c r="M269" s="31">
        <v>7.6880800000000002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683.3</v>
      </c>
      <c r="D270" s="40">
        <v>676.69999999999993</v>
      </c>
      <c r="E270" s="40">
        <v>663.69999999999982</v>
      </c>
      <c r="F270" s="40">
        <v>644.09999999999991</v>
      </c>
      <c r="G270" s="40">
        <v>631.0999999999998</v>
      </c>
      <c r="H270" s="40">
        <v>696.29999999999984</v>
      </c>
      <c r="I270" s="40">
        <v>709.30000000000007</v>
      </c>
      <c r="J270" s="40">
        <v>728.89999999999986</v>
      </c>
      <c r="K270" s="31">
        <v>689.7</v>
      </c>
      <c r="L270" s="31">
        <v>657.1</v>
      </c>
      <c r="M270" s="31">
        <v>90.338120000000004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3803.2</v>
      </c>
      <c r="D271" s="40">
        <v>3794.8166666666671</v>
      </c>
      <c r="E271" s="40">
        <v>3716.733333333334</v>
      </c>
      <c r="F271" s="40">
        <v>3630.2666666666669</v>
      </c>
      <c r="G271" s="40">
        <v>3552.1833333333338</v>
      </c>
      <c r="H271" s="40">
        <v>3881.2833333333342</v>
      </c>
      <c r="I271" s="40">
        <v>3959.3666666666672</v>
      </c>
      <c r="J271" s="40">
        <v>4045.8333333333344</v>
      </c>
      <c r="K271" s="31">
        <v>3872.9</v>
      </c>
      <c r="L271" s="31">
        <v>3708.35</v>
      </c>
      <c r="M271" s="31">
        <v>4.7526200000000003</v>
      </c>
      <c r="N271" s="1"/>
      <c r="O271" s="1"/>
    </row>
    <row r="272" spans="1:15" ht="12.75" customHeight="1">
      <c r="A272" s="31">
        <v>262</v>
      </c>
      <c r="B272" s="31" t="s">
        <v>861</v>
      </c>
      <c r="C272" s="31">
        <v>584.95000000000005</v>
      </c>
      <c r="D272" s="40">
        <v>571.1</v>
      </c>
      <c r="E272" s="40">
        <v>552.40000000000009</v>
      </c>
      <c r="F272" s="40">
        <v>519.85</v>
      </c>
      <c r="G272" s="40">
        <v>501.15000000000009</v>
      </c>
      <c r="H272" s="40">
        <v>603.65000000000009</v>
      </c>
      <c r="I272" s="40">
        <v>622.35000000000014</v>
      </c>
      <c r="J272" s="40">
        <v>654.90000000000009</v>
      </c>
      <c r="K272" s="31">
        <v>589.79999999999995</v>
      </c>
      <c r="L272" s="31">
        <v>538.54999999999995</v>
      </c>
      <c r="M272" s="31">
        <v>9.0325399999999991</v>
      </c>
      <c r="N272" s="1"/>
      <c r="O272" s="1"/>
    </row>
    <row r="273" spans="1:15" ht="12.75" customHeight="1">
      <c r="A273" s="31">
        <v>263</v>
      </c>
      <c r="B273" s="31" t="s">
        <v>862</v>
      </c>
      <c r="C273" s="31">
        <v>600.65</v>
      </c>
      <c r="D273" s="40">
        <v>596.26666666666677</v>
      </c>
      <c r="E273" s="40">
        <v>590.03333333333353</v>
      </c>
      <c r="F273" s="40">
        <v>579.41666666666674</v>
      </c>
      <c r="G273" s="40">
        <v>573.18333333333351</v>
      </c>
      <c r="H273" s="40">
        <v>606.88333333333355</v>
      </c>
      <c r="I273" s="40">
        <v>613.1166666666669</v>
      </c>
      <c r="J273" s="40">
        <v>623.73333333333358</v>
      </c>
      <c r="K273" s="31">
        <v>602.5</v>
      </c>
      <c r="L273" s="31">
        <v>585.65</v>
      </c>
      <c r="M273" s="31">
        <v>0.68691999999999998</v>
      </c>
      <c r="N273" s="1"/>
      <c r="O273" s="1"/>
    </row>
    <row r="274" spans="1:15" ht="12.75" customHeight="1">
      <c r="A274" s="31">
        <v>264</v>
      </c>
      <c r="B274" s="31" t="s">
        <v>427</v>
      </c>
      <c r="C274" s="31">
        <v>712.7</v>
      </c>
      <c r="D274" s="40">
        <v>708.63333333333333</v>
      </c>
      <c r="E274" s="40">
        <v>690.26666666666665</v>
      </c>
      <c r="F274" s="40">
        <v>667.83333333333337</v>
      </c>
      <c r="G274" s="40">
        <v>649.4666666666667</v>
      </c>
      <c r="H274" s="40">
        <v>731.06666666666661</v>
      </c>
      <c r="I274" s="40">
        <v>749.43333333333317</v>
      </c>
      <c r="J274" s="40">
        <v>771.86666666666656</v>
      </c>
      <c r="K274" s="31">
        <v>727</v>
      </c>
      <c r="L274" s="31">
        <v>686.2</v>
      </c>
      <c r="M274" s="31">
        <v>4.0351100000000004</v>
      </c>
      <c r="N274" s="1"/>
      <c r="O274" s="1"/>
    </row>
    <row r="275" spans="1:15" ht="12.75" customHeight="1">
      <c r="A275" s="31">
        <v>265</v>
      </c>
      <c r="B275" s="31" t="s">
        <v>428</v>
      </c>
      <c r="C275" s="31">
        <v>150</v>
      </c>
      <c r="D275" s="40">
        <v>149.68333333333334</v>
      </c>
      <c r="E275" s="40">
        <v>148.31666666666666</v>
      </c>
      <c r="F275" s="40">
        <v>146.63333333333333</v>
      </c>
      <c r="G275" s="40">
        <v>145.26666666666665</v>
      </c>
      <c r="H275" s="40">
        <v>151.36666666666667</v>
      </c>
      <c r="I275" s="40">
        <v>152.73333333333335</v>
      </c>
      <c r="J275" s="40">
        <v>154.41666666666669</v>
      </c>
      <c r="K275" s="31">
        <v>151.05000000000001</v>
      </c>
      <c r="L275" s="31">
        <v>148</v>
      </c>
      <c r="M275" s="31">
        <v>9.2855600000000003</v>
      </c>
      <c r="N275" s="1"/>
      <c r="O275" s="1"/>
    </row>
    <row r="276" spans="1:15" ht="12.75" customHeight="1">
      <c r="A276" s="31">
        <v>266</v>
      </c>
      <c r="B276" s="31" t="s">
        <v>435</v>
      </c>
      <c r="C276" s="31">
        <v>1135.25</v>
      </c>
      <c r="D276" s="40">
        <v>1112.4166666666667</v>
      </c>
      <c r="E276" s="40">
        <v>1084.1833333333334</v>
      </c>
      <c r="F276" s="40">
        <v>1033.1166666666666</v>
      </c>
      <c r="G276" s="40">
        <v>1004.8833333333332</v>
      </c>
      <c r="H276" s="40">
        <v>1163.4833333333336</v>
      </c>
      <c r="I276" s="40">
        <v>1191.7166666666667</v>
      </c>
      <c r="J276" s="40">
        <v>1242.7833333333338</v>
      </c>
      <c r="K276" s="31">
        <v>1140.6500000000001</v>
      </c>
      <c r="L276" s="31">
        <v>1061.3499999999999</v>
      </c>
      <c r="M276" s="31">
        <v>4.7994199999999996</v>
      </c>
      <c r="N276" s="1"/>
      <c r="O276" s="1"/>
    </row>
    <row r="277" spans="1:15" ht="12.75" customHeight="1">
      <c r="A277" s="31">
        <v>267</v>
      </c>
      <c r="B277" s="31" t="s">
        <v>436</v>
      </c>
      <c r="C277" s="31">
        <v>406.7</v>
      </c>
      <c r="D277" s="40">
        <v>403.56666666666661</v>
      </c>
      <c r="E277" s="40">
        <v>399.23333333333323</v>
      </c>
      <c r="F277" s="40">
        <v>391.76666666666665</v>
      </c>
      <c r="G277" s="40">
        <v>387.43333333333328</v>
      </c>
      <c r="H277" s="40">
        <v>411.03333333333319</v>
      </c>
      <c r="I277" s="40">
        <v>415.36666666666656</v>
      </c>
      <c r="J277" s="40">
        <v>422.83333333333314</v>
      </c>
      <c r="K277" s="31">
        <v>407.9</v>
      </c>
      <c r="L277" s="31">
        <v>396.1</v>
      </c>
      <c r="M277" s="31">
        <v>1.01159</v>
      </c>
      <c r="N277" s="1"/>
      <c r="O277" s="1"/>
    </row>
    <row r="278" spans="1:15" ht="12.75" customHeight="1">
      <c r="A278" s="31">
        <v>268</v>
      </c>
      <c r="B278" s="31" t="s">
        <v>863</v>
      </c>
      <c r="C278" s="31">
        <v>70.099999999999994</v>
      </c>
      <c r="D278" s="40">
        <v>69.533333333333331</v>
      </c>
      <c r="E278" s="40">
        <v>68.566666666666663</v>
      </c>
      <c r="F278" s="40">
        <v>67.033333333333331</v>
      </c>
      <c r="G278" s="40">
        <v>66.066666666666663</v>
      </c>
      <c r="H278" s="40">
        <v>71.066666666666663</v>
      </c>
      <c r="I278" s="40">
        <v>72.033333333333331</v>
      </c>
      <c r="J278" s="40">
        <v>73.566666666666663</v>
      </c>
      <c r="K278" s="31">
        <v>70.5</v>
      </c>
      <c r="L278" s="31">
        <v>68</v>
      </c>
      <c r="M278" s="31">
        <v>10.27655</v>
      </c>
      <c r="N278" s="1"/>
      <c r="O278" s="1"/>
    </row>
    <row r="279" spans="1:15" ht="12.75" customHeight="1">
      <c r="A279" s="31">
        <v>269</v>
      </c>
      <c r="B279" s="31" t="s">
        <v>437</v>
      </c>
      <c r="C279" s="31">
        <v>589.9</v>
      </c>
      <c r="D279" s="40">
        <v>589.76666666666677</v>
      </c>
      <c r="E279" s="40">
        <v>584.53333333333353</v>
      </c>
      <c r="F279" s="40">
        <v>579.16666666666674</v>
      </c>
      <c r="G279" s="40">
        <v>573.93333333333351</v>
      </c>
      <c r="H279" s="40">
        <v>595.13333333333355</v>
      </c>
      <c r="I279" s="40">
        <v>600.3666666666669</v>
      </c>
      <c r="J279" s="40">
        <v>605.73333333333358</v>
      </c>
      <c r="K279" s="31">
        <v>595</v>
      </c>
      <c r="L279" s="31">
        <v>584.4</v>
      </c>
      <c r="M279" s="31">
        <v>5.1978099999999996</v>
      </c>
      <c r="N279" s="1"/>
      <c r="O279" s="1"/>
    </row>
    <row r="280" spans="1:15" ht="12.75" customHeight="1">
      <c r="A280" s="31">
        <v>270</v>
      </c>
      <c r="B280" s="31" t="s">
        <v>438</v>
      </c>
      <c r="C280" s="31">
        <v>53.2</v>
      </c>
      <c r="D280" s="40">
        <v>52.333333333333336</v>
      </c>
      <c r="E280" s="40">
        <v>50.966666666666669</v>
      </c>
      <c r="F280" s="40">
        <v>48.733333333333334</v>
      </c>
      <c r="G280" s="40">
        <v>47.366666666666667</v>
      </c>
      <c r="H280" s="40">
        <v>54.56666666666667</v>
      </c>
      <c r="I280" s="40">
        <v>55.93333333333333</v>
      </c>
      <c r="J280" s="40">
        <v>58.166666666666671</v>
      </c>
      <c r="K280" s="31">
        <v>53.7</v>
      </c>
      <c r="L280" s="31">
        <v>50.1</v>
      </c>
      <c r="M280" s="31">
        <v>32.499960000000002</v>
      </c>
      <c r="N280" s="1"/>
      <c r="O280" s="1"/>
    </row>
    <row r="281" spans="1:15" ht="12.75" customHeight="1">
      <c r="A281" s="31">
        <v>271</v>
      </c>
      <c r="B281" s="31" t="s">
        <v>440</v>
      </c>
      <c r="C281" s="31">
        <v>475.65</v>
      </c>
      <c r="D281" s="40">
        <v>475.33333333333331</v>
      </c>
      <c r="E281" s="40">
        <v>466.96666666666664</v>
      </c>
      <c r="F281" s="40">
        <v>458.2833333333333</v>
      </c>
      <c r="G281" s="40">
        <v>449.91666666666663</v>
      </c>
      <c r="H281" s="40">
        <v>484.01666666666665</v>
      </c>
      <c r="I281" s="40">
        <v>492.38333333333333</v>
      </c>
      <c r="J281" s="40">
        <v>501.06666666666666</v>
      </c>
      <c r="K281" s="31">
        <v>483.7</v>
      </c>
      <c r="L281" s="31">
        <v>466.65</v>
      </c>
      <c r="M281" s="31">
        <v>1.63547</v>
      </c>
      <c r="N281" s="1"/>
      <c r="O281" s="1"/>
    </row>
    <row r="282" spans="1:15" ht="12.75" customHeight="1">
      <c r="A282" s="31">
        <v>272</v>
      </c>
      <c r="B282" s="31" t="s">
        <v>430</v>
      </c>
      <c r="C282" s="31">
        <v>1053.2</v>
      </c>
      <c r="D282" s="40">
        <v>1050.8166666666666</v>
      </c>
      <c r="E282" s="40">
        <v>1031.6333333333332</v>
      </c>
      <c r="F282" s="40">
        <v>1010.0666666666666</v>
      </c>
      <c r="G282" s="40">
        <v>990.88333333333321</v>
      </c>
      <c r="H282" s="40">
        <v>1072.3833333333332</v>
      </c>
      <c r="I282" s="40">
        <v>1091.5666666666666</v>
      </c>
      <c r="J282" s="40">
        <v>1113.1333333333332</v>
      </c>
      <c r="K282" s="31">
        <v>1070</v>
      </c>
      <c r="L282" s="31">
        <v>1029.25</v>
      </c>
      <c r="M282" s="31">
        <v>3.00692</v>
      </c>
      <c r="N282" s="1"/>
      <c r="O282" s="1"/>
    </row>
    <row r="283" spans="1:15" ht="12.75" customHeight="1">
      <c r="A283" s="31">
        <v>273</v>
      </c>
      <c r="B283" s="31" t="s">
        <v>431</v>
      </c>
      <c r="C283" s="31">
        <v>269.95</v>
      </c>
      <c r="D283" s="40">
        <v>270.31666666666666</v>
      </c>
      <c r="E283" s="40">
        <v>265.83333333333331</v>
      </c>
      <c r="F283" s="40">
        <v>261.71666666666664</v>
      </c>
      <c r="G283" s="40">
        <v>257.23333333333329</v>
      </c>
      <c r="H283" s="40">
        <v>274.43333333333334</v>
      </c>
      <c r="I283" s="40">
        <v>278.91666666666669</v>
      </c>
      <c r="J283" s="40">
        <v>283.03333333333336</v>
      </c>
      <c r="K283" s="31">
        <v>274.8</v>
      </c>
      <c r="L283" s="31">
        <v>266.2</v>
      </c>
      <c r="M283" s="31">
        <v>3.4089200000000002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1982.9</v>
      </c>
      <c r="D284" s="40">
        <v>1969.5833333333333</v>
      </c>
      <c r="E284" s="40">
        <v>1946.0166666666664</v>
      </c>
      <c r="F284" s="40">
        <v>1909.1333333333332</v>
      </c>
      <c r="G284" s="40">
        <v>1885.5666666666664</v>
      </c>
      <c r="H284" s="40">
        <v>2006.4666666666665</v>
      </c>
      <c r="I284" s="40">
        <v>2030.0333333333335</v>
      </c>
      <c r="J284" s="40">
        <v>2066.9166666666665</v>
      </c>
      <c r="K284" s="31">
        <v>1993.15</v>
      </c>
      <c r="L284" s="31">
        <v>1932.7</v>
      </c>
      <c r="M284" s="31">
        <v>32.296250000000001</v>
      </c>
      <c r="N284" s="1"/>
      <c r="O284" s="1"/>
    </row>
    <row r="285" spans="1:15" ht="12.75" customHeight="1">
      <c r="A285" s="31">
        <v>275</v>
      </c>
      <c r="B285" s="31" t="s">
        <v>432</v>
      </c>
      <c r="C285" s="31">
        <v>463.55</v>
      </c>
      <c r="D285" s="40">
        <v>452.34999999999997</v>
      </c>
      <c r="E285" s="40">
        <v>433.19999999999993</v>
      </c>
      <c r="F285" s="40">
        <v>402.84999999999997</v>
      </c>
      <c r="G285" s="40">
        <v>383.69999999999993</v>
      </c>
      <c r="H285" s="40">
        <v>482.69999999999993</v>
      </c>
      <c r="I285" s="40">
        <v>501.84999999999991</v>
      </c>
      <c r="J285" s="40">
        <v>532.19999999999993</v>
      </c>
      <c r="K285" s="31">
        <v>471.5</v>
      </c>
      <c r="L285" s="31">
        <v>422</v>
      </c>
      <c r="M285" s="31">
        <v>28.071729999999999</v>
      </c>
      <c r="N285" s="1"/>
      <c r="O285" s="1"/>
    </row>
    <row r="286" spans="1:15" ht="12.75" customHeight="1">
      <c r="A286" s="31">
        <v>276</v>
      </c>
      <c r="B286" s="31" t="s">
        <v>429</v>
      </c>
      <c r="C286" s="31">
        <v>487.05</v>
      </c>
      <c r="D286" s="40">
        <v>489.81666666666666</v>
      </c>
      <c r="E286" s="40">
        <v>481.23333333333335</v>
      </c>
      <c r="F286" s="40">
        <v>475.41666666666669</v>
      </c>
      <c r="G286" s="40">
        <v>466.83333333333337</v>
      </c>
      <c r="H286" s="40">
        <v>495.63333333333333</v>
      </c>
      <c r="I286" s="40">
        <v>504.2166666666667</v>
      </c>
      <c r="J286" s="40">
        <v>510.0333333333333</v>
      </c>
      <c r="K286" s="31">
        <v>498.4</v>
      </c>
      <c r="L286" s="31">
        <v>484</v>
      </c>
      <c r="M286" s="31">
        <v>2.5013800000000002</v>
      </c>
      <c r="N286" s="1"/>
      <c r="O286" s="1"/>
    </row>
    <row r="287" spans="1:15" ht="12.75" customHeight="1">
      <c r="A287" s="31">
        <v>277</v>
      </c>
      <c r="B287" s="31" t="s">
        <v>433</v>
      </c>
      <c r="C287" s="31">
        <v>251.55</v>
      </c>
      <c r="D287" s="40">
        <v>248.15</v>
      </c>
      <c r="E287" s="40">
        <v>243.4</v>
      </c>
      <c r="F287" s="40">
        <v>235.25</v>
      </c>
      <c r="G287" s="40">
        <v>230.5</v>
      </c>
      <c r="H287" s="40">
        <v>256.3</v>
      </c>
      <c r="I287" s="40">
        <v>261.05</v>
      </c>
      <c r="J287" s="40">
        <v>269.20000000000005</v>
      </c>
      <c r="K287" s="31">
        <v>252.9</v>
      </c>
      <c r="L287" s="31">
        <v>240</v>
      </c>
      <c r="M287" s="31">
        <v>4.8079700000000001</v>
      </c>
      <c r="N287" s="1"/>
      <c r="O287" s="1"/>
    </row>
    <row r="288" spans="1:15" ht="12.75" customHeight="1">
      <c r="A288" s="31">
        <v>278</v>
      </c>
      <c r="B288" s="31" t="s">
        <v>434</v>
      </c>
      <c r="C288" s="31">
        <v>1252</v>
      </c>
      <c r="D288" s="40">
        <v>1236.5166666666667</v>
      </c>
      <c r="E288" s="40">
        <v>1208.0333333333333</v>
      </c>
      <c r="F288" s="40">
        <v>1164.0666666666666</v>
      </c>
      <c r="G288" s="40">
        <v>1135.5833333333333</v>
      </c>
      <c r="H288" s="40">
        <v>1280.4833333333333</v>
      </c>
      <c r="I288" s="40">
        <v>1308.9666666666665</v>
      </c>
      <c r="J288" s="40">
        <v>1352.9333333333334</v>
      </c>
      <c r="K288" s="31">
        <v>1265</v>
      </c>
      <c r="L288" s="31">
        <v>1192.55</v>
      </c>
      <c r="M288" s="31">
        <v>0.22827</v>
      </c>
      <c r="N288" s="1"/>
      <c r="O288" s="1"/>
    </row>
    <row r="289" spans="1:15" ht="12.75" customHeight="1">
      <c r="A289" s="31">
        <v>279</v>
      </c>
      <c r="B289" s="31" t="s">
        <v>439</v>
      </c>
      <c r="C289" s="31">
        <v>505.1</v>
      </c>
      <c r="D289" s="40">
        <v>498.8</v>
      </c>
      <c r="E289" s="40">
        <v>487.70000000000005</v>
      </c>
      <c r="F289" s="40">
        <v>470.3</v>
      </c>
      <c r="G289" s="40">
        <v>459.20000000000005</v>
      </c>
      <c r="H289" s="40">
        <v>516.20000000000005</v>
      </c>
      <c r="I289" s="40">
        <v>527.30000000000007</v>
      </c>
      <c r="J289" s="40">
        <v>544.70000000000005</v>
      </c>
      <c r="K289" s="31">
        <v>509.9</v>
      </c>
      <c r="L289" s="31">
        <v>481.4</v>
      </c>
      <c r="M289" s="31">
        <v>0.99468999999999996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79.900000000000006</v>
      </c>
      <c r="D290" s="40">
        <v>79.433333333333323</v>
      </c>
      <c r="E290" s="40">
        <v>78.566666666666649</v>
      </c>
      <c r="F290" s="40">
        <v>77.23333333333332</v>
      </c>
      <c r="G290" s="40">
        <v>76.366666666666646</v>
      </c>
      <c r="H290" s="40">
        <v>80.766666666666652</v>
      </c>
      <c r="I290" s="40">
        <v>81.633333333333326</v>
      </c>
      <c r="J290" s="40">
        <v>82.966666666666654</v>
      </c>
      <c r="K290" s="31">
        <v>80.3</v>
      </c>
      <c r="L290" s="31">
        <v>78.099999999999994</v>
      </c>
      <c r="M290" s="31">
        <v>70.626609999999999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3414.8</v>
      </c>
      <c r="D291" s="40">
        <v>3387.25</v>
      </c>
      <c r="E291" s="40">
        <v>3327.55</v>
      </c>
      <c r="F291" s="40">
        <v>3240.3</v>
      </c>
      <c r="G291" s="40">
        <v>3180.6000000000004</v>
      </c>
      <c r="H291" s="40">
        <v>3474.5</v>
      </c>
      <c r="I291" s="40">
        <v>3534.2</v>
      </c>
      <c r="J291" s="40">
        <v>3621.45</v>
      </c>
      <c r="K291" s="31">
        <v>3446.95</v>
      </c>
      <c r="L291" s="31">
        <v>3300</v>
      </c>
      <c r="M291" s="31">
        <v>3.7005499999999998</v>
      </c>
      <c r="N291" s="1"/>
      <c r="O291" s="1"/>
    </row>
    <row r="292" spans="1:15" ht="12.75" customHeight="1">
      <c r="A292" s="31">
        <v>282</v>
      </c>
      <c r="B292" s="31" t="s">
        <v>441</v>
      </c>
      <c r="C292" s="31">
        <v>314.10000000000002</v>
      </c>
      <c r="D292" s="40">
        <v>310.45</v>
      </c>
      <c r="E292" s="40">
        <v>303.75</v>
      </c>
      <c r="F292" s="40">
        <v>293.40000000000003</v>
      </c>
      <c r="G292" s="40">
        <v>286.70000000000005</v>
      </c>
      <c r="H292" s="40">
        <v>320.79999999999995</v>
      </c>
      <c r="I292" s="40">
        <v>327.49999999999989</v>
      </c>
      <c r="J292" s="40">
        <v>337.84999999999991</v>
      </c>
      <c r="K292" s="31">
        <v>317.14999999999998</v>
      </c>
      <c r="L292" s="31">
        <v>300.10000000000002</v>
      </c>
      <c r="M292" s="31">
        <v>1.22007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487.8</v>
      </c>
      <c r="D293" s="40">
        <v>482.63333333333338</v>
      </c>
      <c r="E293" s="40">
        <v>470.86666666666679</v>
      </c>
      <c r="F293" s="40">
        <v>453.93333333333339</v>
      </c>
      <c r="G293" s="40">
        <v>442.1666666666668</v>
      </c>
      <c r="H293" s="40">
        <v>499.56666666666678</v>
      </c>
      <c r="I293" s="40">
        <v>511.33333333333331</v>
      </c>
      <c r="J293" s="40">
        <v>528.26666666666677</v>
      </c>
      <c r="K293" s="31">
        <v>494.4</v>
      </c>
      <c r="L293" s="31">
        <v>465.7</v>
      </c>
      <c r="M293" s="31">
        <v>22.56747</v>
      </c>
      <c r="N293" s="1"/>
      <c r="O293" s="1"/>
    </row>
    <row r="294" spans="1:15" ht="12.75" customHeight="1">
      <c r="A294" s="31">
        <v>284</v>
      </c>
      <c r="B294" s="31" t="s">
        <v>442</v>
      </c>
      <c r="C294" s="31">
        <v>8945.9</v>
      </c>
      <c r="D294" s="40">
        <v>8888.85</v>
      </c>
      <c r="E294" s="40">
        <v>8777.7000000000007</v>
      </c>
      <c r="F294" s="40">
        <v>8609.5</v>
      </c>
      <c r="G294" s="40">
        <v>8498.35</v>
      </c>
      <c r="H294" s="40">
        <v>9057.0500000000011</v>
      </c>
      <c r="I294" s="40">
        <v>9168.1999999999989</v>
      </c>
      <c r="J294" s="40">
        <v>9336.4000000000015</v>
      </c>
      <c r="K294" s="31">
        <v>9000</v>
      </c>
      <c r="L294" s="31">
        <v>8720.65</v>
      </c>
      <c r="M294" s="31">
        <v>4.2029999999999998E-2</v>
      </c>
      <c r="N294" s="1"/>
      <c r="O294" s="1"/>
    </row>
    <row r="295" spans="1:15" ht="12.75" customHeight="1">
      <c r="A295" s="31">
        <v>285</v>
      </c>
      <c r="B295" s="31" t="s">
        <v>443</v>
      </c>
      <c r="C295" s="31">
        <v>51.45</v>
      </c>
      <c r="D295" s="40">
        <v>51.183333333333337</v>
      </c>
      <c r="E295" s="40">
        <v>50.366666666666674</v>
      </c>
      <c r="F295" s="40">
        <v>49.283333333333339</v>
      </c>
      <c r="G295" s="40">
        <v>48.466666666666676</v>
      </c>
      <c r="H295" s="40">
        <v>52.266666666666673</v>
      </c>
      <c r="I295" s="40">
        <v>53.083333333333336</v>
      </c>
      <c r="J295" s="40">
        <v>54.166666666666671</v>
      </c>
      <c r="K295" s="31">
        <v>52</v>
      </c>
      <c r="L295" s="31">
        <v>50.1</v>
      </c>
      <c r="M295" s="31">
        <v>52.424720000000001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401.3</v>
      </c>
      <c r="D296" s="40">
        <v>398.11666666666662</v>
      </c>
      <c r="E296" s="40">
        <v>391.78333333333325</v>
      </c>
      <c r="F296" s="40">
        <v>382.26666666666665</v>
      </c>
      <c r="G296" s="40">
        <v>375.93333333333328</v>
      </c>
      <c r="H296" s="40">
        <v>407.63333333333321</v>
      </c>
      <c r="I296" s="40">
        <v>413.96666666666658</v>
      </c>
      <c r="J296" s="40">
        <v>423.48333333333318</v>
      </c>
      <c r="K296" s="31">
        <v>404.45</v>
      </c>
      <c r="L296" s="31">
        <v>388.6</v>
      </c>
      <c r="M296" s="31">
        <v>25.49831</v>
      </c>
      <c r="N296" s="1"/>
      <c r="O296" s="1"/>
    </row>
    <row r="297" spans="1:15" ht="12.75" customHeight="1">
      <c r="A297" s="31">
        <v>287</v>
      </c>
      <c r="B297" s="31" t="s">
        <v>444</v>
      </c>
      <c r="C297" s="31">
        <v>2389.4</v>
      </c>
      <c r="D297" s="40">
        <v>2389.1333333333332</v>
      </c>
      <c r="E297" s="40">
        <v>2360.2666666666664</v>
      </c>
      <c r="F297" s="40">
        <v>2331.1333333333332</v>
      </c>
      <c r="G297" s="40">
        <v>2302.2666666666664</v>
      </c>
      <c r="H297" s="40">
        <v>2418.2666666666664</v>
      </c>
      <c r="I297" s="40">
        <v>2447.1333333333332</v>
      </c>
      <c r="J297" s="40">
        <v>2476.2666666666664</v>
      </c>
      <c r="K297" s="31">
        <v>2418</v>
      </c>
      <c r="L297" s="31">
        <v>2360</v>
      </c>
      <c r="M297" s="31">
        <v>0.51287000000000005</v>
      </c>
      <c r="N297" s="1"/>
      <c r="O297" s="1"/>
    </row>
    <row r="298" spans="1:15" ht="12.75" customHeight="1">
      <c r="A298" s="31">
        <v>288</v>
      </c>
      <c r="B298" s="31" t="s">
        <v>864</v>
      </c>
      <c r="C298" s="31">
        <v>1357.65</v>
      </c>
      <c r="D298" s="40">
        <v>1356.8</v>
      </c>
      <c r="E298" s="40">
        <v>1332.9499999999998</v>
      </c>
      <c r="F298" s="40">
        <v>1308.2499999999998</v>
      </c>
      <c r="G298" s="40">
        <v>1284.3999999999996</v>
      </c>
      <c r="H298" s="40">
        <v>1381.5</v>
      </c>
      <c r="I298" s="40">
        <v>1405.35</v>
      </c>
      <c r="J298" s="40">
        <v>1430.0500000000002</v>
      </c>
      <c r="K298" s="31">
        <v>1380.65</v>
      </c>
      <c r="L298" s="31">
        <v>1332.1</v>
      </c>
      <c r="M298" s="31">
        <v>2.73427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1886.35</v>
      </c>
      <c r="D299" s="40">
        <v>1875.4833333333333</v>
      </c>
      <c r="E299" s="40">
        <v>1855.3666666666668</v>
      </c>
      <c r="F299" s="40">
        <v>1824.3833333333334</v>
      </c>
      <c r="G299" s="40">
        <v>1804.2666666666669</v>
      </c>
      <c r="H299" s="40">
        <v>1906.4666666666667</v>
      </c>
      <c r="I299" s="40">
        <v>1926.583333333333</v>
      </c>
      <c r="J299" s="40">
        <v>1957.5666666666666</v>
      </c>
      <c r="K299" s="31">
        <v>1895.6</v>
      </c>
      <c r="L299" s="31">
        <v>1844.5</v>
      </c>
      <c r="M299" s="31">
        <v>20.284700000000001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6927.35</v>
      </c>
      <c r="D300" s="40">
        <v>6825.45</v>
      </c>
      <c r="E300" s="40">
        <v>6701.9</v>
      </c>
      <c r="F300" s="40">
        <v>6476.45</v>
      </c>
      <c r="G300" s="40">
        <v>6352.9</v>
      </c>
      <c r="H300" s="40">
        <v>7050.9</v>
      </c>
      <c r="I300" s="40">
        <v>7174.4500000000007</v>
      </c>
      <c r="J300" s="40">
        <v>7399.9</v>
      </c>
      <c r="K300" s="31">
        <v>6949</v>
      </c>
      <c r="L300" s="31">
        <v>6600</v>
      </c>
      <c r="M300" s="31">
        <v>2.4618799999999998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5377.45</v>
      </c>
      <c r="D301" s="40">
        <v>5308.9833333333336</v>
      </c>
      <c r="E301" s="40">
        <v>5180.9666666666672</v>
      </c>
      <c r="F301" s="40">
        <v>4984.4833333333336</v>
      </c>
      <c r="G301" s="40">
        <v>4856.4666666666672</v>
      </c>
      <c r="H301" s="40">
        <v>5505.4666666666672</v>
      </c>
      <c r="I301" s="40">
        <v>5633.4833333333336</v>
      </c>
      <c r="J301" s="40">
        <v>5829.9666666666672</v>
      </c>
      <c r="K301" s="31">
        <v>5437</v>
      </c>
      <c r="L301" s="31">
        <v>5112.5</v>
      </c>
      <c r="M301" s="31">
        <v>3.2776999999999998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883</v>
      </c>
      <c r="D302" s="40">
        <v>878.25</v>
      </c>
      <c r="E302" s="40">
        <v>867.9</v>
      </c>
      <c r="F302" s="40">
        <v>852.8</v>
      </c>
      <c r="G302" s="40">
        <v>842.44999999999993</v>
      </c>
      <c r="H302" s="40">
        <v>893.35</v>
      </c>
      <c r="I302" s="40">
        <v>903.69999999999993</v>
      </c>
      <c r="J302" s="40">
        <v>918.80000000000007</v>
      </c>
      <c r="K302" s="31">
        <v>888.6</v>
      </c>
      <c r="L302" s="31">
        <v>863.15</v>
      </c>
      <c r="M302" s="31">
        <v>8.0598600000000005</v>
      </c>
      <c r="N302" s="1"/>
      <c r="O302" s="1"/>
    </row>
    <row r="303" spans="1:15" ht="12.75" customHeight="1">
      <c r="A303" s="31">
        <v>293</v>
      </c>
      <c r="B303" s="31" t="s">
        <v>445</v>
      </c>
      <c r="C303" s="31">
        <v>4310.5</v>
      </c>
      <c r="D303" s="40">
        <v>4226.9000000000005</v>
      </c>
      <c r="E303" s="40">
        <v>4108.6000000000013</v>
      </c>
      <c r="F303" s="40">
        <v>3906.7000000000007</v>
      </c>
      <c r="G303" s="40">
        <v>3788.4000000000015</v>
      </c>
      <c r="H303" s="40">
        <v>4428.8000000000011</v>
      </c>
      <c r="I303" s="40">
        <v>4547.1000000000004</v>
      </c>
      <c r="J303" s="40">
        <v>4749.0000000000009</v>
      </c>
      <c r="K303" s="31">
        <v>4345.2</v>
      </c>
      <c r="L303" s="31">
        <v>4025</v>
      </c>
      <c r="M303" s="31">
        <v>0.77546999999999999</v>
      </c>
      <c r="N303" s="1"/>
      <c r="O303" s="1"/>
    </row>
    <row r="304" spans="1:15" ht="12.75" customHeight="1">
      <c r="A304" s="31">
        <v>294</v>
      </c>
      <c r="B304" s="31" t="s">
        <v>865</v>
      </c>
      <c r="C304" s="31">
        <v>428.9</v>
      </c>
      <c r="D304" s="40">
        <v>422.46666666666664</v>
      </c>
      <c r="E304" s="40">
        <v>410.48333333333329</v>
      </c>
      <c r="F304" s="40">
        <v>392.06666666666666</v>
      </c>
      <c r="G304" s="40">
        <v>380.08333333333331</v>
      </c>
      <c r="H304" s="40">
        <v>440.88333333333327</v>
      </c>
      <c r="I304" s="40">
        <v>452.86666666666662</v>
      </c>
      <c r="J304" s="40">
        <v>471.28333333333325</v>
      </c>
      <c r="K304" s="31">
        <v>434.45</v>
      </c>
      <c r="L304" s="31">
        <v>404.05</v>
      </c>
      <c r="M304" s="31">
        <v>7.6326400000000003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901.35</v>
      </c>
      <c r="D305" s="40">
        <v>901.15</v>
      </c>
      <c r="E305" s="40">
        <v>893.8</v>
      </c>
      <c r="F305" s="40">
        <v>886.25</v>
      </c>
      <c r="G305" s="40">
        <v>878.9</v>
      </c>
      <c r="H305" s="40">
        <v>908.69999999999993</v>
      </c>
      <c r="I305" s="40">
        <v>916.05000000000007</v>
      </c>
      <c r="J305" s="40">
        <v>923.59999999999991</v>
      </c>
      <c r="K305" s="31">
        <v>908.5</v>
      </c>
      <c r="L305" s="31">
        <v>893.6</v>
      </c>
      <c r="M305" s="31">
        <v>31.95288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169.85</v>
      </c>
      <c r="D306" s="40">
        <v>169.56666666666666</v>
      </c>
      <c r="E306" s="40">
        <v>167.58333333333331</v>
      </c>
      <c r="F306" s="40">
        <v>165.31666666666666</v>
      </c>
      <c r="G306" s="40">
        <v>163.33333333333331</v>
      </c>
      <c r="H306" s="40">
        <v>171.83333333333331</v>
      </c>
      <c r="I306" s="40">
        <v>173.81666666666666</v>
      </c>
      <c r="J306" s="40">
        <v>176.08333333333331</v>
      </c>
      <c r="K306" s="31">
        <v>171.55</v>
      </c>
      <c r="L306" s="31">
        <v>167.3</v>
      </c>
      <c r="M306" s="31">
        <v>53.02026</v>
      </c>
      <c r="N306" s="1"/>
      <c r="O306" s="1"/>
    </row>
    <row r="307" spans="1:15" ht="12.75" customHeight="1">
      <c r="A307" s="31">
        <v>297</v>
      </c>
      <c r="B307" s="31" t="s">
        <v>318</v>
      </c>
      <c r="C307" s="31">
        <v>19.5</v>
      </c>
      <c r="D307" s="40">
        <v>19.349999999999998</v>
      </c>
      <c r="E307" s="40">
        <v>19.049999999999997</v>
      </c>
      <c r="F307" s="40">
        <v>18.599999999999998</v>
      </c>
      <c r="G307" s="40">
        <v>18.299999999999997</v>
      </c>
      <c r="H307" s="40">
        <v>19.799999999999997</v>
      </c>
      <c r="I307" s="40">
        <v>20.100000000000001</v>
      </c>
      <c r="J307" s="40">
        <v>20.549999999999997</v>
      </c>
      <c r="K307" s="31">
        <v>19.649999999999999</v>
      </c>
      <c r="L307" s="31">
        <v>18.899999999999999</v>
      </c>
      <c r="M307" s="31">
        <v>32.484360000000002</v>
      </c>
      <c r="N307" s="1"/>
      <c r="O307" s="1"/>
    </row>
    <row r="308" spans="1:15" ht="12.75" customHeight="1">
      <c r="A308" s="31">
        <v>298</v>
      </c>
      <c r="B308" s="31" t="s">
        <v>448</v>
      </c>
      <c r="C308" s="31">
        <v>264.64999999999998</v>
      </c>
      <c r="D308" s="40">
        <v>262.93333333333334</v>
      </c>
      <c r="E308" s="40">
        <v>257.91666666666669</v>
      </c>
      <c r="F308" s="40">
        <v>251.18333333333334</v>
      </c>
      <c r="G308" s="40">
        <v>246.16666666666669</v>
      </c>
      <c r="H308" s="40">
        <v>269.66666666666669</v>
      </c>
      <c r="I308" s="40">
        <v>274.68333333333334</v>
      </c>
      <c r="J308" s="40">
        <v>281.41666666666669</v>
      </c>
      <c r="K308" s="31">
        <v>267.95</v>
      </c>
      <c r="L308" s="31">
        <v>256.2</v>
      </c>
      <c r="M308" s="31">
        <v>2.33588</v>
      </c>
      <c r="N308" s="1"/>
      <c r="O308" s="1"/>
    </row>
    <row r="309" spans="1:15" ht="12.75" customHeight="1">
      <c r="A309" s="31">
        <v>299</v>
      </c>
      <c r="B309" s="31" t="s">
        <v>450</v>
      </c>
      <c r="C309" s="31">
        <v>738.1</v>
      </c>
      <c r="D309" s="40">
        <v>729.11666666666667</v>
      </c>
      <c r="E309" s="40">
        <v>710.23333333333335</v>
      </c>
      <c r="F309" s="40">
        <v>682.36666666666667</v>
      </c>
      <c r="G309" s="40">
        <v>663.48333333333335</v>
      </c>
      <c r="H309" s="40">
        <v>756.98333333333335</v>
      </c>
      <c r="I309" s="40">
        <v>775.86666666666679</v>
      </c>
      <c r="J309" s="40">
        <v>803.73333333333335</v>
      </c>
      <c r="K309" s="31">
        <v>748</v>
      </c>
      <c r="L309" s="31">
        <v>701.25</v>
      </c>
      <c r="M309" s="31">
        <v>0.88114000000000003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177.95</v>
      </c>
      <c r="D310" s="40">
        <v>178.13333333333333</v>
      </c>
      <c r="E310" s="40">
        <v>176.01666666666665</v>
      </c>
      <c r="F310" s="40">
        <v>174.08333333333331</v>
      </c>
      <c r="G310" s="40">
        <v>171.96666666666664</v>
      </c>
      <c r="H310" s="40">
        <v>180.06666666666666</v>
      </c>
      <c r="I310" s="40">
        <v>182.18333333333334</v>
      </c>
      <c r="J310" s="40">
        <v>184.11666666666667</v>
      </c>
      <c r="K310" s="31">
        <v>180.25</v>
      </c>
      <c r="L310" s="31">
        <v>176.2</v>
      </c>
      <c r="M310" s="31">
        <v>35.604430000000001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544</v>
      </c>
      <c r="D311" s="40">
        <v>541.65</v>
      </c>
      <c r="E311" s="40">
        <v>537.19999999999993</v>
      </c>
      <c r="F311" s="40">
        <v>530.4</v>
      </c>
      <c r="G311" s="40">
        <v>525.94999999999993</v>
      </c>
      <c r="H311" s="40">
        <v>548.44999999999993</v>
      </c>
      <c r="I311" s="40">
        <v>552.9</v>
      </c>
      <c r="J311" s="40">
        <v>559.69999999999993</v>
      </c>
      <c r="K311" s="31">
        <v>546.1</v>
      </c>
      <c r="L311" s="31">
        <v>534.85</v>
      </c>
      <c r="M311" s="31">
        <v>9.3766700000000007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7854</v>
      </c>
      <c r="D312" s="40">
        <v>7870.9833333333336</v>
      </c>
      <c r="E312" s="40">
        <v>7788.0166666666673</v>
      </c>
      <c r="F312" s="40">
        <v>7722.0333333333338</v>
      </c>
      <c r="G312" s="40">
        <v>7639.0666666666675</v>
      </c>
      <c r="H312" s="40">
        <v>7936.9666666666672</v>
      </c>
      <c r="I312" s="40">
        <v>8019.9333333333343</v>
      </c>
      <c r="J312" s="40">
        <v>8085.916666666667</v>
      </c>
      <c r="K312" s="31">
        <v>7953.95</v>
      </c>
      <c r="L312" s="31">
        <v>7805</v>
      </c>
      <c r="M312" s="31">
        <v>5.6719799999999996</v>
      </c>
      <c r="N312" s="1"/>
      <c r="O312" s="1"/>
    </row>
    <row r="313" spans="1:15" ht="12.75" customHeight="1">
      <c r="A313" s="31">
        <v>303</v>
      </c>
      <c r="B313" s="31" t="s">
        <v>866</v>
      </c>
      <c r="C313" s="31">
        <v>2688.8</v>
      </c>
      <c r="D313" s="40">
        <v>2625.6</v>
      </c>
      <c r="E313" s="40">
        <v>2541.1999999999998</v>
      </c>
      <c r="F313" s="40">
        <v>2393.6</v>
      </c>
      <c r="G313" s="40">
        <v>2309.1999999999998</v>
      </c>
      <c r="H313" s="40">
        <v>2773.2</v>
      </c>
      <c r="I313" s="40">
        <v>2857.6000000000004</v>
      </c>
      <c r="J313" s="40">
        <v>3005.2</v>
      </c>
      <c r="K313" s="31">
        <v>2710</v>
      </c>
      <c r="L313" s="31">
        <v>2478</v>
      </c>
      <c r="M313" s="31">
        <v>0.79881000000000002</v>
      </c>
      <c r="N313" s="1"/>
      <c r="O313" s="1"/>
    </row>
    <row r="314" spans="1:15" ht="12.75" customHeight="1">
      <c r="A314" s="31">
        <v>304</v>
      </c>
      <c r="B314" s="31" t="s">
        <v>452</v>
      </c>
      <c r="C314" s="31">
        <v>344.35</v>
      </c>
      <c r="D314" s="40">
        <v>342.5333333333333</v>
      </c>
      <c r="E314" s="40">
        <v>337.16666666666663</v>
      </c>
      <c r="F314" s="40">
        <v>329.98333333333335</v>
      </c>
      <c r="G314" s="40">
        <v>324.61666666666667</v>
      </c>
      <c r="H314" s="40">
        <v>349.71666666666658</v>
      </c>
      <c r="I314" s="40">
        <v>355.08333333333326</v>
      </c>
      <c r="J314" s="40">
        <v>362.26666666666654</v>
      </c>
      <c r="K314" s="31">
        <v>347.9</v>
      </c>
      <c r="L314" s="31">
        <v>335.35</v>
      </c>
      <c r="M314" s="31">
        <v>3.9476599999999999</v>
      </c>
      <c r="N314" s="1"/>
      <c r="O314" s="1"/>
    </row>
    <row r="315" spans="1:15" ht="12.75" customHeight="1">
      <c r="A315" s="31">
        <v>305</v>
      </c>
      <c r="B315" s="31" t="s">
        <v>453</v>
      </c>
      <c r="C315" s="31">
        <v>277.45</v>
      </c>
      <c r="D315" s="40">
        <v>276.5333333333333</v>
      </c>
      <c r="E315" s="40">
        <v>271.71666666666658</v>
      </c>
      <c r="F315" s="40">
        <v>265.98333333333329</v>
      </c>
      <c r="G315" s="40">
        <v>261.16666666666657</v>
      </c>
      <c r="H315" s="40">
        <v>282.26666666666659</v>
      </c>
      <c r="I315" s="40">
        <v>287.08333333333331</v>
      </c>
      <c r="J315" s="40">
        <v>292.81666666666661</v>
      </c>
      <c r="K315" s="31">
        <v>281.35000000000002</v>
      </c>
      <c r="L315" s="31">
        <v>270.8</v>
      </c>
      <c r="M315" s="31">
        <v>4.5244099999999996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930.9</v>
      </c>
      <c r="D316" s="40">
        <v>926.19999999999993</v>
      </c>
      <c r="E316" s="40">
        <v>914.69999999999982</v>
      </c>
      <c r="F316" s="40">
        <v>898.49999999999989</v>
      </c>
      <c r="G316" s="40">
        <v>886.99999999999977</v>
      </c>
      <c r="H316" s="40">
        <v>942.39999999999986</v>
      </c>
      <c r="I316" s="40">
        <v>953.90000000000009</v>
      </c>
      <c r="J316" s="40">
        <v>970.09999999999991</v>
      </c>
      <c r="K316" s="31">
        <v>937.7</v>
      </c>
      <c r="L316" s="31">
        <v>910</v>
      </c>
      <c r="M316" s="31">
        <v>14.694789999999999</v>
      </c>
      <c r="N316" s="1"/>
      <c r="O316" s="1"/>
    </row>
    <row r="317" spans="1:15" ht="12.75" customHeight="1">
      <c r="A317" s="31">
        <v>307</v>
      </c>
      <c r="B317" s="31" t="s">
        <v>458</v>
      </c>
      <c r="C317" s="31">
        <v>1745</v>
      </c>
      <c r="D317" s="40">
        <v>1739.8166666666666</v>
      </c>
      <c r="E317" s="40">
        <v>1711.1833333333332</v>
      </c>
      <c r="F317" s="40">
        <v>1677.3666666666666</v>
      </c>
      <c r="G317" s="40">
        <v>1648.7333333333331</v>
      </c>
      <c r="H317" s="40">
        <v>1773.6333333333332</v>
      </c>
      <c r="I317" s="40">
        <v>1802.2666666666664</v>
      </c>
      <c r="J317" s="40">
        <v>1836.0833333333333</v>
      </c>
      <c r="K317" s="31">
        <v>1768.45</v>
      </c>
      <c r="L317" s="31">
        <v>1706</v>
      </c>
      <c r="M317" s="31">
        <v>4.8405899999999997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3024.8</v>
      </c>
      <c r="D318" s="40">
        <v>3018.1</v>
      </c>
      <c r="E318" s="40">
        <v>2966.7</v>
      </c>
      <c r="F318" s="40">
        <v>2908.6</v>
      </c>
      <c r="G318" s="40">
        <v>2857.2</v>
      </c>
      <c r="H318" s="40">
        <v>3076.2</v>
      </c>
      <c r="I318" s="40">
        <v>3127.6000000000004</v>
      </c>
      <c r="J318" s="40">
        <v>3185.7</v>
      </c>
      <c r="K318" s="31">
        <v>3069.5</v>
      </c>
      <c r="L318" s="31">
        <v>2960</v>
      </c>
      <c r="M318" s="31">
        <v>3.93207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946.25</v>
      </c>
      <c r="D319" s="40">
        <v>936.81666666666661</v>
      </c>
      <c r="E319" s="40">
        <v>919.93333333333317</v>
      </c>
      <c r="F319" s="40">
        <v>893.61666666666656</v>
      </c>
      <c r="G319" s="40">
        <v>876.73333333333312</v>
      </c>
      <c r="H319" s="40">
        <v>963.13333333333321</v>
      </c>
      <c r="I319" s="40">
        <v>980.01666666666665</v>
      </c>
      <c r="J319" s="40">
        <v>1006.3333333333333</v>
      </c>
      <c r="K319" s="31">
        <v>953.7</v>
      </c>
      <c r="L319" s="31">
        <v>910.5</v>
      </c>
      <c r="M319" s="31">
        <v>6.1888699999999996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938</v>
      </c>
      <c r="D320" s="40">
        <v>933.1</v>
      </c>
      <c r="E320" s="40">
        <v>921.40000000000009</v>
      </c>
      <c r="F320" s="40">
        <v>904.80000000000007</v>
      </c>
      <c r="G320" s="40">
        <v>893.10000000000014</v>
      </c>
      <c r="H320" s="40">
        <v>949.7</v>
      </c>
      <c r="I320" s="40">
        <v>961.40000000000009</v>
      </c>
      <c r="J320" s="40">
        <v>978</v>
      </c>
      <c r="K320" s="31">
        <v>944.8</v>
      </c>
      <c r="L320" s="31">
        <v>916.5</v>
      </c>
      <c r="M320" s="31">
        <v>17.64235</v>
      </c>
      <c r="N320" s="1"/>
      <c r="O320" s="1"/>
    </row>
    <row r="321" spans="1:15" ht="12.75" customHeight="1">
      <c r="A321" s="31">
        <v>311</v>
      </c>
      <c r="B321" s="31" t="s">
        <v>449</v>
      </c>
      <c r="C321" s="31">
        <v>228.25</v>
      </c>
      <c r="D321" s="40">
        <v>225.48333333333335</v>
      </c>
      <c r="E321" s="40">
        <v>221.4666666666667</v>
      </c>
      <c r="F321" s="40">
        <v>214.68333333333334</v>
      </c>
      <c r="G321" s="40">
        <v>210.66666666666669</v>
      </c>
      <c r="H321" s="40">
        <v>232.26666666666671</v>
      </c>
      <c r="I321" s="40">
        <v>236.28333333333336</v>
      </c>
      <c r="J321" s="40">
        <v>243.06666666666672</v>
      </c>
      <c r="K321" s="31">
        <v>229.5</v>
      </c>
      <c r="L321" s="31">
        <v>218.7</v>
      </c>
      <c r="M321" s="31">
        <v>1.4924900000000001</v>
      </c>
      <c r="N321" s="1"/>
      <c r="O321" s="1"/>
    </row>
    <row r="322" spans="1:15" ht="12.75" customHeight="1">
      <c r="A322" s="31">
        <v>312</v>
      </c>
      <c r="B322" s="31" t="s">
        <v>456</v>
      </c>
      <c r="C322" s="31">
        <v>187.5</v>
      </c>
      <c r="D322" s="40">
        <v>186.73333333333335</v>
      </c>
      <c r="E322" s="40">
        <v>185.16666666666669</v>
      </c>
      <c r="F322" s="40">
        <v>182.83333333333334</v>
      </c>
      <c r="G322" s="40">
        <v>181.26666666666668</v>
      </c>
      <c r="H322" s="40">
        <v>189.06666666666669</v>
      </c>
      <c r="I322" s="40">
        <v>190.63333333333335</v>
      </c>
      <c r="J322" s="40">
        <v>192.9666666666667</v>
      </c>
      <c r="K322" s="31">
        <v>188.3</v>
      </c>
      <c r="L322" s="31">
        <v>184.4</v>
      </c>
      <c r="M322" s="31">
        <v>0.80530000000000002</v>
      </c>
      <c r="N322" s="1"/>
      <c r="O322" s="1"/>
    </row>
    <row r="323" spans="1:15" ht="12.75" customHeight="1">
      <c r="A323" s="31">
        <v>313</v>
      </c>
      <c r="B323" s="31" t="s">
        <v>454</v>
      </c>
      <c r="C323" s="31">
        <v>164.35</v>
      </c>
      <c r="D323" s="40">
        <v>161.63333333333333</v>
      </c>
      <c r="E323" s="40">
        <v>157.06666666666666</v>
      </c>
      <c r="F323" s="40">
        <v>149.78333333333333</v>
      </c>
      <c r="G323" s="40">
        <v>145.21666666666667</v>
      </c>
      <c r="H323" s="40">
        <v>168.91666666666666</v>
      </c>
      <c r="I323" s="40">
        <v>173.48333333333332</v>
      </c>
      <c r="J323" s="40">
        <v>180.76666666666665</v>
      </c>
      <c r="K323" s="31">
        <v>166.2</v>
      </c>
      <c r="L323" s="31">
        <v>154.35</v>
      </c>
      <c r="M323" s="31">
        <v>6.9272400000000003</v>
      </c>
      <c r="N323" s="1"/>
      <c r="O323" s="1"/>
    </row>
    <row r="324" spans="1:15" ht="12.75" customHeight="1">
      <c r="A324" s="31">
        <v>314</v>
      </c>
      <c r="B324" s="31" t="s">
        <v>455</v>
      </c>
      <c r="C324" s="31">
        <v>848.95</v>
      </c>
      <c r="D324" s="40">
        <v>854.58333333333337</v>
      </c>
      <c r="E324" s="40">
        <v>831.41666666666674</v>
      </c>
      <c r="F324" s="40">
        <v>813.88333333333333</v>
      </c>
      <c r="G324" s="40">
        <v>790.7166666666667</v>
      </c>
      <c r="H324" s="40">
        <v>872.11666666666679</v>
      </c>
      <c r="I324" s="40">
        <v>895.28333333333353</v>
      </c>
      <c r="J324" s="40">
        <v>912.81666666666683</v>
      </c>
      <c r="K324" s="31">
        <v>877.75</v>
      </c>
      <c r="L324" s="31">
        <v>837.05</v>
      </c>
      <c r="M324" s="31">
        <v>1.92065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4831.1000000000004</v>
      </c>
      <c r="D325" s="40">
        <v>4769.5666666666666</v>
      </c>
      <c r="E325" s="40">
        <v>4664.1333333333332</v>
      </c>
      <c r="F325" s="40">
        <v>4497.166666666667</v>
      </c>
      <c r="G325" s="40">
        <v>4391.7333333333336</v>
      </c>
      <c r="H325" s="40">
        <v>4936.5333333333328</v>
      </c>
      <c r="I325" s="40">
        <v>5041.9666666666653</v>
      </c>
      <c r="J325" s="40">
        <v>5208.9333333333325</v>
      </c>
      <c r="K325" s="31">
        <v>4875</v>
      </c>
      <c r="L325" s="31">
        <v>4602.6000000000004</v>
      </c>
      <c r="M325" s="31">
        <v>9.3726699999999994</v>
      </c>
      <c r="N325" s="1"/>
      <c r="O325" s="1"/>
    </row>
    <row r="326" spans="1:15" ht="12.75" customHeight="1">
      <c r="A326" s="31">
        <v>316</v>
      </c>
      <c r="B326" s="31" t="s">
        <v>446</v>
      </c>
      <c r="C326" s="31">
        <v>39.799999999999997</v>
      </c>
      <c r="D326" s="40">
        <v>39.333333333333336</v>
      </c>
      <c r="E326" s="40">
        <v>38.56666666666667</v>
      </c>
      <c r="F326" s="40">
        <v>37.333333333333336</v>
      </c>
      <c r="G326" s="40">
        <v>36.56666666666667</v>
      </c>
      <c r="H326" s="40">
        <v>40.56666666666667</v>
      </c>
      <c r="I326" s="40">
        <v>41.333333333333336</v>
      </c>
      <c r="J326" s="40">
        <v>42.56666666666667</v>
      </c>
      <c r="K326" s="31">
        <v>40.1</v>
      </c>
      <c r="L326" s="31">
        <v>38.1</v>
      </c>
      <c r="M326" s="31">
        <v>12.5306</v>
      </c>
      <c r="N326" s="1"/>
      <c r="O326" s="1"/>
    </row>
    <row r="327" spans="1:15" ht="12.75" customHeight="1">
      <c r="A327" s="31">
        <v>317</v>
      </c>
      <c r="B327" s="31" t="s">
        <v>447</v>
      </c>
      <c r="C327" s="31">
        <v>171.3</v>
      </c>
      <c r="D327" s="40">
        <v>171.03333333333333</v>
      </c>
      <c r="E327" s="40">
        <v>169.56666666666666</v>
      </c>
      <c r="F327" s="40">
        <v>167.83333333333334</v>
      </c>
      <c r="G327" s="40">
        <v>166.36666666666667</v>
      </c>
      <c r="H327" s="40">
        <v>172.76666666666665</v>
      </c>
      <c r="I327" s="40">
        <v>174.23333333333329</v>
      </c>
      <c r="J327" s="40">
        <v>175.96666666666664</v>
      </c>
      <c r="K327" s="31">
        <v>172.5</v>
      </c>
      <c r="L327" s="31">
        <v>169.3</v>
      </c>
      <c r="M327" s="31">
        <v>3.36069</v>
      </c>
      <c r="N327" s="1"/>
      <c r="O327" s="1"/>
    </row>
    <row r="328" spans="1:15" ht="12.75" customHeight="1">
      <c r="A328" s="31">
        <v>318</v>
      </c>
      <c r="B328" s="31" t="s">
        <v>457</v>
      </c>
      <c r="C328" s="31">
        <v>922.85</v>
      </c>
      <c r="D328" s="40">
        <v>921.01666666666677</v>
      </c>
      <c r="E328" s="40">
        <v>902.83333333333348</v>
      </c>
      <c r="F328" s="40">
        <v>882.81666666666672</v>
      </c>
      <c r="G328" s="40">
        <v>864.63333333333344</v>
      </c>
      <c r="H328" s="40">
        <v>941.03333333333353</v>
      </c>
      <c r="I328" s="40">
        <v>959.2166666666667</v>
      </c>
      <c r="J328" s="40">
        <v>979.23333333333358</v>
      </c>
      <c r="K328" s="31">
        <v>939.2</v>
      </c>
      <c r="L328" s="31">
        <v>901</v>
      </c>
      <c r="M328" s="31">
        <v>1.32202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3290.95</v>
      </c>
      <c r="D329" s="40">
        <v>3257.4</v>
      </c>
      <c r="E329" s="40">
        <v>3185.55</v>
      </c>
      <c r="F329" s="40">
        <v>3080.15</v>
      </c>
      <c r="G329" s="40">
        <v>3008.3</v>
      </c>
      <c r="H329" s="40">
        <v>3362.8</v>
      </c>
      <c r="I329" s="40">
        <v>3434.6499999999996</v>
      </c>
      <c r="J329" s="40">
        <v>3540.05</v>
      </c>
      <c r="K329" s="31">
        <v>3329.25</v>
      </c>
      <c r="L329" s="31">
        <v>3152</v>
      </c>
      <c r="M329" s="31">
        <v>7.6250200000000001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76501.55</v>
      </c>
      <c r="D330" s="40">
        <v>76098.066666666666</v>
      </c>
      <c r="E330" s="40">
        <v>75497.133333333331</v>
      </c>
      <c r="F330" s="40">
        <v>74492.71666666666</v>
      </c>
      <c r="G330" s="40">
        <v>73891.783333333326</v>
      </c>
      <c r="H330" s="40">
        <v>77102.483333333337</v>
      </c>
      <c r="I330" s="40">
        <v>77703.416666666657</v>
      </c>
      <c r="J330" s="40">
        <v>78707.833333333343</v>
      </c>
      <c r="K330" s="31">
        <v>76699</v>
      </c>
      <c r="L330" s="31">
        <v>75093.649999999994</v>
      </c>
      <c r="M330" s="31">
        <v>7.4079999999999993E-2</v>
      </c>
      <c r="N330" s="1"/>
      <c r="O330" s="1"/>
    </row>
    <row r="331" spans="1:15" ht="12.75" customHeight="1">
      <c r="A331" s="31">
        <v>321</v>
      </c>
      <c r="B331" s="31" t="s">
        <v>451</v>
      </c>
      <c r="C331" s="31">
        <v>46.8</v>
      </c>
      <c r="D331" s="40">
        <v>46.6</v>
      </c>
      <c r="E331" s="40">
        <v>43.7</v>
      </c>
      <c r="F331" s="40">
        <v>40.6</v>
      </c>
      <c r="G331" s="40">
        <v>37.700000000000003</v>
      </c>
      <c r="H331" s="40">
        <v>49.7</v>
      </c>
      <c r="I331" s="40">
        <v>52.599999999999994</v>
      </c>
      <c r="J331" s="40">
        <v>55.7</v>
      </c>
      <c r="K331" s="31">
        <v>49.5</v>
      </c>
      <c r="L331" s="31">
        <v>43.5</v>
      </c>
      <c r="M331" s="31">
        <v>18.334620000000001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1528.3</v>
      </c>
      <c r="D332" s="40">
        <v>1534.0666666666666</v>
      </c>
      <c r="E332" s="40">
        <v>1514.2333333333331</v>
      </c>
      <c r="F332" s="40">
        <v>1500.1666666666665</v>
      </c>
      <c r="G332" s="40">
        <v>1480.333333333333</v>
      </c>
      <c r="H332" s="40">
        <v>1548.1333333333332</v>
      </c>
      <c r="I332" s="40">
        <v>1567.9666666666667</v>
      </c>
      <c r="J332" s="40">
        <v>1582.0333333333333</v>
      </c>
      <c r="K332" s="31">
        <v>1553.9</v>
      </c>
      <c r="L332" s="31">
        <v>1520</v>
      </c>
      <c r="M332" s="31">
        <v>11.198560000000001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394.55</v>
      </c>
      <c r="D333" s="40">
        <v>391</v>
      </c>
      <c r="E333" s="40">
        <v>385.25</v>
      </c>
      <c r="F333" s="40">
        <v>375.95</v>
      </c>
      <c r="G333" s="40">
        <v>370.2</v>
      </c>
      <c r="H333" s="40">
        <v>400.3</v>
      </c>
      <c r="I333" s="40">
        <v>406.05</v>
      </c>
      <c r="J333" s="40">
        <v>415.35</v>
      </c>
      <c r="K333" s="31">
        <v>396.75</v>
      </c>
      <c r="L333" s="31">
        <v>381.7</v>
      </c>
      <c r="M333" s="31">
        <v>2.6921599999999999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809.55</v>
      </c>
      <c r="D334" s="40">
        <v>810.51666666666677</v>
      </c>
      <c r="E334" s="40">
        <v>799.03333333333353</v>
      </c>
      <c r="F334" s="40">
        <v>788.51666666666677</v>
      </c>
      <c r="G334" s="40">
        <v>777.03333333333353</v>
      </c>
      <c r="H334" s="40">
        <v>821.03333333333353</v>
      </c>
      <c r="I334" s="40">
        <v>832.51666666666688</v>
      </c>
      <c r="J334" s="40">
        <v>843.03333333333353</v>
      </c>
      <c r="K334" s="31">
        <v>822</v>
      </c>
      <c r="L334" s="31">
        <v>800</v>
      </c>
      <c r="M334" s="31">
        <v>0.82459000000000005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99.05</v>
      </c>
      <c r="D335" s="40">
        <v>98.100000000000009</v>
      </c>
      <c r="E335" s="40">
        <v>96.000000000000014</v>
      </c>
      <c r="F335" s="40">
        <v>92.95</v>
      </c>
      <c r="G335" s="40">
        <v>90.850000000000009</v>
      </c>
      <c r="H335" s="40">
        <v>101.15000000000002</v>
      </c>
      <c r="I335" s="40">
        <v>103.25000000000001</v>
      </c>
      <c r="J335" s="40">
        <v>106.30000000000003</v>
      </c>
      <c r="K335" s="31">
        <v>100.2</v>
      </c>
      <c r="L335" s="31">
        <v>95.05</v>
      </c>
      <c r="M335" s="31">
        <v>337.65962000000002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5996.2</v>
      </c>
      <c r="D336" s="40">
        <v>5956.9333333333334</v>
      </c>
      <c r="E336" s="40">
        <v>5879.2666666666664</v>
      </c>
      <c r="F336" s="40">
        <v>5762.333333333333</v>
      </c>
      <c r="G336" s="40">
        <v>5684.6666666666661</v>
      </c>
      <c r="H336" s="40">
        <v>6073.8666666666668</v>
      </c>
      <c r="I336" s="40">
        <v>6151.5333333333328</v>
      </c>
      <c r="J336" s="40">
        <v>6268.4666666666672</v>
      </c>
      <c r="K336" s="31">
        <v>6034.6</v>
      </c>
      <c r="L336" s="31">
        <v>5840</v>
      </c>
      <c r="M336" s="31">
        <v>5.2842900000000004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3516.55</v>
      </c>
      <c r="D337" s="40">
        <v>3426.7833333333333</v>
      </c>
      <c r="E337" s="40">
        <v>3308.7666666666664</v>
      </c>
      <c r="F337" s="40">
        <v>3100.9833333333331</v>
      </c>
      <c r="G337" s="40">
        <v>2982.9666666666662</v>
      </c>
      <c r="H337" s="40">
        <v>3634.5666666666666</v>
      </c>
      <c r="I337" s="40">
        <v>3752.5833333333339</v>
      </c>
      <c r="J337" s="40">
        <v>3960.3666666666668</v>
      </c>
      <c r="K337" s="31">
        <v>3544.8</v>
      </c>
      <c r="L337" s="31">
        <v>3219</v>
      </c>
      <c r="M337" s="31">
        <v>3.80999</v>
      </c>
      <c r="N337" s="1"/>
      <c r="O337" s="1"/>
    </row>
    <row r="338" spans="1:15" ht="12.75" customHeight="1">
      <c r="A338" s="31">
        <v>328</v>
      </c>
      <c r="B338" s="31" t="s">
        <v>867</v>
      </c>
      <c r="C338" s="31">
        <v>2230.5500000000002</v>
      </c>
      <c r="D338" s="40">
        <v>2210.5166666666669</v>
      </c>
      <c r="E338" s="40">
        <v>2171.0333333333338</v>
      </c>
      <c r="F338" s="40">
        <v>2111.5166666666669</v>
      </c>
      <c r="G338" s="40">
        <v>2072.0333333333338</v>
      </c>
      <c r="H338" s="40">
        <v>2270.0333333333338</v>
      </c>
      <c r="I338" s="40">
        <v>2309.5166666666664</v>
      </c>
      <c r="J338" s="40">
        <v>2369.0333333333338</v>
      </c>
      <c r="K338" s="31">
        <v>2250</v>
      </c>
      <c r="L338" s="31">
        <v>2151</v>
      </c>
      <c r="M338" s="31">
        <v>0.79615999999999998</v>
      </c>
      <c r="N338" s="1"/>
      <c r="O338" s="1"/>
    </row>
    <row r="339" spans="1:15" ht="12.75" customHeight="1">
      <c r="A339" s="31">
        <v>329</v>
      </c>
      <c r="B339" s="31" t="s">
        <v>459</v>
      </c>
      <c r="C339" s="31">
        <v>43.2</v>
      </c>
      <c r="D339" s="40">
        <v>42.766666666666673</v>
      </c>
      <c r="E339" s="40">
        <v>42.033333333333346</v>
      </c>
      <c r="F339" s="40">
        <v>40.866666666666674</v>
      </c>
      <c r="G339" s="40">
        <v>40.133333333333347</v>
      </c>
      <c r="H339" s="40">
        <v>43.933333333333344</v>
      </c>
      <c r="I339" s="40">
        <v>44.666666666666679</v>
      </c>
      <c r="J339" s="40">
        <v>45.833333333333343</v>
      </c>
      <c r="K339" s="31">
        <v>43.5</v>
      </c>
      <c r="L339" s="31">
        <v>41.6</v>
      </c>
      <c r="M339" s="31">
        <v>29.718530000000001</v>
      </c>
      <c r="N339" s="1"/>
      <c r="O339" s="1"/>
    </row>
    <row r="340" spans="1:15" ht="12.75" customHeight="1">
      <c r="A340" s="31">
        <v>330</v>
      </c>
      <c r="B340" s="31" t="s">
        <v>460</v>
      </c>
      <c r="C340" s="31">
        <v>75.900000000000006</v>
      </c>
      <c r="D340" s="40">
        <v>75.45</v>
      </c>
      <c r="E340" s="40">
        <v>74.2</v>
      </c>
      <c r="F340" s="40">
        <v>72.5</v>
      </c>
      <c r="G340" s="40">
        <v>71.25</v>
      </c>
      <c r="H340" s="40">
        <v>77.150000000000006</v>
      </c>
      <c r="I340" s="40">
        <v>78.400000000000006</v>
      </c>
      <c r="J340" s="40">
        <v>80.100000000000009</v>
      </c>
      <c r="K340" s="31">
        <v>76.7</v>
      </c>
      <c r="L340" s="31">
        <v>73.75</v>
      </c>
      <c r="M340" s="31">
        <v>23.62689</v>
      </c>
      <c r="N340" s="1"/>
      <c r="O340" s="1"/>
    </row>
    <row r="341" spans="1:15" ht="12.75" customHeight="1">
      <c r="A341" s="31">
        <v>331</v>
      </c>
      <c r="B341" s="31" t="s">
        <v>461</v>
      </c>
      <c r="C341" s="31">
        <v>619.5</v>
      </c>
      <c r="D341" s="40">
        <v>612.55000000000007</v>
      </c>
      <c r="E341" s="40">
        <v>600.10000000000014</v>
      </c>
      <c r="F341" s="40">
        <v>580.70000000000005</v>
      </c>
      <c r="G341" s="40">
        <v>568.25000000000011</v>
      </c>
      <c r="H341" s="40">
        <v>631.95000000000016</v>
      </c>
      <c r="I341" s="40">
        <v>644.4000000000002</v>
      </c>
      <c r="J341" s="40">
        <v>663.80000000000018</v>
      </c>
      <c r="K341" s="31">
        <v>625</v>
      </c>
      <c r="L341" s="31">
        <v>593.15</v>
      </c>
      <c r="M341" s="31">
        <v>0.39823999999999998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19181.55</v>
      </c>
      <c r="D342" s="40">
        <v>19110.883333333331</v>
      </c>
      <c r="E342" s="40">
        <v>18975.366666666661</v>
      </c>
      <c r="F342" s="40">
        <v>18769.183333333331</v>
      </c>
      <c r="G342" s="40">
        <v>18633.666666666661</v>
      </c>
      <c r="H342" s="40">
        <v>19317.066666666662</v>
      </c>
      <c r="I342" s="40">
        <v>19452.583333333332</v>
      </c>
      <c r="J342" s="40">
        <v>19658.766666666663</v>
      </c>
      <c r="K342" s="31">
        <v>19246.400000000001</v>
      </c>
      <c r="L342" s="31">
        <v>18904.7</v>
      </c>
      <c r="M342" s="31">
        <v>0.36959999999999998</v>
      </c>
      <c r="N342" s="1"/>
      <c r="O342" s="1"/>
    </row>
    <row r="343" spans="1:15" ht="12.75" customHeight="1">
      <c r="A343" s="31">
        <v>333</v>
      </c>
      <c r="B343" s="31" t="s">
        <v>467</v>
      </c>
      <c r="C343" s="31">
        <v>79.3</v>
      </c>
      <c r="D343" s="40">
        <v>78.216666666666669</v>
      </c>
      <c r="E343" s="40">
        <v>75.983333333333334</v>
      </c>
      <c r="F343" s="40">
        <v>72.666666666666671</v>
      </c>
      <c r="G343" s="40">
        <v>70.433333333333337</v>
      </c>
      <c r="H343" s="40">
        <v>81.533333333333331</v>
      </c>
      <c r="I343" s="40">
        <v>83.76666666666668</v>
      </c>
      <c r="J343" s="40">
        <v>87.083333333333329</v>
      </c>
      <c r="K343" s="31">
        <v>80.45</v>
      </c>
      <c r="L343" s="31">
        <v>74.900000000000006</v>
      </c>
      <c r="M343" s="31">
        <v>15.78876</v>
      </c>
      <c r="N343" s="1"/>
      <c r="O343" s="1"/>
    </row>
    <row r="344" spans="1:15" ht="12.75" customHeight="1">
      <c r="A344" s="31">
        <v>334</v>
      </c>
      <c r="B344" s="31" t="s">
        <v>466</v>
      </c>
      <c r="C344" s="31">
        <v>51</v>
      </c>
      <c r="D344" s="40">
        <v>50.5</v>
      </c>
      <c r="E344" s="40">
        <v>49.55</v>
      </c>
      <c r="F344" s="40">
        <v>48.099999999999994</v>
      </c>
      <c r="G344" s="40">
        <v>47.149999999999991</v>
      </c>
      <c r="H344" s="40">
        <v>51.95</v>
      </c>
      <c r="I344" s="40">
        <v>52.900000000000006</v>
      </c>
      <c r="J344" s="40">
        <v>54.350000000000009</v>
      </c>
      <c r="K344" s="31">
        <v>51.45</v>
      </c>
      <c r="L344" s="31">
        <v>49.05</v>
      </c>
      <c r="M344" s="31">
        <v>3.6929799999999999</v>
      </c>
      <c r="N344" s="1"/>
      <c r="O344" s="1"/>
    </row>
    <row r="345" spans="1:15" ht="12.75" customHeight="1">
      <c r="A345" s="31">
        <v>335</v>
      </c>
      <c r="B345" s="31" t="s">
        <v>465</v>
      </c>
      <c r="C345" s="31">
        <v>571.29999999999995</v>
      </c>
      <c r="D345" s="40">
        <v>570.9666666666667</v>
      </c>
      <c r="E345" s="40">
        <v>551.33333333333337</v>
      </c>
      <c r="F345" s="40">
        <v>531.36666666666667</v>
      </c>
      <c r="G345" s="40">
        <v>511.73333333333335</v>
      </c>
      <c r="H345" s="40">
        <v>590.93333333333339</v>
      </c>
      <c r="I345" s="40">
        <v>610.56666666666661</v>
      </c>
      <c r="J345" s="40">
        <v>630.53333333333342</v>
      </c>
      <c r="K345" s="31">
        <v>590.6</v>
      </c>
      <c r="L345" s="31">
        <v>551</v>
      </c>
      <c r="M345" s="31">
        <v>2.7451099999999999</v>
      </c>
      <c r="N345" s="1"/>
      <c r="O345" s="1"/>
    </row>
    <row r="346" spans="1:15" ht="12.75" customHeight="1">
      <c r="A346" s="31">
        <v>336</v>
      </c>
      <c r="B346" s="31" t="s">
        <v>462</v>
      </c>
      <c r="C346" s="31">
        <v>31.6</v>
      </c>
      <c r="D346" s="40">
        <v>31.416666666666668</v>
      </c>
      <c r="E346" s="40">
        <v>30.883333333333336</v>
      </c>
      <c r="F346" s="40">
        <v>30.166666666666668</v>
      </c>
      <c r="G346" s="40">
        <v>29.633333333333336</v>
      </c>
      <c r="H346" s="40">
        <v>32.13333333333334</v>
      </c>
      <c r="I346" s="40">
        <v>32.666666666666671</v>
      </c>
      <c r="J346" s="40">
        <v>33.38333333333334</v>
      </c>
      <c r="K346" s="31">
        <v>31.95</v>
      </c>
      <c r="L346" s="31">
        <v>30.7</v>
      </c>
      <c r="M346" s="31">
        <v>54.762689999999999</v>
      </c>
      <c r="N346" s="1"/>
      <c r="O346" s="1"/>
    </row>
    <row r="347" spans="1:15" ht="12.75" customHeight="1">
      <c r="A347" s="31">
        <v>337</v>
      </c>
      <c r="B347" s="31" t="s">
        <v>538</v>
      </c>
      <c r="C347" s="31">
        <v>146.15</v>
      </c>
      <c r="D347" s="40">
        <v>145.91666666666669</v>
      </c>
      <c r="E347" s="40">
        <v>145.03333333333336</v>
      </c>
      <c r="F347" s="40">
        <v>143.91666666666669</v>
      </c>
      <c r="G347" s="40">
        <v>143.03333333333336</v>
      </c>
      <c r="H347" s="40">
        <v>147.03333333333336</v>
      </c>
      <c r="I347" s="40">
        <v>147.91666666666669</v>
      </c>
      <c r="J347" s="40">
        <v>149.03333333333336</v>
      </c>
      <c r="K347" s="31">
        <v>146.80000000000001</v>
      </c>
      <c r="L347" s="31">
        <v>144.80000000000001</v>
      </c>
      <c r="M347" s="31">
        <v>2.1959599999999999</v>
      </c>
      <c r="N347" s="1"/>
      <c r="O347" s="1"/>
    </row>
    <row r="348" spans="1:15" ht="12.75" customHeight="1">
      <c r="A348" s="31">
        <v>338</v>
      </c>
      <c r="B348" s="31" t="s">
        <v>468</v>
      </c>
      <c r="C348" s="31">
        <v>2271.8000000000002</v>
      </c>
      <c r="D348" s="40">
        <v>2262.15</v>
      </c>
      <c r="E348" s="40">
        <v>2231.65</v>
      </c>
      <c r="F348" s="40">
        <v>2191.5</v>
      </c>
      <c r="G348" s="40">
        <v>2161</v>
      </c>
      <c r="H348" s="40">
        <v>2302.3000000000002</v>
      </c>
      <c r="I348" s="40">
        <v>2332.8000000000002</v>
      </c>
      <c r="J348" s="40">
        <v>2372.9500000000003</v>
      </c>
      <c r="K348" s="31">
        <v>2292.65</v>
      </c>
      <c r="L348" s="31">
        <v>2222</v>
      </c>
      <c r="M348" s="31">
        <v>7.1989999999999998E-2</v>
      </c>
      <c r="N348" s="1"/>
      <c r="O348" s="1"/>
    </row>
    <row r="349" spans="1:15" ht="12.75" customHeight="1">
      <c r="A349" s="31">
        <v>339</v>
      </c>
      <c r="B349" s="31" t="s">
        <v>463</v>
      </c>
      <c r="C349" s="31">
        <v>63.95</v>
      </c>
      <c r="D349" s="40">
        <v>63.43333333333333</v>
      </c>
      <c r="E349" s="40">
        <v>62.36666666666666</v>
      </c>
      <c r="F349" s="40">
        <v>60.783333333333331</v>
      </c>
      <c r="G349" s="40">
        <v>59.716666666666661</v>
      </c>
      <c r="H349" s="40">
        <v>65.016666666666652</v>
      </c>
      <c r="I349" s="40">
        <v>66.083333333333343</v>
      </c>
      <c r="J349" s="40">
        <v>67.666666666666657</v>
      </c>
      <c r="K349" s="31">
        <v>64.5</v>
      </c>
      <c r="L349" s="31">
        <v>61.85</v>
      </c>
      <c r="M349" s="31">
        <v>20.86279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142.25</v>
      </c>
      <c r="D350" s="40">
        <v>140.66666666666666</v>
      </c>
      <c r="E350" s="40">
        <v>137.73333333333332</v>
      </c>
      <c r="F350" s="40">
        <v>133.21666666666667</v>
      </c>
      <c r="G350" s="40">
        <v>130.28333333333333</v>
      </c>
      <c r="H350" s="40">
        <v>145.18333333333331</v>
      </c>
      <c r="I350" s="40">
        <v>148.11666666666665</v>
      </c>
      <c r="J350" s="40">
        <v>152.6333333333333</v>
      </c>
      <c r="K350" s="31">
        <v>143.6</v>
      </c>
      <c r="L350" s="31">
        <v>136.15</v>
      </c>
      <c r="M350" s="31">
        <v>255.53102000000001</v>
      </c>
      <c r="N350" s="1"/>
      <c r="O350" s="1"/>
    </row>
    <row r="351" spans="1:15" ht="12.75" customHeight="1">
      <c r="A351" s="31">
        <v>341</v>
      </c>
      <c r="B351" s="31" t="s">
        <v>464</v>
      </c>
      <c r="C351" s="31">
        <v>244.75</v>
      </c>
      <c r="D351" s="40">
        <v>242.29999999999998</v>
      </c>
      <c r="E351" s="40">
        <v>236.89999999999998</v>
      </c>
      <c r="F351" s="40">
        <v>229.04999999999998</v>
      </c>
      <c r="G351" s="40">
        <v>223.64999999999998</v>
      </c>
      <c r="H351" s="40">
        <v>250.14999999999998</v>
      </c>
      <c r="I351" s="40">
        <v>255.55</v>
      </c>
      <c r="J351" s="40">
        <v>263.39999999999998</v>
      </c>
      <c r="K351" s="31">
        <v>247.7</v>
      </c>
      <c r="L351" s="31">
        <v>234.45</v>
      </c>
      <c r="M351" s="31">
        <v>9.7280599999999993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133.5</v>
      </c>
      <c r="D352" s="40">
        <v>131.79999999999998</v>
      </c>
      <c r="E352" s="40">
        <v>129.84999999999997</v>
      </c>
      <c r="F352" s="40">
        <v>126.19999999999999</v>
      </c>
      <c r="G352" s="40">
        <v>124.24999999999997</v>
      </c>
      <c r="H352" s="40">
        <v>135.44999999999996</v>
      </c>
      <c r="I352" s="40">
        <v>137.39999999999995</v>
      </c>
      <c r="J352" s="40">
        <v>141.04999999999995</v>
      </c>
      <c r="K352" s="31">
        <v>133.75</v>
      </c>
      <c r="L352" s="31">
        <v>128.15</v>
      </c>
      <c r="M352" s="31">
        <v>115.1001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889.65</v>
      </c>
      <c r="D353" s="40">
        <v>885.73333333333323</v>
      </c>
      <c r="E353" s="40">
        <v>874.46666666666647</v>
      </c>
      <c r="F353" s="40">
        <v>859.28333333333319</v>
      </c>
      <c r="G353" s="40">
        <v>848.01666666666642</v>
      </c>
      <c r="H353" s="40">
        <v>900.91666666666652</v>
      </c>
      <c r="I353" s="40">
        <v>912.18333333333317</v>
      </c>
      <c r="J353" s="40">
        <v>927.36666666666656</v>
      </c>
      <c r="K353" s="31">
        <v>897</v>
      </c>
      <c r="L353" s="31">
        <v>870.55</v>
      </c>
      <c r="M353" s="31">
        <v>17.285779999999999</v>
      </c>
      <c r="N353" s="1"/>
      <c r="O353" s="1"/>
    </row>
    <row r="354" spans="1:15" ht="12.75" customHeight="1">
      <c r="A354" s="31">
        <v>344</v>
      </c>
      <c r="B354" s="31" t="s">
        <v>469</v>
      </c>
      <c r="C354" s="31">
        <v>4240.7</v>
      </c>
      <c r="D354" s="40">
        <v>4219.9000000000005</v>
      </c>
      <c r="E354" s="40">
        <v>4164.8000000000011</v>
      </c>
      <c r="F354" s="40">
        <v>4088.9000000000005</v>
      </c>
      <c r="G354" s="40">
        <v>4033.8000000000011</v>
      </c>
      <c r="H354" s="40">
        <v>4295.8000000000011</v>
      </c>
      <c r="I354" s="40">
        <v>4350.9000000000015</v>
      </c>
      <c r="J354" s="40">
        <v>4426.8000000000011</v>
      </c>
      <c r="K354" s="31">
        <v>4275</v>
      </c>
      <c r="L354" s="31">
        <v>4144</v>
      </c>
      <c r="M354" s="31">
        <v>0.78585000000000005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197.3</v>
      </c>
      <c r="D355" s="40">
        <v>196.4</v>
      </c>
      <c r="E355" s="40">
        <v>192.8</v>
      </c>
      <c r="F355" s="40">
        <v>188.3</v>
      </c>
      <c r="G355" s="40">
        <v>184.70000000000002</v>
      </c>
      <c r="H355" s="40">
        <v>200.9</v>
      </c>
      <c r="I355" s="40">
        <v>204.49999999999997</v>
      </c>
      <c r="J355" s="40">
        <v>209</v>
      </c>
      <c r="K355" s="31">
        <v>200</v>
      </c>
      <c r="L355" s="31">
        <v>191.9</v>
      </c>
      <c r="M355" s="31">
        <v>9.0674600000000005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146.69999999999999</v>
      </c>
      <c r="D356" s="40">
        <v>145.93333333333331</v>
      </c>
      <c r="E356" s="40">
        <v>144.16666666666663</v>
      </c>
      <c r="F356" s="40">
        <v>141.63333333333333</v>
      </c>
      <c r="G356" s="40">
        <v>139.86666666666665</v>
      </c>
      <c r="H356" s="40">
        <v>148.46666666666661</v>
      </c>
      <c r="I356" s="40">
        <v>150.23333333333332</v>
      </c>
      <c r="J356" s="40">
        <v>152.76666666666659</v>
      </c>
      <c r="K356" s="31">
        <v>147.69999999999999</v>
      </c>
      <c r="L356" s="31">
        <v>143.4</v>
      </c>
      <c r="M356" s="31">
        <v>212.16047</v>
      </c>
      <c r="N356" s="1"/>
      <c r="O356" s="1"/>
    </row>
    <row r="357" spans="1:15" ht="12.75" customHeight="1">
      <c r="A357" s="31">
        <v>347</v>
      </c>
      <c r="B357" s="31" t="s">
        <v>470</v>
      </c>
      <c r="C357" s="31">
        <v>371.45</v>
      </c>
      <c r="D357" s="40">
        <v>369.81666666666666</v>
      </c>
      <c r="E357" s="40">
        <v>359.63333333333333</v>
      </c>
      <c r="F357" s="40">
        <v>347.81666666666666</v>
      </c>
      <c r="G357" s="40">
        <v>337.63333333333333</v>
      </c>
      <c r="H357" s="40">
        <v>381.63333333333333</v>
      </c>
      <c r="I357" s="40">
        <v>391.81666666666661</v>
      </c>
      <c r="J357" s="40">
        <v>403.63333333333333</v>
      </c>
      <c r="K357" s="31">
        <v>380</v>
      </c>
      <c r="L357" s="31">
        <v>358</v>
      </c>
      <c r="M357" s="31">
        <v>1.16231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40269.449999999997</v>
      </c>
      <c r="D358" s="40">
        <v>40082.316666666673</v>
      </c>
      <c r="E358" s="40">
        <v>39665.483333333344</v>
      </c>
      <c r="F358" s="40">
        <v>39061.51666666667</v>
      </c>
      <c r="G358" s="40">
        <v>38644.683333333342</v>
      </c>
      <c r="H358" s="40">
        <v>40686.283333333347</v>
      </c>
      <c r="I358" s="40">
        <v>41103.116666666676</v>
      </c>
      <c r="J358" s="40">
        <v>41707.08333333335</v>
      </c>
      <c r="K358" s="31">
        <v>40499.15</v>
      </c>
      <c r="L358" s="31">
        <v>39478.35</v>
      </c>
      <c r="M358" s="31">
        <v>0.28810999999999998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2613.6999999999998</v>
      </c>
      <c r="D359" s="40">
        <v>2605.0833333333335</v>
      </c>
      <c r="E359" s="40">
        <v>2566.2166666666672</v>
      </c>
      <c r="F359" s="40">
        <v>2518.7333333333336</v>
      </c>
      <c r="G359" s="40">
        <v>2479.8666666666672</v>
      </c>
      <c r="H359" s="40">
        <v>2652.5666666666671</v>
      </c>
      <c r="I359" s="40">
        <v>2691.4333333333329</v>
      </c>
      <c r="J359" s="40">
        <v>2738.916666666667</v>
      </c>
      <c r="K359" s="31">
        <v>2643.95</v>
      </c>
      <c r="L359" s="31">
        <v>2557.6</v>
      </c>
      <c r="M359" s="31">
        <v>6.1375400000000004</v>
      </c>
      <c r="N359" s="1"/>
      <c r="O359" s="1"/>
    </row>
    <row r="360" spans="1:15" ht="12.75" customHeight="1">
      <c r="A360" s="31">
        <v>350</v>
      </c>
      <c r="B360" s="31" t="s">
        <v>474</v>
      </c>
      <c r="C360" s="31">
        <v>4177.75</v>
      </c>
      <c r="D360" s="40">
        <v>4127.5666666666666</v>
      </c>
      <c r="E360" s="40">
        <v>4050.1833333333334</v>
      </c>
      <c r="F360" s="40">
        <v>3922.6166666666668</v>
      </c>
      <c r="G360" s="40">
        <v>3845.2333333333336</v>
      </c>
      <c r="H360" s="40">
        <v>4255.1333333333332</v>
      </c>
      <c r="I360" s="40">
        <v>4332.5166666666664</v>
      </c>
      <c r="J360" s="40">
        <v>4460.083333333333</v>
      </c>
      <c r="K360" s="31">
        <v>4204.95</v>
      </c>
      <c r="L360" s="31">
        <v>4000</v>
      </c>
      <c r="M360" s="31">
        <v>1.4928600000000001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223.5</v>
      </c>
      <c r="D361" s="40">
        <v>222.63333333333335</v>
      </c>
      <c r="E361" s="40">
        <v>220.66666666666671</v>
      </c>
      <c r="F361" s="40">
        <v>217.83333333333337</v>
      </c>
      <c r="G361" s="40">
        <v>215.86666666666673</v>
      </c>
      <c r="H361" s="40">
        <v>225.4666666666667</v>
      </c>
      <c r="I361" s="40">
        <v>227.43333333333334</v>
      </c>
      <c r="J361" s="40">
        <v>230.26666666666668</v>
      </c>
      <c r="K361" s="31">
        <v>224.6</v>
      </c>
      <c r="L361" s="31">
        <v>219.8</v>
      </c>
      <c r="M361" s="31">
        <v>34.866250000000001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126.5</v>
      </c>
      <c r="D362" s="40">
        <v>126.51666666666665</v>
      </c>
      <c r="E362" s="40">
        <v>125.0833333333333</v>
      </c>
      <c r="F362" s="40">
        <v>123.66666666666664</v>
      </c>
      <c r="G362" s="40">
        <v>122.23333333333329</v>
      </c>
      <c r="H362" s="40">
        <v>127.93333333333331</v>
      </c>
      <c r="I362" s="40">
        <v>129.36666666666665</v>
      </c>
      <c r="J362" s="40">
        <v>130.7833333333333</v>
      </c>
      <c r="K362" s="31">
        <v>127.95</v>
      </c>
      <c r="L362" s="31">
        <v>125.1</v>
      </c>
      <c r="M362" s="31">
        <v>65.323899999999995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4996.3999999999996</v>
      </c>
      <c r="D363" s="40">
        <v>4968.7</v>
      </c>
      <c r="E363" s="40">
        <v>4917.5</v>
      </c>
      <c r="F363" s="40">
        <v>4838.6000000000004</v>
      </c>
      <c r="G363" s="40">
        <v>4787.4000000000005</v>
      </c>
      <c r="H363" s="40">
        <v>5047.5999999999995</v>
      </c>
      <c r="I363" s="40">
        <v>5098.7999999999984</v>
      </c>
      <c r="J363" s="40">
        <v>5177.6999999999989</v>
      </c>
      <c r="K363" s="31">
        <v>5019.8999999999996</v>
      </c>
      <c r="L363" s="31">
        <v>4889.8</v>
      </c>
      <c r="M363" s="31">
        <v>0.21995999999999999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15264.75</v>
      </c>
      <c r="D364" s="40">
        <v>15251.5</v>
      </c>
      <c r="E364" s="40">
        <v>14973</v>
      </c>
      <c r="F364" s="40">
        <v>14681.25</v>
      </c>
      <c r="G364" s="40">
        <v>14402.75</v>
      </c>
      <c r="H364" s="40">
        <v>15543.25</v>
      </c>
      <c r="I364" s="40">
        <v>15821.75</v>
      </c>
      <c r="J364" s="40">
        <v>16113.5</v>
      </c>
      <c r="K364" s="31">
        <v>15530</v>
      </c>
      <c r="L364" s="31">
        <v>14959.75</v>
      </c>
      <c r="M364" s="31">
        <v>5.2330000000000002E-2</v>
      </c>
      <c r="N364" s="1"/>
      <c r="O364" s="1"/>
    </row>
    <row r="365" spans="1:15" ht="12.75" customHeight="1">
      <c r="A365" s="31">
        <v>355</v>
      </c>
      <c r="B365" s="31" t="s">
        <v>481</v>
      </c>
      <c r="C365" s="31">
        <v>5001.6000000000004</v>
      </c>
      <c r="D365" s="40">
        <v>5003.6166666666668</v>
      </c>
      <c r="E365" s="40">
        <v>4972.2333333333336</v>
      </c>
      <c r="F365" s="40">
        <v>4942.8666666666668</v>
      </c>
      <c r="G365" s="40">
        <v>4911.4833333333336</v>
      </c>
      <c r="H365" s="40">
        <v>5032.9833333333336</v>
      </c>
      <c r="I365" s="40">
        <v>5064.3666666666668</v>
      </c>
      <c r="J365" s="40">
        <v>5093.7333333333336</v>
      </c>
      <c r="K365" s="31">
        <v>5035</v>
      </c>
      <c r="L365" s="31">
        <v>4974.25</v>
      </c>
      <c r="M365" s="31">
        <v>7.5069999999999998E-2</v>
      </c>
      <c r="N365" s="1"/>
      <c r="O365" s="1"/>
    </row>
    <row r="366" spans="1:15" ht="12.75" customHeight="1">
      <c r="A366" s="31">
        <v>356</v>
      </c>
      <c r="B366" s="31" t="s">
        <v>475</v>
      </c>
      <c r="C366" s="31">
        <v>227.15</v>
      </c>
      <c r="D366" s="40">
        <v>224.38333333333333</v>
      </c>
      <c r="E366" s="40">
        <v>219.26666666666665</v>
      </c>
      <c r="F366" s="40">
        <v>211.38333333333333</v>
      </c>
      <c r="G366" s="40">
        <v>206.26666666666665</v>
      </c>
      <c r="H366" s="40">
        <v>232.26666666666665</v>
      </c>
      <c r="I366" s="40">
        <v>237.38333333333333</v>
      </c>
      <c r="J366" s="40">
        <v>245.26666666666665</v>
      </c>
      <c r="K366" s="31">
        <v>229.5</v>
      </c>
      <c r="L366" s="31">
        <v>216.5</v>
      </c>
      <c r="M366" s="31">
        <v>8.2878100000000003</v>
      </c>
      <c r="N366" s="1"/>
      <c r="O366" s="1"/>
    </row>
    <row r="367" spans="1:15" ht="12.75" customHeight="1">
      <c r="A367" s="31">
        <v>357</v>
      </c>
      <c r="B367" s="31" t="s">
        <v>476</v>
      </c>
      <c r="C367" s="31">
        <v>1046.75</v>
      </c>
      <c r="D367" s="40">
        <v>1033.1666666666667</v>
      </c>
      <c r="E367" s="40">
        <v>1001.5833333333335</v>
      </c>
      <c r="F367" s="40">
        <v>956.41666666666674</v>
      </c>
      <c r="G367" s="40">
        <v>924.83333333333348</v>
      </c>
      <c r="H367" s="40">
        <v>1078.3333333333335</v>
      </c>
      <c r="I367" s="40">
        <v>1109.916666666667</v>
      </c>
      <c r="J367" s="40">
        <v>1155.0833333333335</v>
      </c>
      <c r="K367" s="31">
        <v>1064.75</v>
      </c>
      <c r="L367" s="31">
        <v>988</v>
      </c>
      <c r="M367" s="31">
        <v>1.6575800000000001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2343.1999999999998</v>
      </c>
      <c r="D368" s="40">
        <v>2343.7833333333333</v>
      </c>
      <c r="E368" s="40">
        <v>2316.3166666666666</v>
      </c>
      <c r="F368" s="40">
        <v>2289.4333333333334</v>
      </c>
      <c r="G368" s="40">
        <v>2261.9666666666667</v>
      </c>
      <c r="H368" s="40">
        <v>2370.6666666666665</v>
      </c>
      <c r="I368" s="40">
        <v>2398.1333333333328</v>
      </c>
      <c r="J368" s="40">
        <v>2425.0166666666664</v>
      </c>
      <c r="K368" s="31">
        <v>2371.25</v>
      </c>
      <c r="L368" s="31">
        <v>2316.9</v>
      </c>
      <c r="M368" s="31">
        <v>2.9007800000000001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2921.95</v>
      </c>
      <c r="D369" s="40">
        <v>2894.8166666666671</v>
      </c>
      <c r="E369" s="40">
        <v>2856.8333333333339</v>
      </c>
      <c r="F369" s="40">
        <v>2791.7166666666667</v>
      </c>
      <c r="G369" s="40">
        <v>2753.7333333333336</v>
      </c>
      <c r="H369" s="40">
        <v>2959.9333333333343</v>
      </c>
      <c r="I369" s="40">
        <v>2997.916666666667</v>
      </c>
      <c r="J369" s="40">
        <v>3063.0333333333347</v>
      </c>
      <c r="K369" s="31">
        <v>2932.8</v>
      </c>
      <c r="L369" s="31">
        <v>2829.7</v>
      </c>
      <c r="M369" s="31">
        <v>2.3885299999999998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40.65</v>
      </c>
      <c r="D370" s="40">
        <v>40.31666666666667</v>
      </c>
      <c r="E370" s="40">
        <v>39.783333333333339</v>
      </c>
      <c r="F370" s="40">
        <v>38.916666666666671</v>
      </c>
      <c r="G370" s="40">
        <v>38.38333333333334</v>
      </c>
      <c r="H370" s="40">
        <v>41.183333333333337</v>
      </c>
      <c r="I370" s="40">
        <v>41.716666666666669</v>
      </c>
      <c r="J370" s="40">
        <v>42.583333333333336</v>
      </c>
      <c r="K370" s="31">
        <v>40.85</v>
      </c>
      <c r="L370" s="31">
        <v>39.450000000000003</v>
      </c>
      <c r="M370" s="31">
        <v>548.99991999999997</v>
      </c>
      <c r="N370" s="1"/>
      <c r="O370" s="1"/>
    </row>
    <row r="371" spans="1:15" ht="12.75" customHeight="1">
      <c r="A371" s="31">
        <v>361</v>
      </c>
      <c r="B371" s="31" t="s">
        <v>472</v>
      </c>
      <c r="C371" s="31">
        <v>463.55</v>
      </c>
      <c r="D371" s="40">
        <v>458.2166666666667</v>
      </c>
      <c r="E371" s="40">
        <v>450.43333333333339</v>
      </c>
      <c r="F371" s="40">
        <v>437.31666666666672</v>
      </c>
      <c r="G371" s="40">
        <v>429.53333333333342</v>
      </c>
      <c r="H371" s="40">
        <v>471.33333333333337</v>
      </c>
      <c r="I371" s="40">
        <v>479.11666666666667</v>
      </c>
      <c r="J371" s="40">
        <v>492.23333333333335</v>
      </c>
      <c r="K371" s="31">
        <v>466</v>
      </c>
      <c r="L371" s="31">
        <v>445.1</v>
      </c>
      <c r="M371" s="31">
        <v>0.97560999999999998</v>
      </c>
      <c r="N371" s="1"/>
      <c r="O371" s="1"/>
    </row>
    <row r="372" spans="1:15" ht="12.75" customHeight="1">
      <c r="A372" s="31">
        <v>362</v>
      </c>
      <c r="B372" s="31" t="s">
        <v>473</v>
      </c>
      <c r="C372" s="31">
        <v>304.45</v>
      </c>
      <c r="D372" s="40">
        <v>306.73333333333335</v>
      </c>
      <c r="E372" s="40">
        <v>300.7166666666667</v>
      </c>
      <c r="F372" s="40">
        <v>296.98333333333335</v>
      </c>
      <c r="G372" s="40">
        <v>290.9666666666667</v>
      </c>
      <c r="H372" s="40">
        <v>310.4666666666667</v>
      </c>
      <c r="I372" s="40">
        <v>316.48333333333335</v>
      </c>
      <c r="J372" s="40">
        <v>320.2166666666667</v>
      </c>
      <c r="K372" s="31">
        <v>312.75</v>
      </c>
      <c r="L372" s="31">
        <v>303</v>
      </c>
      <c r="M372" s="31">
        <v>3.9450599999999998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2373.5500000000002</v>
      </c>
      <c r="D373" s="40">
        <v>2368.6333333333332</v>
      </c>
      <c r="E373" s="40">
        <v>2330.5666666666666</v>
      </c>
      <c r="F373" s="40">
        <v>2287.5833333333335</v>
      </c>
      <c r="G373" s="40">
        <v>2249.5166666666669</v>
      </c>
      <c r="H373" s="40">
        <v>2411.6166666666663</v>
      </c>
      <c r="I373" s="40">
        <v>2449.6833333333329</v>
      </c>
      <c r="J373" s="40">
        <v>2492.6666666666661</v>
      </c>
      <c r="K373" s="31">
        <v>2406.6999999999998</v>
      </c>
      <c r="L373" s="31">
        <v>2325.65</v>
      </c>
      <c r="M373" s="31">
        <v>2.5281799999999999</v>
      </c>
      <c r="N373" s="1"/>
      <c r="O373" s="1"/>
    </row>
    <row r="374" spans="1:15" ht="12.75" customHeight="1">
      <c r="A374" s="31">
        <v>364</v>
      </c>
      <c r="B374" s="31" t="s">
        <v>477</v>
      </c>
      <c r="C374" s="31">
        <v>953.55</v>
      </c>
      <c r="D374" s="40">
        <v>943.06666666666661</v>
      </c>
      <c r="E374" s="40">
        <v>919.13333333333321</v>
      </c>
      <c r="F374" s="40">
        <v>884.71666666666658</v>
      </c>
      <c r="G374" s="40">
        <v>860.78333333333319</v>
      </c>
      <c r="H374" s="40">
        <v>977.48333333333323</v>
      </c>
      <c r="I374" s="40">
        <v>1001.4166666666666</v>
      </c>
      <c r="J374" s="40">
        <v>1035.8333333333333</v>
      </c>
      <c r="K374" s="31">
        <v>967</v>
      </c>
      <c r="L374" s="31">
        <v>908.65</v>
      </c>
      <c r="M374" s="31">
        <v>0.94088000000000005</v>
      </c>
      <c r="N374" s="1"/>
      <c r="O374" s="1"/>
    </row>
    <row r="375" spans="1:15" ht="12.75" customHeight="1">
      <c r="A375" s="31">
        <v>365</v>
      </c>
      <c r="B375" s="31" t="s">
        <v>478</v>
      </c>
      <c r="C375" s="31">
        <v>1735.65</v>
      </c>
      <c r="D375" s="40">
        <v>1719.9666666666669</v>
      </c>
      <c r="E375" s="40">
        <v>1691.7333333333338</v>
      </c>
      <c r="F375" s="40">
        <v>1647.8166666666668</v>
      </c>
      <c r="G375" s="40">
        <v>1619.5833333333337</v>
      </c>
      <c r="H375" s="40">
        <v>1763.8833333333339</v>
      </c>
      <c r="I375" s="40">
        <v>1792.116666666667</v>
      </c>
      <c r="J375" s="40">
        <v>1836.033333333334</v>
      </c>
      <c r="K375" s="31">
        <v>1748.2</v>
      </c>
      <c r="L375" s="31">
        <v>1676.05</v>
      </c>
      <c r="M375" s="31">
        <v>1.3592599999999999</v>
      </c>
      <c r="N375" s="1"/>
      <c r="O375" s="1"/>
    </row>
    <row r="376" spans="1:15" ht="12.75" customHeight="1">
      <c r="A376" s="31">
        <v>366</v>
      </c>
      <c r="B376" s="31" t="s">
        <v>868</v>
      </c>
      <c r="C376" s="31">
        <v>196.05</v>
      </c>
      <c r="D376" s="40">
        <v>190.98333333333335</v>
      </c>
      <c r="E376" s="40">
        <v>185.91666666666669</v>
      </c>
      <c r="F376" s="40">
        <v>175.78333333333333</v>
      </c>
      <c r="G376" s="40">
        <v>170.71666666666667</v>
      </c>
      <c r="H376" s="40">
        <v>201.1166666666667</v>
      </c>
      <c r="I376" s="40">
        <v>206.18333333333337</v>
      </c>
      <c r="J376" s="40">
        <v>216.31666666666672</v>
      </c>
      <c r="K376" s="31">
        <v>196.05</v>
      </c>
      <c r="L376" s="31">
        <v>180.85</v>
      </c>
      <c r="M376" s="31">
        <v>84.095179999999999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201.85</v>
      </c>
      <c r="D377" s="40">
        <v>199.13333333333333</v>
      </c>
      <c r="E377" s="40">
        <v>195.86666666666665</v>
      </c>
      <c r="F377" s="40">
        <v>189.88333333333333</v>
      </c>
      <c r="G377" s="40">
        <v>186.61666666666665</v>
      </c>
      <c r="H377" s="40">
        <v>205.11666666666665</v>
      </c>
      <c r="I377" s="40">
        <v>208.3833333333333</v>
      </c>
      <c r="J377" s="40">
        <v>214.36666666666665</v>
      </c>
      <c r="K377" s="31">
        <v>202.4</v>
      </c>
      <c r="L377" s="31">
        <v>193.15</v>
      </c>
      <c r="M377" s="31">
        <v>147.53654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2607.15</v>
      </c>
      <c r="D378" s="40">
        <v>2567.6</v>
      </c>
      <c r="E378" s="40">
        <v>2496.1999999999998</v>
      </c>
      <c r="F378" s="40">
        <v>2385.25</v>
      </c>
      <c r="G378" s="40">
        <v>2313.85</v>
      </c>
      <c r="H378" s="40">
        <v>2678.5499999999997</v>
      </c>
      <c r="I378" s="40">
        <v>2749.9500000000003</v>
      </c>
      <c r="J378" s="40">
        <v>2860.8999999999996</v>
      </c>
      <c r="K378" s="31">
        <v>2639</v>
      </c>
      <c r="L378" s="31">
        <v>2456.65</v>
      </c>
      <c r="M378" s="31">
        <v>0.36477999999999999</v>
      </c>
      <c r="N378" s="1"/>
      <c r="O378" s="1"/>
    </row>
    <row r="379" spans="1:15" ht="12.75" customHeight="1">
      <c r="A379" s="31">
        <v>369</v>
      </c>
      <c r="B379" s="31" t="s">
        <v>869</v>
      </c>
      <c r="C379" s="31">
        <v>340</v>
      </c>
      <c r="D379" s="40">
        <v>339.7</v>
      </c>
      <c r="E379" s="40">
        <v>332.7</v>
      </c>
      <c r="F379" s="40">
        <v>325.39999999999998</v>
      </c>
      <c r="G379" s="40">
        <v>318.39999999999998</v>
      </c>
      <c r="H379" s="40">
        <v>347</v>
      </c>
      <c r="I379" s="40">
        <v>354</v>
      </c>
      <c r="J379" s="40">
        <v>361.3</v>
      </c>
      <c r="K379" s="31">
        <v>346.7</v>
      </c>
      <c r="L379" s="31">
        <v>332.4</v>
      </c>
      <c r="M379" s="31">
        <v>2.4272300000000002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441.2</v>
      </c>
      <c r="D380" s="40">
        <v>443.08333333333331</v>
      </c>
      <c r="E380" s="40">
        <v>429.11666666666662</v>
      </c>
      <c r="F380" s="40">
        <v>417.0333333333333</v>
      </c>
      <c r="G380" s="40">
        <v>403.06666666666661</v>
      </c>
      <c r="H380" s="40">
        <v>455.16666666666663</v>
      </c>
      <c r="I380" s="40">
        <v>469.13333333333333</v>
      </c>
      <c r="J380" s="40">
        <v>481.21666666666664</v>
      </c>
      <c r="K380" s="31">
        <v>457.05</v>
      </c>
      <c r="L380" s="31">
        <v>431</v>
      </c>
      <c r="M380" s="31">
        <v>10.92859</v>
      </c>
      <c r="N380" s="1"/>
      <c r="O380" s="1"/>
    </row>
    <row r="381" spans="1:15" ht="12.75" customHeight="1">
      <c r="A381" s="31">
        <v>371</v>
      </c>
      <c r="B381" s="31" t="s">
        <v>479</v>
      </c>
      <c r="C381" s="31">
        <v>820.1</v>
      </c>
      <c r="D381" s="40">
        <v>801.06666666666661</v>
      </c>
      <c r="E381" s="40">
        <v>776.03333333333319</v>
      </c>
      <c r="F381" s="40">
        <v>731.96666666666658</v>
      </c>
      <c r="G381" s="40">
        <v>706.93333333333317</v>
      </c>
      <c r="H381" s="40">
        <v>845.13333333333321</v>
      </c>
      <c r="I381" s="40">
        <v>870.16666666666652</v>
      </c>
      <c r="J381" s="40">
        <v>914.23333333333323</v>
      </c>
      <c r="K381" s="31">
        <v>826.1</v>
      </c>
      <c r="L381" s="31">
        <v>757</v>
      </c>
      <c r="M381" s="31">
        <v>3.40808</v>
      </c>
      <c r="N381" s="1"/>
      <c r="O381" s="1"/>
    </row>
    <row r="382" spans="1:15" ht="12.75" customHeight="1">
      <c r="A382" s="31">
        <v>372</v>
      </c>
      <c r="B382" s="31" t="s">
        <v>480</v>
      </c>
      <c r="C382" s="31">
        <v>124.6</v>
      </c>
      <c r="D382" s="40">
        <v>123.86666666666667</v>
      </c>
      <c r="E382" s="40">
        <v>121.73333333333335</v>
      </c>
      <c r="F382" s="40">
        <v>118.86666666666667</v>
      </c>
      <c r="G382" s="40">
        <v>116.73333333333335</v>
      </c>
      <c r="H382" s="40">
        <v>126.73333333333335</v>
      </c>
      <c r="I382" s="40">
        <v>128.86666666666667</v>
      </c>
      <c r="J382" s="40">
        <v>131.73333333333335</v>
      </c>
      <c r="K382" s="31">
        <v>126</v>
      </c>
      <c r="L382" s="31">
        <v>121</v>
      </c>
      <c r="M382" s="31">
        <v>1.7459800000000001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1603.4</v>
      </c>
      <c r="D383" s="40">
        <v>1594.2833333333335</v>
      </c>
      <c r="E383" s="40">
        <v>1569.366666666667</v>
      </c>
      <c r="F383" s="40">
        <v>1535.3333333333335</v>
      </c>
      <c r="G383" s="40">
        <v>1510.416666666667</v>
      </c>
      <c r="H383" s="40">
        <v>1628.3166666666671</v>
      </c>
      <c r="I383" s="40">
        <v>1653.2333333333336</v>
      </c>
      <c r="J383" s="40">
        <v>1687.2666666666671</v>
      </c>
      <c r="K383" s="31">
        <v>1619.2</v>
      </c>
      <c r="L383" s="31">
        <v>1560.25</v>
      </c>
      <c r="M383" s="31">
        <v>6.1025200000000002</v>
      </c>
      <c r="N383" s="1"/>
      <c r="O383" s="1"/>
    </row>
    <row r="384" spans="1:15" ht="12.75" customHeight="1">
      <c r="A384" s="31">
        <v>374</v>
      </c>
      <c r="B384" s="31" t="s">
        <v>482</v>
      </c>
      <c r="C384" s="31">
        <v>899</v>
      </c>
      <c r="D384" s="40">
        <v>898</v>
      </c>
      <c r="E384" s="40">
        <v>883</v>
      </c>
      <c r="F384" s="40">
        <v>867</v>
      </c>
      <c r="G384" s="40">
        <v>852</v>
      </c>
      <c r="H384" s="40">
        <v>914</v>
      </c>
      <c r="I384" s="40">
        <v>929</v>
      </c>
      <c r="J384" s="40">
        <v>945</v>
      </c>
      <c r="K384" s="31">
        <v>913</v>
      </c>
      <c r="L384" s="31">
        <v>882</v>
      </c>
      <c r="M384" s="31">
        <v>2.6121799999999999</v>
      </c>
      <c r="N384" s="1"/>
      <c r="O384" s="1"/>
    </row>
    <row r="385" spans="1:15" ht="12.75" customHeight="1">
      <c r="A385" s="31">
        <v>375</v>
      </c>
      <c r="B385" s="31" t="s">
        <v>484</v>
      </c>
      <c r="C385" s="31">
        <v>1082.6500000000001</v>
      </c>
      <c r="D385" s="40">
        <v>1090.2</v>
      </c>
      <c r="E385" s="40">
        <v>1065.9000000000001</v>
      </c>
      <c r="F385" s="40">
        <v>1049.1500000000001</v>
      </c>
      <c r="G385" s="40">
        <v>1024.8500000000001</v>
      </c>
      <c r="H385" s="40">
        <v>1106.95</v>
      </c>
      <c r="I385" s="40">
        <v>1131.2499999999998</v>
      </c>
      <c r="J385" s="40">
        <v>1148</v>
      </c>
      <c r="K385" s="31">
        <v>1114.5</v>
      </c>
      <c r="L385" s="31">
        <v>1073.45</v>
      </c>
      <c r="M385" s="31">
        <v>3.36008</v>
      </c>
      <c r="N385" s="1"/>
      <c r="O385" s="1"/>
    </row>
    <row r="386" spans="1:15" ht="12.75" customHeight="1">
      <c r="A386" s="31">
        <v>376</v>
      </c>
      <c r="B386" s="31" t="s">
        <v>870</v>
      </c>
      <c r="C386" s="31">
        <v>119.9</v>
      </c>
      <c r="D386" s="40">
        <v>119.63333333333333</v>
      </c>
      <c r="E386" s="40">
        <v>118.26666666666665</v>
      </c>
      <c r="F386" s="40">
        <v>116.63333333333333</v>
      </c>
      <c r="G386" s="40">
        <v>115.26666666666665</v>
      </c>
      <c r="H386" s="40">
        <v>121.26666666666665</v>
      </c>
      <c r="I386" s="40">
        <v>122.63333333333333</v>
      </c>
      <c r="J386" s="40">
        <v>124.26666666666665</v>
      </c>
      <c r="K386" s="31">
        <v>121</v>
      </c>
      <c r="L386" s="31">
        <v>118</v>
      </c>
      <c r="M386" s="31">
        <v>5.77583</v>
      </c>
      <c r="N386" s="1"/>
      <c r="O386" s="1"/>
    </row>
    <row r="387" spans="1:15" ht="12.75" customHeight="1">
      <c r="A387" s="31">
        <v>377</v>
      </c>
      <c r="B387" s="31" t="s">
        <v>486</v>
      </c>
      <c r="C387" s="31">
        <v>208</v>
      </c>
      <c r="D387" s="40">
        <v>203.95000000000002</v>
      </c>
      <c r="E387" s="40">
        <v>198.65000000000003</v>
      </c>
      <c r="F387" s="40">
        <v>189.3</v>
      </c>
      <c r="G387" s="40">
        <v>184.00000000000003</v>
      </c>
      <c r="H387" s="40">
        <v>213.30000000000004</v>
      </c>
      <c r="I387" s="40">
        <v>218.60000000000005</v>
      </c>
      <c r="J387" s="40">
        <v>227.95000000000005</v>
      </c>
      <c r="K387" s="31">
        <v>209.25</v>
      </c>
      <c r="L387" s="31">
        <v>194.6</v>
      </c>
      <c r="M387" s="31">
        <v>16.941890000000001</v>
      </c>
      <c r="N387" s="1"/>
      <c r="O387" s="1"/>
    </row>
    <row r="388" spans="1:15" ht="12.75" customHeight="1">
      <c r="A388" s="31">
        <v>378</v>
      </c>
      <c r="B388" s="31" t="s">
        <v>487</v>
      </c>
      <c r="C388" s="31">
        <v>727.4</v>
      </c>
      <c r="D388" s="40">
        <v>723.63333333333333</v>
      </c>
      <c r="E388" s="40">
        <v>704.76666666666665</v>
      </c>
      <c r="F388" s="40">
        <v>682.13333333333333</v>
      </c>
      <c r="G388" s="40">
        <v>663.26666666666665</v>
      </c>
      <c r="H388" s="40">
        <v>746.26666666666665</v>
      </c>
      <c r="I388" s="40">
        <v>765.13333333333321</v>
      </c>
      <c r="J388" s="40">
        <v>787.76666666666665</v>
      </c>
      <c r="K388" s="31">
        <v>742.5</v>
      </c>
      <c r="L388" s="31">
        <v>701</v>
      </c>
      <c r="M388" s="31">
        <v>2.1508699999999998</v>
      </c>
      <c r="N388" s="1"/>
      <c r="O388" s="1"/>
    </row>
    <row r="389" spans="1:15" ht="12.75" customHeight="1">
      <c r="A389" s="31">
        <v>379</v>
      </c>
      <c r="B389" s="31" t="s">
        <v>488</v>
      </c>
      <c r="C389" s="31">
        <v>260.5</v>
      </c>
      <c r="D389" s="40">
        <v>260.8</v>
      </c>
      <c r="E389" s="40">
        <v>257.8</v>
      </c>
      <c r="F389" s="40">
        <v>255.10000000000002</v>
      </c>
      <c r="G389" s="40">
        <v>252.10000000000002</v>
      </c>
      <c r="H389" s="40">
        <v>263.5</v>
      </c>
      <c r="I389" s="40">
        <v>266.5</v>
      </c>
      <c r="J389" s="40">
        <v>269.2</v>
      </c>
      <c r="K389" s="31">
        <v>263.8</v>
      </c>
      <c r="L389" s="31">
        <v>258.10000000000002</v>
      </c>
      <c r="M389" s="31">
        <v>1.68543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1001.35</v>
      </c>
      <c r="D390" s="40">
        <v>995.38333333333333</v>
      </c>
      <c r="E390" s="40">
        <v>984.11666666666667</v>
      </c>
      <c r="F390" s="40">
        <v>966.88333333333333</v>
      </c>
      <c r="G390" s="40">
        <v>955.61666666666667</v>
      </c>
      <c r="H390" s="40">
        <v>1012.6166666666667</v>
      </c>
      <c r="I390" s="40">
        <v>1023.8833333333333</v>
      </c>
      <c r="J390" s="40">
        <v>1041.1166666666668</v>
      </c>
      <c r="K390" s="31">
        <v>1006.65</v>
      </c>
      <c r="L390" s="31">
        <v>978.15</v>
      </c>
      <c r="M390" s="31">
        <v>2.60968</v>
      </c>
      <c r="N390" s="1"/>
      <c r="O390" s="1"/>
    </row>
    <row r="391" spans="1:15" ht="12.75" customHeight="1">
      <c r="A391" s="31">
        <v>381</v>
      </c>
      <c r="B391" s="31" t="s">
        <v>490</v>
      </c>
      <c r="C391" s="31">
        <v>2156.9499999999998</v>
      </c>
      <c r="D391" s="40">
        <v>2150.65</v>
      </c>
      <c r="E391" s="40">
        <v>2106.3000000000002</v>
      </c>
      <c r="F391" s="40">
        <v>2055.65</v>
      </c>
      <c r="G391" s="40">
        <v>2011.3000000000002</v>
      </c>
      <c r="H391" s="40">
        <v>2201.3000000000002</v>
      </c>
      <c r="I391" s="40">
        <v>2245.6499999999996</v>
      </c>
      <c r="J391" s="40">
        <v>2296.3000000000002</v>
      </c>
      <c r="K391" s="31">
        <v>2195</v>
      </c>
      <c r="L391" s="31">
        <v>2100</v>
      </c>
      <c r="M391" s="31">
        <v>0.41569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196.35</v>
      </c>
      <c r="D392" s="40">
        <v>194.93333333333331</v>
      </c>
      <c r="E392" s="40">
        <v>191.76666666666662</v>
      </c>
      <c r="F392" s="40">
        <v>187.18333333333331</v>
      </c>
      <c r="G392" s="40">
        <v>184.01666666666662</v>
      </c>
      <c r="H392" s="40">
        <v>199.51666666666662</v>
      </c>
      <c r="I392" s="40">
        <v>202.68333333333331</v>
      </c>
      <c r="J392" s="40">
        <v>207.26666666666662</v>
      </c>
      <c r="K392" s="31">
        <v>198.1</v>
      </c>
      <c r="L392" s="31">
        <v>190.35</v>
      </c>
      <c r="M392" s="31">
        <v>56.115279999999998</v>
      </c>
      <c r="N392" s="1"/>
      <c r="O392" s="1"/>
    </row>
    <row r="393" spans="1:15" ht="12.75" customHeight="1">
      <c r="A393" s="31">
        <v>383</v>
      </c>
      <c r="B393" s="31" t="s">
        <v>489</v>
      </c>
      <c r="C393" s="31">
        <v>75</v>
      </c>
      <c r="D393" s="40">
        <v>74.266666666666666</v>
      </c>
      <c r="E393" s="40">
        <v>73.283333333333331</v>
      </c>
      <c r="F393" s="40">
        <v>71.566666666666663</v>
      </c>
      <c r="G393" s="40">
        <v>70.583333333333329</v>
      </c>
      <c r="H393" s="40">
        <v>75.983333333333334</v>
      </c>
      <c r="I393" s="40">
        <v>76.966666666666654</v>
      </c>
      <c r="J393" s="40">
        <v>78.683333333333337</v>
      </c>
      <c r="K393" s="31">
        <v>75.25</v>
      </c>
      <c r="L393" s="31">
        <v>72.55</v>
      </c>
      <c r="M393" s="31">
        <v>10.10164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135.05000000000001</v>
      </c>
      <c r="D394" s="40">
        <v>134.61666666666667</v>
      </c>
      <c r="E394" s="40">
        <v>132.58333333333334</v>
      </c>
      <c r="F394" s="40">
        <v>130.11666666666667</v>
      </c>
      <c r="G394" s="40">
        <v>128.08333333333334</v>
      </c>
      <c r="H394" s="40">
        <v>137.08333333333334</v>
      </c>
      <c r="I394" s="40">
        <v>139.11666666666665</v>
      </c>
      <c r="J394" s="40">
        <v>141.58333333333334</v>
      </c>
      <c r="K394" s="31">
        <v>136.65</v>
      </c>
      <c r="L394" s="31">
        <v>132.15</v>
      </c>
      <c r="M394" s="31">
        <v>66.071659999999994</v>
      </c>
      <c r="N394" s="1"/>
      <c r="O394" s="1"/>
    </row>
    <row r="395" spans="1:15" ht="12.75" customHeight="1">
      <c r="A395" s="31">
        <v>385</v>
      </c>
      <c r="B395" s="31" t="s">
        <v>491</v>
      </c>
      <c r="C395" s="31">
        <v>144.30000000000001</v>
      </c>
      <c r="D395" s="40">
        <v>143.03333333333333</v>
      </c>
      <c r="E395" s="40">
        <v>140.41666666666666</v>
      </c>
      <c r="F395" s="40">
        <v>136.53333333333333</v>
      </c>
      <c r="G395" s="40">
        <v>133.91666666666666</v>
      </c>
      <c r="H395" s="40">
        <v>146.91666666666666</v>
      </c>
      <c r="I395" s="40">
        <v>149.53333333333333</v>
      </c>
      <c r="J395" s="40">
        <v>153.41666666666666</v>
      </c>
      <c r="K395" s="31">
        <v>145.65</v>
      </c>
      <c r="L395" s="31">
        <v>139.15</v>
      </c>
      <c r="M395" s="31">
        <v>31.095079999999999</v>
      </c>
      <c r="N395" s="1"/>
      <c r="O395" s="1"/>
    </row>
    <row r="396" spans="1:15" ht="12.75" customHeight="1">
      <c r="A396" s="31">
        <v>386</v>
      </c>
      <c r="B396" s="31" t="s">
        <v>492</v>
      </c>
      <c r="C396" s="31">
        <v>1289.75</v>
      </c>
      <c r="D396" s="40">
        <v>1279.25</v>
      </c>
      <c r="E396" s="40">
        <v>1255.5</v>
      </c>
      <c r="F396" s="40">
        <v>1221.25</v>
      </c>
      <c r="G396" s="40">
        <v>1197.5</v>
      </c>
      <c r="H396" s="40">
        <v>1313.5</v>
      </c>
      <c r="I396" s="40">
        <v>1337.25</v>
      </c>
      <c r="J396" s="40">
        <v>1371.5</v>
      </c>
      <c r="K396" s="31">
        <v>1303</v>
      </c>
      <c r="L396" s="31">
        <v>1245</v>
      </c>
      <c r="M396" s="31">
        <v>2.35975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2385.85</v>
      </c>
      <c r="D397" s="40">
        <v>2365.3666666666668</v>
      </c>
      <c r="E397" s="40">
        <v>2329.4833333333336</v>
      </c>
      <c r="F397" s="40">
        <v>2273.1166666666668</v>
      </c>
      <c r="G397" s="40">
        <v>2237.2333333333336</v>
      </c>
      <c r="H397" s="40">
        <v>2421.7333333333336</v>
      </c>
      <c r="I397" s="40">
        <v>2457.6166666666668</v>
      </c>
      <c r="J397" s="40">
        <v>2513.9833333333336</v>
      </c>
      <c r="K397" s="31">
        <v>2401.25</v>
      </c>
      <c r="L397" s="31">
        <v>2309</v>
      </c>
      <c r="M397" s="31">
        <v>116.88406000000001</v>
      </c>
      <c r="N397" s="1"/>
      <c r="O397" s="1"/>
    </row>
    <row r="398" spans="1:15" ht="12.75" customHeight="1">
      <c r="A398" s="31">
        <v>388</v>
      </c>
      <c r="B398" s="31" t="s">
        <v>871</v>
      </c>
      <c r="C398" s="31">
        <v>336.3</v>
      </c>
      <c r="D398" s="40">
        <v>337.76666666666665</v>
      </c>
      <c r="E398" s="40">
        <v>328.5333333333333</v>
      </c>
      <c r="F398" s="40">
        <v>320.76666666666665</v>
      </c>
      <c r="G398" s="40">
        <v>311.5333333333333</v>
      </c>
      <c r="H398" s="40">
        <v>345.5333333333333</v>
      </c>
      <c r="I398" s="40">
        <v>354.76666666666665</v>
      </c>
      <c r="J398" s="40">
        <v>362.5333333333333</v>
      </c>
      <c r="K398" s="31">
        <v>347</v>
      </c>
      <c r="L398" s="31">
        <v>330</v>
      </c>
      <c r="M398" s="31">
        <v>1.6051599999999999</v>
      </c>
      <c r="N398" s="1"/>
      <c r="O398" s="1"/>
    </row>
    <row r="399" spans="1:15" ht="12.75" customHeight="1">
      <c r="A399" s="31">
        <v>389</v>
      </c>
      <c r="B399" s="31" t="s">
        <v>483</v>
      </c>
      <c r="C399" s="31">
        <v>283.8</v>
      </c>
      <c r="D399" s="40">
        <v>283.4666666666667</v>
      </c>
      <c r="E399" s="40">
        <v>276.58333333333337</v>
      </c>
      <c r="F399" s="40">
        <v>269.36666666666667</v>
      </c>
      <c r="G399" s="40">
        <v>262.48333333333335</v>
      </c>
      <c r="H399" s="40">
        <v>290.68333333333339</v>
      </c>
      <c r="I399" s="40">
        <v>297.56666666666672</v>
      </c>
      <c r="J399" s="40">
        <v>304.78333333333342</v>
      </c>
      <c r="K399" s="31">
        <v>290.35000000000002</v>
      </c>
      <c r="L399" s="31">
        <v>276.25</v>
      </c>
      <c r="M399" s="31">
        <v>2.3391500000000001</v>
      </c>
      <c r="N399" s="1"/>
      <c r="O399" s="1"/>
    </row>
    <row r="400" spans="1:15" ht="12.75" customHeight="1">
      <c r="A400" s="31">
        <v>390</v>
      </c>
      <c r="B400" s="31" t="s">
        <v>493</v>
      </c>
      <c r="C400" s="31">
        <v>1372.4</v>
      </c>
      <c r="D400" s="40">
        <v>1378.4666666666665</v>
      </c>
      <c r="E400" s="40">
        <v>1351.4333333333329</v>
      </c>
      <c r="F400" s="40">
        <v>1330.4666666666665</v>
      </c>
      <c r="G400" s="40">
        <v>1303.4333333333329</v>
      </c>
      <c r="H400" s="40">
        <v>1399.4333333333329</v>
      </c>
      <c r="I400" s="40">
        <v>1426.4666666666662</v>
      </c>
      <c r="J400" s="40">
        <v>1447.4333333333329</v>
      </c>
      <c r="K400" s="31">
        <v>1405.5</v>
      </c>
      <c r="L400" s="31">
        <v>1357.5</v>
      </c>
      <c r="M400" s="31">
        <v>1.2338</v>
      </c>
      <c r="N400" s="1"/>
      <c r="O400" s="1"/>
    </row>
    <row r="401" spans="1:15" ht="12.75" customHeight="1">
      <c r="A401" s="31">
        <v>391</v>
      </c>
      <c r="B401" s="31" t="s">
        <v>494</v>
      </c>
      <c r="C401" s="31">
        <v>1803.1</v>
      </c>
      <c r="D401" s="40">
        <v>1817.4833333333333</v>
      </c>
      <c r="E401" s="40">
        <v>1786.6166666666668</v>
      </c>
      <c r="F401" s="40">
        <v>1770.1333333333334</v>
      </c>
      <c r="G401" s="40">
        <v>1739.2666666666669</v>
      </c>
      <c r="H401" s="40">
        <v>1833.9666666666667</v>
      </c>
      <c r="I401" s="40">
        <v>1864.833333333333</v>
      </c>
      <c r="J401" s="40">
        <v>1881.3166666666666</v>
      </c>
      <c r="K401" s="31">
        <v>1848.35</v>
      </c>
      <c r="L401" s="31">
        <v>1801</v>
      </c>
      <c r="M401" s="31">
        <v>2.1455199999999999</v>
      </c>
      <c r="N401" s="1"/>
      <c r="O401" s="1"/>
    </row>
    <row r="402" spans="1:15" ht="12.75" customHeight="1">
      <c r="A402" s="31">
        <v>392</v>
      </c>
      <c r="B402" s="31" t="s">
        <v>485</v>
      </c>
      <c r="C402" s="31">
        <v>36.5</v>
      </c>
      <c r="D402" s="40">
        <v>35.9</v>
      </c>
      <c r="E402" s="40">
        <v>34.949999999999996</v>
      </c>
      <c r="F402" s="40">
        <v>33.4</v>
      </c>
      <c r="G402" s="40">
        <v>32.449999999999996</v>
      </c>
      <c r="H402" s="40">
        <v>37.449999999999996</v>
      </c>
      <c r="I402" s="40">
        <v>38.4</v>
      </c>
      <c r="J402" s="40">
        <v>39.949999999999996</v>
      </c>
      <c r="K402" s="31">
        <v>36.85</v>
      </c>
      <c r="L402" s="31">
        <v>34.35</v>
      </c>
      <c r="M402" s="31">
        <v>58.298540000000003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111.05</v>
      </c>
      <c r="D403" s="40">
        <v>110.51666666666667</v>
      </c>
      <c r="E403" s="40">
        <v>107.53333333333333</v>
      </c>
      <c r="F403" s="40">
        <v>104.01666666666667</v>
      </c>
      <c r="G403" s="40">
        <v>101.03333333333333</v>
      </c>
      <c r="H403" s="40">
        <v>114.03333333333333</v>
      </c>
      <c r="I403" s="40">
        <v>117.01666666666665</v>
      </c>
      <c r="J403" s="40">
        <v>120.53333333333333</v>
      </c>
      <c r="K403" s="31">
        <v>113.5</v>
      </c>
      <c r="L403" s="31">
        <v>107</v>
      </c>
      <c r="M403" s="31">
        <v>518.94156999999996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8100.65</v>
      </c>
      <c r="D404" s="40">
        <v>8062.2333333333336</v>
      </c>
      <c r="E404" s="40">
        <v>8004.4666666666672</v>
      </c>
      <c r="F404" s="40">
        <v>7908.2833333333338</v>
      </c>
      <c r="G404" s="40">
        <v>7850.5166666666673</v>
      </c>
      <c r="H404" s="40">
        <v>8158.416666666667</v>
      </c>
      <c r="I404" s="40">
        <v>8216.1833333333343</v>
      </c>
      <c r="J404" s="40">
        <v>8312.3666666666668</v>
      </c>
      <c r="K404" s="31">
        <v>8120</v>
      </c>
      <c r="L404" s="31">
        <v>7966.05</v>
      </c>
      <c r="M404" s="31">
        <v>7.8829999999999997E-2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1006.6</v>
      </c>
      <c r="D405" s="40">
        <v>1000.6166666666667</v>
      </c>
      <c r="E405" s="40">
        <v>991.23333333333335</v>
      </c>
      <c r="F405" s="40">
        <v>975.86666666666667</v>
      </c>
      <c r="G405" s="40">
        <v>966.48333333333335</v>
      </c>
      <c r="H405" s="40">
        <v>1015.9833333333333</v>
      </c>
      <c r="I405" s="40">
        <v>1025.3666666666668</v>
      </c>
      <c r="J405" s="40">
        <v>1040.7333333333333</v>
      </c>
      <c r="K405" s="31">
        <v>1010</v>
      </c>
      <c r="L405" s="31">
        <v>985.25</v>
      </c>
      <c r="M405" s="31">
        <v>11.75544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1153.5</v>
      </c>
      <c r="D406" s="40">
        <v>1148.0833333333333</v>
      </c>
      <c r="E406" s="40">
        <v>1136.9666666666665</v>
      </c>
      <c r="F406" s="40">
        <v>1120.4333333333332</v>
      </c>
      <c r="G406" s="40">
        <v>1109.3166666666664</v>
      </c>
      <c r="H406" s="40">
        <v>1164.6166666666666</v>
      </c>
      <c r="I406" s="40">
        <v>1175.7333333333333</v>
      </c>
      <c r="J406" s="40">
        <v>1192.2666666666667</v>
      </c>
      <c r="K406" s="31">
        <v>1159.2</v>
      </c>
      <c r="L406" s="31">
        <v>1131.55</v>
      </c>
      <c r="M406" s="31">
        <v>8.2023799999999998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493.05</v>
      </c>
      <c r="D407" s="40">
        <v>489.48333333333335</v>
      </c>
      <c r="E407" s="40">
        <v>483.56666666666672</v>
      </c>
      <c r="F407" s="40">
        <v>474.08333333333337</v>
      </c>
      <c r="G407" s="40">
        <v>468.16666666666674</v>
      </c>
      <c r="H407" s="40">
        <v>498.9666666666667</v>
      </c>
      <c r="I407" s="40">
        <v>504.88333333333333</v>
      </c>
      <c r="J407" s="40">
        <v>514.36666666666667</v>
      </c>
      <c r="K407" s="31">
        <v>495.4</v>
      </c>
      <c r="L407" s="31">
        <v>480</v>
      </c>
      <c r="M407" s="31">
        <v>200.00371000000001</v>
      </c>
      <c r="N407" s="1"/>
      <c r="O407" s="1"/>
    </row>
    <row r="408" spans="1:15" ht="12.75" customHeight="1">
      <c r="A408" s="31">
        <v>398</v>
      </c>
      <c r="B408" s="31" t="s">
        <v>498</v>
      </c>
      <c r="C408" s="31">
        <v>7586.45</v>
      </c>
      <c r="D408" s="40">
        <v>7573.6500000000005</v>
      </c>
      <c r="E408" s="40">
        <v>7454.0500000000011</v>
      </c>
      <c r="F408" s="40">
        <v>7321.6500000000005</v>
      </c>
      <c r="G408" s="40">
        <v>7202.0500000000011</v>
      </c>
      <c r="H408" s="40">
        <v>7706.0500000000011</v>
      </c>
      <c r="I408" s="40">
        <v>7825.6500000000015</v>
      </c>
      <c r="J408" s="40">
        <v>7958.0500000000011</v>
      </c>
      <c r="K408" s="31">
        <v>7693.25</v>
      </c>
      <c r="L408" s="31">
        <v>7441.25</v>
      </c>
      <c r="M408" s="31">
        <v>0.13458000000000001</v>
      </c>
      <c r="N408" s="1"/>
      <c r="O408" s="1"/>
    </row>
    <row r="409" spans="1:15" ht="12.75" customHeight="1">
      <c r="A409" s="31">
        <v>399</v>
      </c>
      <c r="B409" s="31" t="s">
        <v>499</v>
      </c>
      <c r="C409" s="31">
        <v>111.5</v>
      </c>
      <c r="D409" s="40">
        <v>110.8</v>
      </c>
      <c r="E409" s="40">
        <v>108.64999999999999</v>
      </c>
      <c r="F409" s="40">
        <v>105.8</v>
      </c>
      <c r="G409" s="40">
        <v>103.64999999999999</v>
      </c>
      <c r="H409" s="40">
        <v>113.64999999999999</v>
      </c>
      <c r="I409" s="40">
        <v>115.8</v>
      </c>
      <c r="J409" s="40">
        <v>118.64999999999999</v>
      </c>
      <c r="K409" s="31">
        <v>112.95</v>
      </c>
      <c r="L409" s="31">
        <v>107.95</v>
      </c>
      <c r="M409" s="31">
        <v>3.7818700000000001</v>
      </c>
      <c r="N409" s="1"/>
      <c r="O409" s="1"/>
    </row>
    <row r="410" spans="1:15" ht="12.75" customHeight="1">
      <c r="A410" s="31">
        <v>400</v>
      </c>
      <c r="B410" s="31" t="s">
        <v>504</v>
      </c>
      <c r="C410" s="31">
        <v>138.85</v>
      </c>
      <c r="D410" s="40">
        <v>138.96666666666667</v>
      </c>
      <c r="E410" s="40">
        <v>136.93333333333334</v>
      </c>
      <c r="F410" s="40">
        <v>135.01666666666668</v>
      </c>
      <c r="G410" s="40">
        <v>132.98333333333335</v>
      </c>
      <c r="H410" s="40">
        <v>140.88333333333333</v>
      </c>
      <c r="I410" s="40">
        <v>142.91666666666669</v>
      </c>
      <c r="J410" s="40">
        <v>144.83333333333331</v>
      </c>
      <c r="K410" s="31">
        <v>141</v>
      </c>
      <c r="L410" s="31">
        <v>137.05000000000001</v>
      </c>
      <c r="M410" s="31">
        <v>25.39115</v>
      </c>
      <c r="N410" s="1"/>
      <c r="O410" s="1"/>
    </row>
    <row r="411" spans="1:15" ht="12.75" customHeight="1">
      <c r="A411" s="31">
        <v>401</v>
      </c>
      <c r="B411" s="31" t="s">
        <v>500</v>
      </c>
      <c r="C411" s="31">
        <v>179.7</v>
      </c>
      <c r="D411" s="40">
        <v>177.58333333333334</v>
      </c>
      <c r="E411" s="40">
        <v>172.16666666666669</v>
      </c>
      <c r="F411" s="40">
        <v>164.63333333333335</v>
      </c>
      <c r="G411" s="40">
        <v>159.2166666666667</v>
      </c>
      <c r="H411" s="40">
        <v>185.11666666666667</v>
      </c>
      <c r="I411" s="40">
        <v>190.53333333333336</v>
      </c>
      <c r="J411" s="40">
        <v>198.06666666666666</v>
      </c>
      <c r="K411" s="31">
        <v>183</v>
      </c>
      <c r="L411" s="31">
        <v>170.05</v>
      </c>
      <c r="M411" s="31">
        <v>5.7301299999999999</v>
      </c>
      <c r="N411" s="1"/>
      <c r="O411" s="1"/>
    </row>
    <row r="412" spans="1:15" ht="12.75" customHeight="1">
      <c r="A412" s="31">
        <v>402</v>
      </c>
      <c r="B412" s="31" t="s">
        <v>502</v>
      </c>
      <c r="C412" s="31">
        <v>3180.85</v>
      </c>
      <c r="D412" s="40">
        <v>3207.8666666666663</v>
      </c>
      <c r="E412" s="40">
        <v>3041.2833333333328</v>
      </c>
      <c r="F412" s="40">
        <v>2901.7166666666667</v>
      </c>
      <c r="G412" s="40">
        <v>2735.1333333333332</v>
      </c>
      <c r="H412" s="40">
        <v>3347.4333333333325</v>
      </c>
      <c r="I412" s="40">
        <v>3514.0166666666655</v>
      </c>
      <c r="J412" s="40">
        <v>3653.5833333333321</v>
      </c>
      <c r="K412" s="31">
        <v>3374.45</v>
      </c>
      <c r="L412" s="31">
        <v>3068.3</v>
      </c>
      <c r="M412" s="31">
        <v>0.76051999999999997</v>
      </c>
      <c r="N412" s="1"/>
      <c r="O412" s="1"/>
    </row>
    <row r="413" spans="1:15" ht="12.75" customHeight="1">
      <c r="A413" s="31">
        <v>403</v>
      </c>
      <c r="B413" s="31" t="s">
        <v>501</v>
      </c>
      <c r="C413" s="31">
        <v>318.05</v>
      </c>
      <c r="D413" s="40">
        <v>315.01666666666665</v>
      </c>
      <c r="E413" s="40">
        <v>310.0333333333333</v>
      </c>
      <c r="F413" s="40">
        <v>302.01666666666665</v>
      </c>
      <c r="G413" s="40">
        <v>297.0333333333333</v>
      </c>
      <c r="H413" s="40">
        <v>323.0333333333333</v>
      </c>
      <c r="I413" s="40">
        <v>328.01666666666665</v>
      </c>
      <c r="J413" s="40">
        <v>336.0333333333333</v>
      </c>
      <c r="K413" s="31">
        <v>320</v>
      </c>
      <c r="L413" s="31">
        <v>307</v>
      </c>
      <c r="M413" s="31">
        <v>0.44147999999999998</v>
      </c>
      <c r="N413" s="1"/>
      <c r="O413" s="1"/>
    </row>
    <row r="414" spans="1:15" ht="12.75" customHeight="1">
      <c r="A414" s="31">
        <v>404</v>
      </c>
      <c r="B414" s="31" t="s">
        <v>503</v>
      </c>
      <c r="C414" s="31">
        <v>553.29999999999995</v>
      </c>
      <c r="D414" s="40">
        <v>549.58333333333337</v>
      </c>
      <c r="E414" s="40">
        <v>536.36666666666679</v>
      </c>
      <c r="F414" s="40">
        <v>519.43333333333339</v>
      </c>
      <c r="G414" s="40">
        <v>506.21666666666681</v>
      </c>
      <c r="H414" s="40">
        <v>566.51666666666677</v>
      </c>
      <c r="I414" s="40">
        <v>579.73333333333323</v>
      </c>
      <c r="J414" s="40">
        <v>596.66666666666674</v>
      </c>
      <c r="K414" s="31">
        <v>562.79999999999995</v>
      </c>
      <c r="L414" s="31">
        <v>532.65</v>
      </c>
      <c r="M414" s="31">
        <v>0.92542000000000002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26740.5</v>
      </c>
      <c r="D415" s="40">
        <v>26624.183333333334</v>
      </c>
      <c r="E415" s="40">
        <v>26321.816666666669</v>
      </c>
      <c r="F415" s="40">
        <v>25903.133333333335</v>
      </c>
      <c r="G415" s="40">
        <v>25600.76666666667</v>
      </c>
      <c r="H415" s="40">
        <v>27042.866666666669</v>
      </c>
      <c r="I415" s="40">
        <v>27345.233333333337</v>
      </c>
      <c r="J415" s="40">
        <v>27763.916666666668</v>
      </c>
      <c r="K415" s="31">
        <v>26926.55</v>
      </c>
      <c r="L415" s="31">
        <v>26205.5</v>
      </c>
      <c r="M415" s="31">
        <v>0.32528000000000001</v>
      </c>
      <c r="N415" s="1"/>
      <c r="O415" s="1"/>
    </row>
    <row r="416" spans="1:15" ht="12.75" customHeight="1">
      <c r="A416" s="31">
        <v>406</v>
      </c>
      <c r="B416" s="31" t="s">
        <v>505</v>
      </c>
      <c r="C416" s="31">
        <v>2045.45</v>
      </c>
      <c r="D416" s="40">
        <v>2010.4833333333333</v>
      </c>
      <c r="E416" s="40">
        <v>1934.9666666666667</v>
      </c>
      <c r="F416" s="40">
        <v>1824.4833333333333</v>
      </c>
      <c r="G416" s="40">
        <v>1748.9666666666667</v>
      </c>
      <c r="H416" s="40">
        <v>2120.9666666666667</v>
      </c>
      <c r="I416" s="40">
        <v>2196.4833333333336</v>
      </c>
      <c r="J416" s="40">
        <v>2306.9666666666667</v>
      </c>
      <c r="K416" s="31">
        <v>2086</v>
      </c>
      <c r="L416" s="31">
        <v>1900</v>
      </c>
      <c r="M416" s="31">
        <v>0.33879999999999999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2309.25</v>
      </c>
      <c r="D417" s="40">
        <v>2287.5833333333335</v>
      </c>
      <c r="E417" s="40">
        <v>2256.166666666667</v>
      </c>
      <c r="F417" s="40">
        <v>2203.0833333333335</v>
      </c>
      <c r="G417" s="40">
        <v>2171.666666666667</v>
      </c>
      <c r="H417" s="40">
        <v>2340.666666666667</v>
      </c>
      <c r="I417" s="40">
        <v>2372.0833333333339</v>
      </c>
      <c r="J417" s="40">
        <v>2425.166666666667</v>
      </c>
      <c r="K417" s="31">
        <v>2319</v>
      </c>
      <c r="L417" s="31">
        <v>2234.5</v>
      </c>
      <c r="M417" s="31">
        <v>1.3722099999999999</v>
      </c>
      <c r="N417" s="1"/>
      <c r="O417" s="1"/>
    </row>
    <row r="418" spans="1:15" ht="12.75" customHeight="1">
      <c r="A418" s="31">
        <v>408</v>
      </c>
      <c r="B418" s="31" t="s">
        <v>495</v>
      </c>
      <c r="C418" s="31">
        <v>519.35</v>
      </c>
      <c r="D418" s="40">
        <v>515.93333333333339</v>
      </c>
      <c r="E418" s="40">
        <v>504.06666666666683</v>
      </c>
      <c r="F418" s="40">
        <v>488.78333333333342</v>
      </c>
      <c r="G418" s="40">
        <v>476.91666666666686</v>
      </c>
      <c r="H418" s="40">
        <v>531.21666666666681</v>
      </c>
      <c r="I418" s="40">
        <v>543.08333333333337</v>
      </c>
      <c r="J418" s="40">
        <v>558.36666666666679</v>
      </c>
      <c r="K418" s="31">
        <v>527.79999999999995</v>
      </c>
      <c r="L418" s="31">
        <v>500.65</v>
      </c>
      <c r="M418" s="31">
        <v>7.6997200000000001</v>
      </c>
      <c r="N418" s="1"/>
      <c r="O418" s="1"/>
    </row>
    <row r="419" spans="1:15" ht="12.75" customHeight="1">
      <c r="A419" s="31">
        <v>409</v>
      </c>
      <c r="B419" s="31" t="s">
        <v>496</v>
      </c>
      <c r="C419" s="31">
        <v>28.3</v>
      </c>
      <c r="D419" s="40">
        <v>28.166666666666668</v>
      </c>
      <c r="E419" s="40">
        <v>27.883333333333336</v>
      </c>
      <c r="F419" s="40">
        <v>27.466666666666669</v>
      </c>
      <c r="G419" s="40">
        <v>27.183333333333337</v>
      </c>
      <c r="H419" s="40">
        <v>28.583333333333336</v>
      </c>
      <c r="I419" s="40">
        <v>28.866666666666667</v>
      </c>
      <c r="J419" s="40">
        <v>29.283333333333335</v>
      </c>
      <c r="K419" s="31">
        <v>28.45</v>
      </c>
      <c r="L419" s="31">
        <v>27.75</v>
      </c>
      <c r="M419" s="31">
        <v>20.760290000000001</v>
      </c>
      <c r="N419" s="1"/>
      <c r="O419" s="1"/>
    </row>
    <row r="420" spans="1:15" ht="12.75" customHeight="1">
      <c r="A420" s="31">
        <v>410</v>
      </c>
      <c r="B420" s="31" t="s">
        <v>497</v>
      </c>
      <c r="C420" s="31">
        <v>3808.1</v>
      </c>
      <c r="D420" s="40">
        <v>3798.7166666666667</v>
      </c>
      <c r="E420" s="40">
        <v>3729.5833333333335</v>
      </c>
      <c r="F420" s="40">
        <v>3651.0666666666666</v>
      </c>
      <c r="G420" s="40">
        <v>3581.9333333333334</v>
      </c>
      <c r="H420" s="40">
        <v>3877.2333333333336</v>
      </c>
      <c r="I420" s="40">
        <v>3946.3666666666668</v>
      </c>
      <c r="J420" s="40">
        <v>4024.8833333333337</v>
      </c>
      <c r="K420" s="31">
        <v>3867.85</v>
      </c>
      <c r="L420" s="31">
        <v>3720.2</v>
      </c>
      <c r="M420" s="31">
        <v>0.24621000000000001</v>
      </c>
      <c r="N420" s="1"/>
      <c r="O420" s="1"/>
    </row>
    <row r="421" spans="1:15" ht="12.75" customHeight="1">
      <c r="A421" s="31">
        <v>411</v>
      </c>
      <c r="B421" s="31" t="s">
        <v>506</v>
      </c>
      <c r="C421" s="31">
        <v>811.2</v>
      </c>
      <c r="D421" s="40">
        <v>797.2833333333333</v>
      </c>
      <c r="E421" s="40">
        <v>770.56666666666661</v>
      </c>
      <c r="F421" s="40">
        <v>729.93333333333328</v>
      </c>
      <c r="G421" s="40">
        <v>703.21666666666658</v>
      </c>
      <c r="H421" s="40">
        <v>837.91666666666663</v>
      </c>
      <c r="I421" s="40">
        <v>864.63333333333333</v>
      </c>
      <c r="J421" s="40">
        <v>905.26666666666665</v>
      </c>
      <c r="K421" s="31">
        <v>824</v>
      </c>
      <c r="L421" s="31">
        <v>756.65</v>
      </c>
      <c r="M421" s="31">
        <v>6.6275399999999998</v>
      </c>
      <c r="N421" s="1"/>
      <c r="O421" s="1"/>
    </row>
    <row r="422" spans="1:15" ht="12.75" customHeight="1">
      <c r="A422" s="31">
        <v>412</v>
      </c>
      <c r="B422" s="31" t="s">
        <v>508</v>
      </c>
      <c r="C422" s="31">
        <v>1036.75</v>
      </c>
      <c r="D422" s="40">
        <v>1027.2666666666667</v>
      </c>
      <c r="E422" s="40">
        <v>1010.5833333333333</v>
      </c>
      <c r="F422" s="40">
        <v>984.41666666666663</v>
      </c>
      <c r="G422" s="40">
        <v>967.73333333333323</v>
      </c>
      <c r="H422" s="40">
        <v>1053.4333333333334</v>
      </c>
      <c r="I422" s="40">
        <v>1070.1166666666668</v>
      </c>
      <c r="J422" s="40">
        <v>1096.2833333333333</v>
      </c>
      <c r="K422" s="31">
        <v>1043.95</v>
      </c>
      <c r="L422" s="31">
        <v>1001.1</v>
      </c>
      <c r="M422" s="31">
        <v>0.71950999999999998</v>
      </c>
      <c r="N422" s="1"/>
      <c r="O422" s="1"/>
    </row>
    <row r="423" spans="1:15" ht="12.75" customHeight="1">
      <c r="A423" s="31">
        <v>413</v>
      </c>
      <c r="B423" s="31" t="s">
        <v>507</v>
      </c>
      <c r="C423" s="31">
        <v>2861.4</v>
      </c>
      <c r="D423" s="40">
        <v>2805.4666666666667</v>
      </c>
      <c r="E423" s="40">
        <v>2721.9333333333334</v>
      </c>
      <c r="F423" s="40">
        <v>2582.4666666666667</v>
      </c>
      <c r="G423" s="40">
        <v>2498.9333333333334</v>
      </c>
      <c r="H423" s="40">
        <v>2944.9333333333334</v>
      </c>
      <c r="I423" s="40">
        <v>3028.4666666666672</v>
      </c>
      <c r="J423" s="40">
        <v>3167.9333333333334</v>
      </c>
      <c r="K423" s="31">
        <v>2889</v>
      </c>
      <c r="L423" s="31">
        <v>2666</v>
      </c>
      <c r="M423" s="31">
        <v>1.0637399999999999</v>
      </c>
      <c r="N423" s="1"/>
      <c r="O423" s="1"/>
    </row>
    <row r="424" spans="1:15" ht="12.75" customHeight="1">
      <c r="A424" s="31">
        <v>414</v>
      </c>
      <c r="B424" s="31" t="s">
        <v>509</v>
      </c>
      <c r="C424" s="31">
        <v>831.1</v>
      </c>
      <c r="D424" s="40">
        <v>824.88333333333333</v>
      </c>
      <c r="E424" s="40">
        <v>814.41666666666663</v>
      </c>
      <c r="F424" s="40">
        <v>797.73333333333335</v>
      </c>
      <c r="G424" s="40">
        <v>787.26666666666665</v>
      </c>
      <c r="H424" s="40">
        <v>841.56666666666661</v>
      </c>
      <c r="I424" s="40">
        <v>852.0333333333333</v>
      </c>
      <c r="J424" s="40">
        <v>868.71666666666658</v>
      </c>
      <c r="K424" s="31">
        <v>835.35</v>
      </c>
      <c r="L424" s="31">
        <v>808.2</v>
      </c>
      <c r="M424" s="31">
        <v>1.3274900000000001</v>
      </c>
      <c r="N424" s="1"/>
      <c r="O424" s="1"/>
    </row>
    <row r="425" spans="1:15" ht="12.75" customHeight="1">
      <c r="A425" s="31">
        <v>415</v>
      </c>
      <c r="B425" s="31" t="s">
        <v>510</v>
      </c>
      <c r="C425" s="31">
        <v>458.35</v>
      </c>
      <c r="D425" s="40">
        <v>457.61666666666662</v>
      </c>
      <c r="E425" s="40">
        <v>440.78333333333325</v>
      </c>
      <c r="F425" s="40">
        <v>423.21666666666664</v>
      </c>
      <c r="G425" s="40">
        <v>406.38333333333327</v>
      </c>
      <c r="H425" s="40">
        <v>475.18333333333322</v>
      </c>
      <c r="I425" s="40">
        <v>492.01666666666659</v>
      </c>
      <c r="J425" s="40">
        <v>509.5833333333332</v>
      </c>
      <c r="K425" s="31">
        <v>474.45</v>
      </c>
      <c r="L425" s="31">
        <v>440.05</v>
      </c>
      <c r="M425" s="31">
        <v>1.30616</v>
      </c>
      <c r="N425" s="1"/>
      <c r="O425" s="1"/>
    </row>
    <row r="426" spans="1:15" ht="12.75" customHeight="1">
      <c r="A426" s="31">
        <v>416</v>
      </c>
      <c r="B426" s="31" t="s">
        <v>518</v>
      </c>
      <c r="C426" s="31">
        <v>257.3</v>
      </c>
      <c r="D426" s="40">
        <v>253.25000000000003</v>
      </c>
      <c r="E426" s="40">
        <v>247.15000000000003</v>
      </c>
      <c r="F426" s="40">
        <v>237</v>
      </c>
      <c r="G426" s="40">
        <v>230.9</v>
      </c>
      <c r="H426" s="40">
        <v>263.40000000000009</v>
      </c>
      <c r="I426" s="40">
        <v>269.5</v>
      </c>
      <c r="J426" s="40">
        <v>279.65000000000009</v>
      </c>
      <c r="K426" s="31">
        <v>259.35000000000002</v>
      </c>
      <c r="L426" s="31">
        <v>243.1</v>
      </c>
      <c r="M426" s="31">
        <v>3.1941999999999999</v>
      </c>
      <c r="N426" s="1"/>
      <c r="O426" s="1"/>
    </row>
    <row r="427" spans="1:15" ht="12.75" customHeight="1">
      <c r="A427" s="31">
        <v>417</v>
      </c>
      <c r="B427" s="31" t="s">
        <v>511</v>
      </c>
      <c r="C427" s="31">
        <v>84.45</v>
      </c>
      <c r="D427" s="40">
        <v>82.433333333333337</v>
      </c>
      <c r="E427" s="40">
        <v>79.716666666666669</v>
      </c>
      <c r="F427" s="40">
        <v>74.983333333333334</v>
      </c>
      <c r="G427" s="40">
        <v>72.266666666666666</v>
      </c>
      <c r="H427" s="40">
        <v>87.166666666666671</v>
      </c>
      <c r="I427" s="40">
        <v>89.88333333333334</v>
      </c>
      <c r="J427" s="40">
        <v>94.616666666666674</v>
      </c>
      <c r="K427" s="31">
        <v>85.15</v>
      </c>
      <c r="L427" s="31">
        <v>77.7</v>
      </c>
      <c r="M427" s="31">
        <v>502.65933999999999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2191.6999999999998</v>
      </c>
      <c r="D428" s="40">
        <v>2150.5500000000002</v>
      </c>
      <c r="E428" s="40">
        <v>2083.9500000000003</v>
      </c>
      <c r="F428" s="40">
        <v>1976.2</v>
      </c>
      <c r="G428" s="40">
        <v>1909.6000000000001</v>
      </c>
      <c r="H428" s="40">
        <v>2258.3000000000002</v>
      </c>
      <c r="I428" s="40">
        <v>2324.9000000000005</v>
      </c>
      <c r="J428" s="40">
        <v>2432.6500000000005</v>
      </c>
      <c r="K428" s="31">
        <v>2217.15</v>
      </c>
      <c r="L428" s="31">
        <v>2042.8</v>
      </c>
      <c r="M428" s="31">
        <v>22.45983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1587.95</v>
      </c>
      <c r="D429" s="40">
        <v>1578.2833333333335</v>
      </c>
      <c r="E429" s="40">
        <v>1553.416666666667</v>
      </c>
      <c r="F429" s="40">
        <v>1518.8833333333334</v>
      </c>
      <c r="G429" s="40">
        <v>1494.0166666666669</v>
      </c>
      <c r="H429" s="40">
        <v>1612.8166666666671</v>
      </c>
      <c r="I429" s="40">
        <v>1637.6833333333334</v>
      </c>
      <c r="J429" s="40">
        <v>1672.2166666666672</v>
      </c>
      <c r="K429" s="31">
        <v>1603.15</v>
      </c>
      <c r="L429" s="31">
        <v>1543.75</v>
      </c>
      <c r="M429" s="31">
        <v>6.6224800000000004</v>
      </c>
      <c r="N429" s="1"/>
      <c r="O429" s="1"/>
    </row>
    <row r="430" spans="1:15" ht="12.75" customHeight="1">
      <c r="A430" s="31">
        <v>420</v>
      </c>
      <c r="B430" s="31" t="s">
        <v>515</v>
      </c>
      <c r="C430" s="31">
        <v>511.05</v>
      </c>
      <c r="D430" s="40">
        <v>498.98333333333335</v>
      </c>
      <c r="E430" s="40">
        <v>483.26666666666665</v>
      </c>
      <c r="F430" s="40">
        <v>455.48333333333329</v>
      </c>
      <c r="G430" s="40">
        <v>439.76666666666659</v>
      </c>
      <c r="H430" s="40">
        <v>526.76666666666665</v>
      </c>
      <c r="I430" s="40">
        <v>542.48333333333335</v>
      </c>
      <c r="J430" s="40">
        <v>570.26666666666677</v>
      </c>
      <c r="K430" s="31">
        <v>514.70000000000005</v>
      </c>
      <c r="L430" s="31">
        <v>471.2</v>
      </c>
      <c r="M430" s="31">
        <v>16.706209999999999</v>
      </c>
      <c r="N430" s="1"/>
      <c r="O430" s="1"/>
    </row>
    <row r="431" spans="1:15" ht="12.75" customHeight="1">
      <c r="A431" s="31">
        <v>421</v>
      </c>
      <c r="B431" s="31" t="s">
        <v>512</v>
      </c>
      <c r="C431" s="31">
        <v>97.2</v>
      </c>
      <c r="D431" s="40">
        <v>96.566666666666663</v>
      </c>
      <c r="E431" s="40">
        <v>95.633333333333326</v>
      </c>
      <c r="F431" s="40">
        <v>94.066666666666663</v>
      </c>
      <c r="G431" s="40">
        <v>93.133333333333326</v>
      </c>
      <c r="H431" s="40">
        <v>98.133333333333326</v>
      </c>
      <c r="I431" s="40">
        <v>99.066666666666663</v>
      </c>
      <c r="J431" s="40">
        <v>100.63333333333333</v>
      </c>
      <c r="K431" s="31">
        <v>97.5</v>
      </c>
      <c r="L431" s="31">
        <v>95</v>
      </c>
      <c r="M431" s="31">
        <v>1.1413199999999999</v>
      </c>
      <c r="N431" s="1"/>
      <c r="O431" s="1"/>
    </row>
    <row r="432" spans="1:15" ht="12.75" customHeight="1">
      <c r="A432" s="31">
        <v>422</v>
      </c>
      <c r="B432" s="31" t="s">
        <v>514</v>
      </c>
      <c r="C432" s="31">
        <v>277.60000000000002</v>
      </c>
      <c r="D432" s="40">
        <v>276.38333333333338</v>
      </c>
      <c r="E432" s="40">
        <v>272.76666666666677</v>
      </c>
      <c r="F432" s="40">
        <v>267.93333333333339</v>
      </c>
      <c r="G432" s="40">
        <v>264.31666666666678</v>
      </c>
      <c r="H432" s="40">
        <v>281.21666666666675</v>
      </c>
      <c r="I432" s="40">
        <v>284.83333333333343</v>
      </c>
      <c r="J432" s="40">
        <v>289.66666666666674</v>
      </c>
      <c r="K432" s="31">
        <v>280</v>
      </c>
      <c r="L432" s="31">
        <v>271.55</v>
      </c>
      <c r="M432" s="31">
        <v>3.8508100000000001</v>
      </c>
      <c r="N432" s="1"/>
      <c r="O432" s="1"/>
    </row>
    <row r="433" spans="1:15" ht="12.75" customHeight="1">
      <c r="A433" s="31">
        <v>423</v>
      </c>
      <c r="B433" s="31" t="s">
        <v>516</v>
      </c>
      <c r="C433" s="31">
        <v>568.25</v>
      </c>
      <c r="D433" s="40">
        <v>566.73333333333323</v>
      </c>
      <c r="E433" s="40">
        <v>560.66666666666652</v>
      </c>
      <c r="F433" s="40">
        <v>553.08333333333326</v>
      </c>
      <c r="G433" s="40">
        <v>547.01666666666654</v>
      </c>
      <c r="H433" s="40">
        <v>574.31666666666649</v>
      </c>
      <c r="I433" s="40">
        <v>580.38333333333333</v>
      </c>
      <c r="J433" s="40">
        <v>587.96666666666647</v>
      </c>
      <c r="K433" s="31">
        <v>572.79999999999995</v>
      </c>
      <c r="L433" s="31">
        <v>559.15</v>
      </c>
      <c r="M433" s="31">
        <v>0.74824999999999997</v>
      </c>
      <c r="N433" s="1"/>
      <c r="O433" s="1"/>
    </row>
    <row r="434" spans="1:15" ht="12.75" customHeight="1">
      <c r="A434" s="31">
        <v>424</v>
      </c>
      <c r="B434" s="31" t="s">
        <v>517</v>
      </c>
      <c r="C434" s="31">
        <v>369.2</v>
      </c>
      <c r="D434" s="40">
        <v>369.08333333333331</v>
      </c>
      <c r="E434" s="40">
        <v>365.31666666666661</v>
      </c>
      <c r="F434" s="40">
        <v>361.43333333333328</v>
      </c>
      <c r="G434" s="40">
        <v>357.66666666666657</v>
      </c>
      <c r="H434" s="40">
        <v>372.96666666666664</v>
      </c>
      <c r="I434" s="40">
        <v>376.73333333333341</v>
      </c>
      <c r="J434" s="40">
        <v>380.61666666666667</v>
      </c>
      <c r="K434" s="31">
        <v>372.85</v>
      </c>
      <c r="L434" s="31">
        <v>365.2</v>
      </c>
      <c r="M434" s="31">
        <v>2.1097399999999999</v>
      </c>
      <c r="N434" s="1"/>
      <c r="O434" s="1"/>
    </row>
    <row r="435" spans="1:15" ht="12.75" customHeight="1">
      <c r="A435" s="31">
        <v>425</v>
      </c>
      <c r="B435" s="31" t="s">
        <v>519</v>
      </c>
      <c r="C435" s="31">
        <v>2330.1999999999998</v>
      </c>
      <c r="D435" s="40">
        <v>2333.7666666666664</v>
      </c>
      <c r="E435" s="40">
        <v>2297.583333333333</v>
      </c>
      <c r="F435" s="40">
        <v>2264.9666666666667</v>
      </c>
      <c r="G435" s="40">
        <v>2228.7833333333333</v>
      </c>
      <c r="H435" s="40">
        <v>2366.3833333333328</v>
      </c>
      <c r="I435" s="40">
        <v>2402.5666666666662</v>
      </c>
      <c r="J435" s="40">
        <v>2435.1833333333325</v>
      </c>
      <c r="K435" s="31">
        <v>2369.9499999999998</v>
      </c>
      <c r="L435" s="31">
        <v>2301.15</v>
      </c>
      <c r="M435" s="31">
        <v>0.18528</v>
      </c>
      <c r="N435" s="1"/>
      <c r="O435" s="1"/>
    </row>
    <row r="436" spans="1:15" ht="12.75" customHeight="1">
      <c r="A436" s="31">
        <v>426</v>
      </c>
      <c r="B436" s="31" t="s">
        <v>520</v>
      </c>
      <c r="C436" s="31">
        <v>833.85</v>
      </c>
      <c r="D436" s="40">
        <v>819.33333333333337</v>
      </c>
      <c r="E436" s="40">
        <v>799.66666666666674</v>
      </c>
      <c r="F436" s="40">
        <v>765.48333333333335</v>
      </c>
      <c r="G436" s="40">
        <v>745.81666666666672</v>
      </c>
      <c r="H436" s="40">
        <v>853.51666666666677</v>
      </c>
      <c r="I436" s="40">
        <v>873.18333333333351</v>
      </c>
      <c r="J436" s="40">
        <v>907.36666666666679</v>
      </c>
      <c r="K436" s="31">
        <v>839</v>
      </c>
      <c r="L436" s="31">
        <v>785.15</v>
      </c>
      <c r="M436" s="31">
        <v>2.02332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785.2</v>
      </c>
      <c r="D437" s="40">
        <v>779.5</v>
      </c>
      <c r="E437" s="40">
        <v>767.25</v>
      </c>
      <c r="F437" s="40">
        <v>749.3</v>
      </c>
      <c r="G437" s="40">
        <v>737.05</v>
      </c>
      <c r="H437" s="40">
        <v>797.45</v>
      </c>
      <c r="I437" s="40">
        <v>809.7</v>
      </c>
      <c r="J437" s="40">
        <v>827.65000000000009</v>
      </c>
      <c r="K437" s="31">
        <v>791.75</v>
      </c>
      <c r="L437" s="31">
        <v>761.55</v>
      </c>
      <c r="M437" s="31">
        <v>27.397629999999999</v>
      </c>
      <c r="N437" s="1"/>
      <c r="O437" s="1"/>
    </row>
    <row r="438" spans="1:15" ht="12.75" customHeight="1">
      <c r="A438" s="31">
        <v>428</v>
      </c>
      <c r="B438" s="31" t="s">
        <v>521</v>
      </c>
      <c r="C438" s="31">
        <v>466.1</v>
      </c>
      <c r="D438" s="40">
        <v>462.09999999999997</v>
      </c>
      <c r="E438" s="40">
        <v>450.29999999999995</v>
      </c>
      <c r="F438" s="40">
        <v>434.5</v>
      </c>
      <c r="G438" s="40">
        <v>422.7</v>
      </c>
      <c r="H438" s="40">
        <v>477.89999999999992</v>
      </c>
      <c r="I438" s="40">
        <v>489.7</v>
      </c>
      <c r="J438" s="40">
        <v>505.49999999999989</v>
      </c>
      <c r="K438" s="31">
        <v>473.9</v>
      </c>
      <c r="L438" s="31">
        <v>446.3</v>
      </c>
      <c r="M438" s="31">
        <v>3.9988999999999999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535.79999999999995</v>
      </c>
      <c r="D439" s="40">
        <v>538.33333333333337</v>
      </c>
      <c r="E439" s="40">
        <v>529.9666666666667</v>
      </c>
      <c r="F439" s="40">
        <v>524.13333333333333</v>
      </c>
      <c r="G439" s="40">
        <v>515.76666666666665</v>
      </c>
      <c r="H439" s="40">
        <v>544.16666666666674</v>
      </c>
      <c r="I439" s="40">
        <v>552.5333333333333</v>
      </c>
      <c r="J439" s="40">
        <v>558.36666666666679</v>
      </c>
      <c r="K439" s="31">
        <v>546.70000000000005</v>
      </c>
      <c r="L439" s="31">
        <v>532.5</v>
      </c>
      <c r="M439" s="31">
        <v>16.314520000000002</v>
      </c>
      <c r="N439" s="1"/>
      <c r="O439" s="1"/>
    </row>
    <row r="440" spans="1:15" ht="12.75" customHeight="1">
      <c r="A440" s="31">
        <v>430</v>
      </c>
      <c r="B440" s="31" t="s">
        <v>524</v>
      </c>
      <c r="C440" s="31">
        <v>670.5</v>
      </c>
      <c r="D440" s="40">
        <v>655.80000000000007</v>
      </c>
      <c r="E440" s="40">
        <v>631.85000000000014</v>
      </c>
      <c r="F440" s="40">
        <v>593.20000000000005</v>
      </c>
      <c r="G440" s="40">
        <v>569.25000000000011</v>
      </c>
      <c r="H440" s="40">
        <v>694.45000000000016</v>
      </c>
      <c r="I440" s="40">
        <v>718.4000000000002</v>
      </c>
      <c r="J440" s="40">
        <v>757.05000000000018</v>
      </c>
      <c r="K440" s="31">
        <v>679.75</v>
      </c>
      <c r="L440" s="31">
        <v>617.15</v>
      </c>
      <c r="M440" s="31">
        <v>0.82525999999999999</v>
      </c>
      <c r="N440" s="1"/>
      <c r="O440" s="1"/>
    </row>
    <row r="441" spans="1:15" ht="12.75" customHeight="1">
      <c r="A441" s="31">
        <v>431</v>
      </c>
      <c r="B441" s="31" t="s">
        <v>522</v>
      </c>
      <c r="C441" s="31">
        <v>439.3</v>
      </c>
      <c r="D441" s="40">
        <v>436.83333333333331</v>
      </c>
      <c r="E441" s="40">
        <v>427.66666666666663</v>
      </c>
      <c r="F441" s="40">
        <v>416.0333333333333</v>
      </c>
      <c r="G441" s="40">
        <v>406.86666666666662</v>
      </c>
      <c r="H441" s="40">
        <v>448.46666666666664</v>
      </c>
      <c r="I441" s="40">
        <v>457.63333333333327</v>
      </c>
      <c r="J441" s="40">
        <v>469.26666666666665</v>
      </c>
      <c r="K441" s="31">
        <v>446</v>
      </c>
      <c r="L441" s="31">
        <v>425.2</v>
      </c>
      <c r="M441" s="31">
        <v>2.5463</v>
      </c>
      <c r="N441" s="1"/>
      <c r="O441" s="1"/>
    </row>
    <row r="442" spans="1:15" ht="12.75" customHeight="1">
      <c r="A442" s="31">
        <v>432</v>
      </c>
      <c r="B442" s="31" t="s">
        <v>523</v>
      </c>
      <c r="C442" s="31">
        <v>2150</v>
      </c>
      <c r="D442" s="40">
        <v>2156.5499999999997</v>
      </c>
      <c r="E442" s="40">
        <v>2121.6499999999996</v>
      </c>
      <c r="F442" s="40">
        <v>2093.2999999999997</v>
      </c>
      <c r="G442" s="40">
        <v>2058.3999999999996</v>
      </c>
      <c r="H442" s="40">
        <v>2184.8999999999996</v>
      </c>
      <c r="I442" s="40">
        <v>2219.8000000000002</v>
      </c>
      <c r="J442" s="40">
        <v>2248.1499999999996</v>
      </c>
      <c r="K442" s="31">
        <v>2191.4499999999998</v>
      </c>
      <c r="L442" s="31">
        <v>2128.1999999999998</v>
      </c>
      <c r="M442" s="31">
        <v>1.07464</v>
      </c>
      <c r="N442" s="1"/>
      <c r="O442" s="1"/>
    </row>
    <row r="443" spans="1:15" ht="12.75" customHeight="1">
      <c r="A443" s="31">
        <v>433</v>
      </c>
      <c r="B443" s="31" t="s">
        <v>525</v>
      </c>
      <c r="C443" s="31">
        <v>511.3</v>
      </c>
      <c r="D443" s="40">
        <v>505.45</v>
      </c>
      <c r="E443" s="40">
        <v>488.9</v>
      </c>
      <c r="F443" s="40">
        <v>466.5</v>
      </c>
      <c r="G443" s="40">
        <v>449.95</v>
      </c>
      <c r="H443" s="40">
        <v>527.84999999999991</v>
      </c>
      <c r="I443" s="40">
        <v>544.40000000000009</v>
      </c>
      <c r="J443" s="40">
        <v>566.79999999999995</v>
      </c>
      <c r="K443" s="31">
        <v>522</v>
      </c>
      <c r="L443" s="31">
        <v>483.05</v>
      </c>
      <c r="M443" s="31">
        <v>2.1828400000000001</v>
      </c>
      <c r="N443" s="1"/>
      <c r="O443" s="1"/>
    </row>
    <row r="444" spans="1:15" ht="12.75" customHeight="1">
      <c r="A444" s="31">
        <v>434</v>
      </c>
      <c r="B444" s="31" t="s">
        <v>526</v>
      </c>
      <c r="C444" s="31">
        <v>6.9</v>
      </c>
      <c r="D444" s="40">
        <v>6.8666666666666671</v>
      </c>
      <c r="E444" s="40">
        <v>6.7833333333333341</v>
      </c>
      <c r="F444" s="40">
        <v>6.666666666666667</v>
      </c>
      <c r="G444" s="40">
        <v>6.5833333333333339</v>
      </c>
      <c r="H444" s="40">
        <v>6.9833333333333343</v>
      </c>
      <c r="I444" s="40">
        <v>7.0666666666666664</v>
      </c>
      <c r="J444" s="40">
        <v>7.1833333333333345</v>
      </c>
      <c r="K444" s="31">
        <v>6.95</v>
      </c>
      <c r="L444" s="31">
        <v>6.75</v>
      </c>
      <c r="M444" s="31">
        <v>185.15651</v>
      </c>
      <c r="N444" s="1"/>
      <c r="O444" s="1"/>
    </row>
    <row r="445" spans="1:15" ht="12.75" customHeight="1">
      <c r="A445" s="31">
        <v>435</v>
      </c>
      <c r="B445" s="31" t="s">
        <v>513</v>
      </c>
      <c r="C445" s="31">
        <v>412.45</v>
      </c>
      <c r="D445" s="40">
        <v>409.2166666666667</v>
      </c>
      <c r="E445" s="40">
        <v>401.43333333333339</v>
      </c>
      <c r="F445" s="40">
        <v>390.41666666666669</v>
      </c>
      <c r="G445" s="40">
        <v>382.63333333333338</v>
      </c>
      <c r="H445" s="40">
        <v>420.23333333333341</v>
      </c>
      <c r="I445" s="40">
        <v>428.01666666666671</v>
      </c>
      <c r="J445" s="40">
        <v>439.03333333333342</v>
      </c>
      <c r="K445" s="31">
        <v>417</v>
      </c>
      <c r="L445" s="31">
        <v>398.2</v>
      </c>
      <c r="M445" s="31">
        <v>7.0431600000000003</v>
      </c>
      <c r="N445" s="1"/>
      <c r="O445" s="1"/>
    </row>
    <row r="446" spans="1:15" ht="12.75" customHeight="1">
      <c r="A446" s="31">
        <v>436</v>
      </c>
      <c r="B446" s="31" t="s">
        <v>527</v>
      </c>
      <c r="C446" s="31">
        <v>1020.45</v>
      </c>
      <c r="D446" s="40">
        <v>1017.1666666666666</v>
      </c>
      <c r="E446" s="40">
        <v>1006.3333333333333</v>
      </c>
      <c r="F446" s="40">
        <v>992.21666666666658</v>
      </c>
      <c r="G446" s="40">
        <v>981.38333333333321</v>
      </c>
      <c r="H446" s="40">
        <v>1031.2833333333333</v>
      </c>
      <c r="I446" s="40">
        <v>1042.1166666666666</v>
      </c>
      <c r="J446" s="40">
        <v>1056.2333333333333</v>
      </c>
      <c r="K446" s="31">
        <v>1028</v>
      </c>
      <c r="L446" s="31">
        <v>1003.05</v>
      </c>
      <c r="M446" s="31">
        <v>0.30631000000000003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585.1</v>
      </c>
      <c r="D447" s="40">
        <v>592.61666666666667</v>
      </c>
      <c r="E447" s="40">
        <v>573.48333333333335</v>
      </c>
      <c r="F447" s="40">
        <v>561.86666666666667</v>
      </c>
      <c r="G447" s="40">
        <v>542.73333333333335</v>
      </c>
      <c r="H447" s="40">
        <v>604.23333333333335</v>
      </c>
      <c r="I447" s="40">
        <v>623.36666666666679</v>
      </c>
      <c r="J447" s="40">
        <v>634.98333333333335</v>
      </c>
      <c r="K447" s="31">
        <v>611.75</v>
      </c>
      <c r="L447" s="31">
        <v>581</v>
      </c>
      <c r="M447" s="31">
        <v>12.88618</v>
      </c>
      <c r="N447" s="1"/>
      <c r="O447" s="1"/>
    </row>
    <row r="448" spans="1:15" ht="12.75" customHeight="1">
      <c r="A448" s="31">
        <v>438</v>
      </c>
      <c r="B448" s="31" t="s">
        <v>532</v>
      </c>
      <c r="C448" s="31">
        <v>1577.65</v>
      </c>
      <c r="D448" s="40">
        <v>1544.2333333333336</v>
      </c>
      <c r="E448" s="40">
        <v>1510.8166666666671</v>
      </c>
      <c r="F448" s="40">
        <v>1443.9833333333336</v>
      </c>
      <c r="G448" s="40">
        <v>1410.5666666666671</v>
      </c>
      <c r="H448" s="40">
        <v>1611.0666666666671</v>
      </c>
      <c r="I448" s="40">
        <v>1644.4833333333336</v>
      </c>
      <c r="J448" s="40">
        <v>1711.3166666666671</v>
      </c>
      <c r="K448" s="31">
        <v>1577.65</v>
      </c>
      <c r="L448" s="31">
        <v>1477.4</v>
      </c>
      <c r="M448" s="31">
        <v>7.4530900000000004</v>
      </c>
      <c r="N448" s="1"/>
      <c r="O448" s="1"/>
    </row>
    <row r="449" spans="1:15" ht="12.75" customHeight="1">
      <c r="A449" s="31">
        <v>439</v>
      </c>
      <c r="B449" s="31" t="s">
        <v>533</v>
      </c>
      <c r="C449" s="31">
        <v>14349.4</v>
      </c>
      <c r="D449" s="40">
        <v>14165.033333333335</v>
      </c>
      <c r="E449" s="40">
        <v>13900.066666666669</v>
      </c>
      <c r="F449" s="40">
        <v>13450.733333333335</v>
      </c>
      <c r="G449" s="40">
        <v>13185.76666666667</v>
      </c>
      <c r="H449" s="40">
        <v>14614.366666666669</v>
      </c>
      <c r="I449" s="40">
        <v>14879.333333333332</v>
      </c>
      <c r="J449" s="40">
        <v>15328.666666666668</v>
      </c>
      <c r="K449" s="31">
        <v>14430</v>
      </c>
      <c r="L449" s="31">
        <v>13715.7</v>
      </c>
      <c r="M449" s="31">
        <v>2.8549999999999999E-2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912.3</v>
      </c>
      <c r="D450" s="40">
        <v>902.41666666666663</v>
      </c>
      <c r="E450" s="40">
        <v>890.13333333333321</v>
      </c>
      <c r="F450" s="40">
        <v>867.96666666666658</v>
      </c>
      <c r="G450" s="40">
        <v>855.68333333333317</v>
      </c>
      <c r="H450" s="40">
        <v>924.58333333333326</v>
      </c>
      <c r="I450" s="40">
        <v>936.86666666666679</v>
      </c>
      <c r="J450" s="40">
        <v>959.0333333333333</v>
      </c>
      <c r="K450" s="31">
        <v>914.7</v>
      </c>
      <c r="L450" s="31">
        <v>880.25</v>
      </c>
      <c r="M450" s="31">
        <v>16.8155</v>
      </c>
      <c r="N450" s="1"/>
      <c r="O450" s="1"/>
    </row>
    <row r="451" spans="1:15" ht="12.75" customHeight="1">
      <c r="A451" s="31">
        <v>441</v>
      </c>
      <c r="B451" s="31" t="s">
        <v>534</v>
      </c>
      <c r="C451" s="31">
        <v>217.3</v>
      </c>
      <c r="D451" s="40">
        <v>214.51666666666668</v>
      </c>
      <c r="E451" s="40">
        <v>209.63333333333335</v>
      </c>
      <c r="F451" s="40">
        <v>201.96666666666667</v>
      </c>
      <c r="G451" s="40">
        <v>197.08333333333334</v>
      </c>
      <c r="H451" s="40">
        <v>222.18333333333337</v>
      </c>
      <c r="I451" s="40">
        <v>227.06666666666669</v>
      </c>
      <c r="J451" s="40">
        <v>234.73333333333338</v>
      </c>
      <c r="K451" s="31">
        <v>219.4</v>
      </c>
      <c r="L451" s="31">
        <v>206.85</v>
      </c>
      <c r="M451" s="31">
        <v>19.443670000000001</v>
      </c>
      <c r="N451" s="1"/>
      <c r="O451" s="1"/>
    </row>
    <row r="452" spans="1:15" ht="12.75" customHeight="1">
      <c r="A452" s="31">
        <v>442</v>
      </c>
      <c r="B452" s="31" t="s">
        <v>535</v>
      </c>
      <c r="C452" s="31">
        <v>1233.45</v>
      </c>
      <c r="D452" s="40">
        <v>1229.1333333333334</v>
      </c>
      <c r="E452" s="40">
        <v>1214.3166666666668</v>
      </c>
      <c r="F452" s="40">
        <v>1195.1833333333334</v>
      </c>
      <c r="G452" s="40">
        <v>1180.3666666666668</v>
      </c>
      <c r="H452" s="40">
        <v>1248.2666666666669</v>
      </c>
      <c r="I452" s="40">
        <v>1263.0833333333335</v>
      </c>
      <c r="J452" s="40">
        <v>1282.2166666666669</v>
      </c>
      <c r="K452" s="31">
        <v>1243.95</v>
      </c>
      <c r="L452" s="31">
        <v>1210</v>
      </c>
      <c r="M452" s="31">
        <v>2.8485100000000001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820.95</v>
      </c>
      <c r="D453" s="40">
        <v>815.6</v>
      </c>
      <c r="E453" s="40">
        <v>807.35</v>
      </c>
      <c r="F453" s="40">
        <v>793.75</v>
      </c>
      <c r="G453" s="40">
        <v>785.5</v>
      </c>
      <c r="H453" s="40">
        <v>829.2</v>
      </c>
      <c r="I453" s="40">
        <v>837.45</v>
      </c>
      <c r="J453" s="40">
        <v>851.05000000000007</v>
      </c>
      <c r="K453" s="31">
        <v>823.85</v>
      </c>
      <c r="L453" s="31">
        <v>802</v>
      </c>
      <c r="M453" s="31">
        <v>10.250859999999999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6038.45</v>
      </c>
      <c r="D454" s="40">
        <v>5977.8166666666666</v>
      </c>
      <c r="E454" s="40">
        <v>5810.6333333333332</v>
      </c>
      <c r="F454" s="40">
        <v>5582.8166666666666</v>
      </c>
      <c r="G454" s="40">
        <v>5415.6333333333332</v>
      </c>
      <c r="H454" s="40">
        <v>6205.6333333333332</v>
      </c>
      <c r="I454" s="40">
        <v>6372.8166666666657</v>
      </c>
      <c r="J454" s="40">
        <v>6600.6333333333332</v>
      </c>
      <c r="K454" s="31">
        <v>6145</v>
      </c>
      <c r="L454" s="31">
        <v>5750</v>
      </c>
      <c r="M454" s="31">
        <v>2.0851299999999999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495.5</v>
      </c>
      <c r="D455" s="40">
        <v>490.61666666666662</v>
      </c>
      <c r="E455" s="40">
        <v>481.88333333333321</v>
      </c>
      <c r="F455" s="40">
        <v>468.26666666666659</v>
      </c>
      <c r="G455" s="40">
        <v>459.53333333333319</v>
      </c>
      <c r="H455" s="40">
        <v>504.23333333333323</v>
      </c>
      <c r="I455" s="40">
        <v>512.9666666666667</v>
      </c>
      <c r="J455" s="40">
        <v>526.58333333333326</v>
      </c>
      <c r="K455" s="31">
        <v>499.35</v>
      </c>
      <c r="L455" s="31">
        <v>477</v>
      </c>
      <c r="M455" s="31">
        <v>275.53683999999998</v>
      </c>
      <c r="N455" s="1"/>
      <c r="O455" s="1"/>
    </row>
    <row r="456" spans="1:15" ht="12.75" customHeight="1">
      <c r="A456" s="31">
        <v>446</v>
      </c>
      <c r="B456" s="31" t="s">
        <v>536</v>
      </c>
      <c r="C456" s="31">
        <v>282.05</v>
      </c>
      <c r="D456" s="40">
        <v>276.45</v>
      </c>
      <c r="E456" s="40">
        <v>268.89999999999998</v>
      </c>
      <c r="F456" s="40">
        <v>255.75</v>
      </c>
      <c r="G456" s="40">
        <v>248.2</v>
      </c>
      <c r="H456" s="40">
        <v>289.59999999999997</v>
      </c>
      <c r="I456" s="40">
        <v>297.15000000000003</v>
      </c>
      <c r="J456" s="40">
        <v>310.29999999999995</v>
      </c>
      <c r="K456" s="31">
        <v>284</v>
      </c>
      <c r="L456" s="31">
        <v>263.3</v>
      </c>
      <c r="M456" s="31">
        <v>51.447719999999997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236.95</v>
      </c>
      <c r="D457" s="40">
        <v>232.38333333333333</v>
      </c>
      <c r="E457" s="40">
        <v>226.76666666666665</v>
      </c>
      <c r="F457" s="40">
        <v>216.58333333333331</v>
      </c>
      <c r="G457" s="40">
        <v>210.96666666666664</v>
      </c>
      <c r="H457" s="40">
        <v>242.56666666666666</v>
      </c>
      <c r="I457" s="40">
        <v>248.18333333333334</v>
      </c>
      <c r="J457" s="40">
        <v>258.36666666666667</v>
      </c>
      <c r="K457" s="31">
        <v>238</v>
      </c>
      <c r="L457" s="31">
        <v>222.2</v>
      </c>
      <c r="M457" s="31">
        <v>611.58285999999998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1192.05</v>
      </c>
      <c r="D458" s="40">
        <v>1188.7333333333333</v>
      </c>
      <c r="E458" s="40">
        <v>1168.4666666666667</v>
      </c>
      <c r="F458" s="40">
        <v>1144.8833333333334</v>
      </c>
      <c r="G458" s="40">
        <v>1124.6166666666668</v>
      </c>
      <c r="H458" s="40">
        <v>1212.3166666666666</v>
      </c>
      <c r="I458" s="40">
        <v>1232.5833333333335</v>
      </c>
      <c r="J458" s="40">
        <v>1256.1666666666665</v>
      </c>
      <c r="K458" s="31">
        <v>1209</v>
      </c>
      <c r="L458" s="31">
        <v>1165.1500000000001</v>
      </c>
      <c r="M458" s="31">
        <v>93.829629999999995</v>
      </c>
      <c r="N458" s="1"/>
      <c r="O458" s="1"/>
    </row>
    <row r="459" spans="1:15" ht="12.75" customHeight="1">
      <c r="A459" s="31">
        <v>449</v>
      </c>
      <c r="B459" s="31" t="s">
        <v>872</v>
      </c>
      <c r="C459" s="31">
        <v>779.75</v>
      </c>
      <c r="D459" s="40">
        <v>774.91666666666663</v>
      </c>
      <c r="E459" s="40">
        <v>759.83333333333326</v>
      </c>
      <c r="F459" s="40">
        <v>739.91666666666663</v>
      </c>
      <c r="G459" s="40">
        <v>724.83333333333326</v>
      </c>
      <c r="H459" s="40">
        <v>794.83333333333326</v>
      </c>
      <c r="I459" s="40">
        <v>809.91666666666652</v>
      </c>
      <c r="J459" s="40">
        <v>829.83333333333326</v>
      </c>
      <c r="K459" s="31">
        <v>790</v>
      </c>
      <c r="L459" s="31">
        <v>755</v>
      </c>
      <c r="M459" s="31">
        <v>0.39389000000000002</v>
      </c>
      <c r="N459" s="1"/>
      <c r="O459" s="1"/>
    </row>
    <row r="460" spans="1:15" ht="12.75" customHeight="1">
      <c r="A460" s="31">
        <v>450</v>
      </c>
      <c r="B460" s="31" t="s">
        <v>528</v>
      </c>
      <c r="C460" s="31">
        <v>2198</v>
      </c>
      <c r="D460" s="40">
        <v>2165.6</v>
      </c>
      <c r="E460" s="40">
        <v>2082.5</v>
      </c>
      <c r="F460" s="40">
        <v>1967</v>
      </c>
      <c r="G460" s="40">
        <v>1883.9</v>
      </c>
      <c r="H460" s="40">
        <v>2281.1</v>
      </c>
      <c r="I460" s="40">
        <v>2364.1999999999994</v>
      </c>
      <c r="J460" s="40">
        <v>2479.6999999999998</v>
      </c>
      <c r="K460" s="31">
        <v>2248.6999999999998</v>
      </c>
      <c r="L460" s="31">
        <v>2050.1</v>
      </c>
      <c r="M460" s="31">
        <v>2.2856299999999998</v>
      </c>
      <c r="N460" s="1"/>
      <c r="O460" s="1"/>
    </row>
    <row r="461" spans="1:15" ht="12.75" customHeight="1">
      <c r="A461" s="31">
        <v>451</v>
      </c>
      <c r="B461" s="31" t="s">
        <v>529</v>
      </c>
      <c r="C461" s="31">
        <v>910.9</v>
      </c>
      <c r="D461" s="40">
        <v>878.4</v>
      </c>
      <c r="E461" s="40">
        <v>826.8</v>
      </c>
      <c r="F461" s="40">
        <v>742.69999999999993</v>
      </c>
      <c r="G461" s="40">
        <v>691.09999999999991</v>
      </c>
      <c r="H461" s="40">
        <v>962.5</v>
      </c>
      <c r="I461" s="40">
        <v>1014.1000000000001</v>
      </c>
      <c r="J461" s="40">
        <v>1098.2</v>
      </c>
      <c r="K461" s="31">
        <v>930</v>
      </c>
      <c r="L461" s="31">
        <v>794.3</v>
      </c>
      <c r="M461" s="31">
        <v>7.5274400000000004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3464.25</v>
      </c>
      <c r="D462" s="40">
        <v>3451</v>
      </c>
      <c r="E462" s="40">
        <v>3421.05</v>
      </c>
      <c r="F462" s="40">
        <v>3377.8500000000004</v>
      </c>
      <c r="G462" s="40">
        <v>3347.9000000000005</v>
      </c>
      <c r="H462" s="40">
        <v>3494.2</v>
      </c>
      <c r="I462" s="40">
        <v>3524.1499999999996</v>
      </c>
      <c r="J462" s="40">
        <v>3567.3499999999995</v>
      </c>
      <c r="K462" s="31">
        <v>3480.95</v>
      </c>
      <c r="L462" s="31">
        <v>3407.8</v>
      </c>
      <c r="M462" s="31">
        <v>21.534610000000001</v>
      </c>
      <c r="N462" s="1"/>
      <c r="O462" s="1"/>
    </row>
    <row r="463" spans="1:15" ht="12.75" customHeight="1">
      <c r="A463" s="31">
        <v>453</v>
      </c>
      <c r="B463" s="31" t="s">
        <v>537</v>
      </c>
      <c r="C463" s="31">
        <v>4095.15</v>
      </c>
      <c r="D463" s="40">
        <v>4027.6</v>
      </c>
      <c r="E463" s="40">
        <v>3905.5999999999995</v>
      </c>
      <c r="F463" s="40">
        <v>3716.0499999999997</v>
      </c>
      <c r="G463" s="40">
        <v>3594.0499999999993</v>
      </c>
      <c r="H463" s="40">
        <v>4217.1499999999996</v>
      </c>
      <c r="I463" s="40">
        <v>4339.1500000000005</v>
      </c>
      <c r="J463" s="40">
        <v>4528.7</v>
      </c>
      <c r="K463" s="31">
        <v>4149.6000000000004</v>
      </c>
      <c r="L463" s="31">
        <v>3838.05</v>
      </c>
      <c r="M463" s="31">
        <v>0.39440999999999998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1560.55</v>
      </c>
      <c r="D464" s="40">
        <v>1543.7666666666667</v>
      </c>
      <c r="E464" s="40">
        <v>1523.0833333333333</v>
      </c>
      <c r="F464" s="40">
        <v>1485.6166666666666</v>
      </c>
      <c r="G464" s="40">
        <v>1464.9333333333332</v>
      </c>
      <c r="H464" s="40">
        <v>1581.2333333333333</v>
      </c>
      <c r="I464" s="40">
        <v>1601.9166666666667</v>
      </c>
      <c r="J464" s="40">
        <v>1639.3833333333334</v>
      </c>
      <c r="K464" s="31">
        <v>1564.45</v>
      </c>
      <c r="L464" s="31">
        <v>1506.3</v>
      </c>
      <c r="M464" s="31">
        <v>18.23592</v>
      </c>
      <c r="N464" s="1"/>
      <c r="O464" s="1"/>
    </row>
    <row r="465" spans="1:15" ht="12.75" customHeight="1">
      <c r="A465" s="31">
        <v>455</v>
      </c>
      <c r="B465" s="31" t="s">
        <v>539</v>
      </c>
      <c r="C465" s="31">
        <v>1696.2</v>
      </c>
      <c r="D465" s="40">
        <v>1715.3833333333332</v>
      </c>
      <c r="E465" s="40">
        <v>1655.8166666666664</v>
      </c>
      <c r="F465" s="40">
        <v>1615.4333333333332</v>
      </c>
      <c r="G465" s="40">
        <v>1555.8666666666663</v>
      </c>
      <c r="H465" s="40">
        <v>1755.7666666666664</v>
      </c>
      <c r="I465" s="40">
        <v>1815.333333333333</v>
      </c>
      <c r="J465" s="40">
        <v>1855.7166666666665</v>
      </c>
      <c r="K465" s="31">
        <v>1774.95</v>
      </c>
      <c r="L465" s="31">
        <v>1675</v>
      </c>
      <c r="M465" s="31">
        <v>0.66515999999999997</v>
      </c>
      <c r="N465" s="1"/>
      <c r="O465" s="1"/>
    </row>
    <row r="466" spans="1:15" ht="12.75" customHeight="1">
      <c r="A466" s="31">
        <v>456</v>
      </c>
      <c r="B466" s="31" t="s">
        <v>540</v>
      </c>
      <c r="C466" s="31">
        <v>1105.05</v>
      </c>
      <c r="D466" s="40">
        <v>1111.4833333333333</v>
      </c>
      <c r="E466" s="40">
        <v>1094.0666666666666</v>
      </c>
      <c r="F466" s="40">
        <v>1083.0833333333333</v>
      </c>
      <c r="G466" s="40">
        <v>1065.6666666666665</v>
      </c>
      <c r="H466" s="40">
        <v>1122.4666666666667</v>
      </c>
      <c r="I466" s="40">
        <v>1139.8833333333332</v>
      </c>
      <c r="J466" s="40">
        <v>1150.8666666666668</v>
      </c>
      <c r="K466" s="31">
        <v>1128.9000000000001</v>
      </c>
      <c r="L466" s="31">
        <v>1100.5</v>
      </c>
      <c r="M466" s="31">
        <v>1.0146900000000001</v>
      </c>
      <c r="N466" s="1"/>
      <c r="O466" s="1"/>
    </row>
    <row r="467" spans="1:15" ht="12.75" customHeight="1">
      <c r="A467" s="31">
        <v>457</v>
      </c>
      <c r="B467" s="31" t="s">
        <v>544</v>
      </c>
      <c r="C467" s="31">
        <v>1704.15</v>
      </c>
      <c r="D467" s="40">
        <v>1708.1666666666667</v>
      </c>
      <c r="E467" s="40">
        <v>1687.4833333333336</v>
      </c>
      <c r="F467" s="40">
        <v>1670.8166666666668</v>
      </c>
      <c r="G467" s="40">
        <v>1650.1333333333337</v>
      </c>
      <c r="H467" s="40">
        <v>1724.8333333333335</v>
      </c>
      <c r="I467" s="40">
        <v>1745.5166666666664</v>
      </c>
      <c r="J467" s="40">
        <v>1762.1833333333334</v>
      </c>
      <c r="K467" s="31">
        <v>1728.85</v>
      </c>
      <c r="L467" s="31">
        <v>1691.5</v>
      </c>
      <c r="M467" s="31">
        <v>0.39635999999999999</v>
      </c>
      <c r="N467" s="1"/>
      <c r="O467" s="1"/>
    </row>
    <row r="468" spans="1:15" ht="12.75" customHeight="1">
      <c r="A468" s="31">
        <v>458</v>
      </c>
      <c r="B468" s="31" t="s">
        <v>541</v>
      </c>
      <c r="C468" s="31">
        <v>1935.2</v>
      </c>
      <c r="D468" s="40">
        <v>1924.1666666666667</v>
      </c>
      <c r="E468" s="40">
        <v>1903.3333333333335</v>
      </c>
      <c r="F468" s="40">
        <v>1871.4666666666667</v>
      </c>
      <c r="G468" s="40">
        <v>1850.6333333333334</v>
      </c>
      <c r="H468" s="40">
        <v>1956.0333333333335</v>
      </c>
      <c r="I468" s="40">
        <v>1976.866666666667</v>
      </c>
      <c r="J468" s="40">
        <v>2008.7333333333336</v>
      </c>
      <c r="K468" s="31">
        <v>1945</v>
      </c>
      <c r="L468" s="31">
        <v>1892.3</v>
      </c>
      <c r="M468" s="31">
        <v>0.17018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2387.6999999999998</v>
      </c>
      <c r="D469" s="40">
        <v>2387.9</v>
      </c>
      <c r="E469" s="40">
        <v>2364.8500000000004</v>
      </c>
      <c r="F469" s="40">
        <v>2342.0000000000005</v>
      </c>
      <c r="G469" s="40">
        <v>2318.9500000000007</v>
      </c>
      <c r="H469" s="40">
        <v>2410.75</v>
      </c>
      <c r="I469" s="40">
        <v>2433.8000000000002</v>
      </c>
      <c r="J469" s="40">
        <v>2456.6499999999996</v>
      </c>
      <c r="K469" s="31">
        <v>2410.9499999999998</v>
      </c>
      <c r="L469" s="31">
        <v>2365.0500000000002</v>
      </c>
      <c r="M469" s="31">
        <v>12.479419999999999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2821.5</v>
      </c>
      <c r="D470" s="40">
        <v>2799.6333333333332</v>
      </c>
      <c r="E470" s="40">
        <v>2766.3666666666663</v>
      </c>
      <c r="F470" s="40">
        <v>2711.2333333333331</v>
      </c>
      <c r="G470" s="40">
        <v>2677.9666666666662</v>
      </c>
      <c r="H470" s="40">
        <v>2854.7666666666664</v>
      </c>
      <c r="I470" s="40">
        <v>2888.0333333333328</v>
      </c>
      <c r="J470" s="40">
        <v>2943.1666666666665</v>
      </c>
      <c r="K470" s="31">
        <v>2832.9</v>
      </c>
      <c r="L470" s="31">
        <v>2744.5</v>
      </c>
      <c r="M470" s="31">
        <v>1.18889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535.45000000000005</v>
      </c>
      <c r="D471" s="40">
        <v>525.70000000000005</v>
      </c>
      <c r="E471" s="40">
        <v>511.55000000000007</v>
      </c>
      <c r="F471" s="40">
        <v>487.65000000000003</v>
      </c>
      <c r="G471" s="40">
        <v>473.50000000000006</v>
      </c>
      <c r="H471" s="40">
        <v>549.60000000000014</v>
      </c>
      <c r="I471" s="40">
        <v>563.75000000000023</v>
      </c>
      <c r="J471" s="40">
        <v>587.65000000000009</v>
      </c>
      <c r="K471" s="31">
        <v>539.85</v>
      </c>
      <c r="L471" s="31">
        <v>501.8</v>
      </c>
      <c r="M471" s="31">
        <v>14.578799999999999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1111.9000000000001</v>
      </c>
      <c r="D472" s="40">
        <v>1110.7</v>
      </c>
      <c r="E472" s="40">
        <v>1094.75</v>
      </c>
      <c r="F472" s="40">
        <v>1077.5999999999999</v>
      </c>
      <c r="G472" s="40">
        <v>1061.6499999999999</v>
      </c>
      <c r="H472" s="40">
        <v>1127.8500000000001</v>
      </c>
      <c r="I472" s="40">
        <v>1143.8000000000004</v>
      </c>
      <c r="J472" s="40">
        <v>1160.9500000000003</v>
      </c>
      <c r="K472" s="31">
        <v>1126.6500000000001</v>
      </c>
      <c r="L472" s="31">
        <v>1093.55</v>
      </c>
      <c r="M472" s="31">
        <v>13.375450000000001</v>
      </c>
      <c r="N472" s="1"/>
      <c r="O472" s="1"/>
    </row>
    <row r="473" spans="1:15" ht="12.75" customHeight="1">
      <c r="A473" s="31">
        <v>463</v>
      </c>
      <c r="B473" s="31" t="s">
        <v>542</v>
      </c>
      <c r="C473" s="31">
        <v>49.8</v>
      </c>
      <c r="D473" s="40">
        <v>49.199999999999996</v>
      </c>
      <c r="E473" s="40">
        <v>48.599999999999994</v>
      </c>
      <c r="F473" s="40">
        <v>47.4</v>
      </c>
      <c r="G473" s="40">
        <v>46.8</v>
      </c>
      <c r="H473" s="40">
        <v>50.399999999999991</v>
      </c>
      <c r="I473" s="40">
        <v>51</v>
      </c>
      <c r="J473" s="40">
        <v>52.199999999999989</v>
      </c>
      <c r="K473" s="31">
        <v>49.8</v>
      </c>
      <c r="L473" s="31">
        <v>48</v>
      </c>
      <c r="M473" s="31">
        <v>390.90499</v>
      </c>
      <c r="N473" s="1"/>
      <c r="O473" s="1"/>
    </row>
    <row r="474" spans="1:15" ht="12.75" customHeight="1">
      <c r="A474" s="31">
        <v>464</v>
      </c>
      <c r="B474" s="31" t="s">
        <v>543</v>
      </c>
      <c r="C474" s="31">
        <v>183.2</v>
      </c>
      <c r="D474" s="40">
        <v>179.08333333333334</v>
      </c>
      <c r="E474" s="40">
        <v>170.16666666666669</v>
      </c>
      <c r="F474" s="40">
        <v>157.13333333333335</v>
      </c>
      <c r="G474" s="40">
        <v>148.2166666666667</v>
      </c>
      <c r="H474" s="40">
        <v>192.11666666666667</v>
      </c>
      <c r="I474" s="40">
        <v>201.03333333333336</v>
      </c>
      <c r="J474" s="40">
        <v>214.06666666666666</v>
      </c>
      <c r="K474" s="31">
        <v>188</v>
      </c>
      <c r="L474" s="31">
        <v>166.05</v>
      </c>
      <c r="M474" s="31">
        <v>20.273540000000001</v>
      </c>
      <c r="N474" s="1"/>
      <c r="O474" s="1"/>
    </row>
    <row r="475" spans="1:15" ht="12.75" customHeight="1">
      <c r="A475" s="31">
        <v>465</v>
      </c>
      <c r="B475" s="31" t="s">
        <v>530</v>
      </c>
      <c r="C475" s="31">
        <v>10565.35</v>
      </c>
      <c r="D475" s="40">
        <v>10476.799999999999</v>
      </c>
      <c r="E475" s="40">
        <v>10199.599999999999</v>
      </c>
      <c r="F475" s="40">
        <v>9833.8499999999985</v>
      </c>
      <c r="G475" s="40">
        <v>9556.6499999999978</v>
      </c>
      <c r="H475" s="40">
        <v>10842.55</v>
      </c>
      <c r="I475" s="40">
        <v>11119.75</v>
      </c>
      <c r="J475" s="40">
        <v>11485.5</v>
      </c>
      <c r="K475" s="31">
        <v>10754</v>
      </c>
      <c r="L475" s="31">
        <v>10111.049999999999</v>
      </c>
      <c r="M475" s="31">
        <v>7.7350000000000002E-2</v>
      </c>
      <c r="N475" s="1"/>
      <c r="O475" s="1"/>
    </row>
    <row r="476" spans="1:15" ht="12.75" customHeight="1">
      <c r="A476" s="31">
        <v>466</v>
      </c>
      <c r="B476" s="31" t="s">
        <v>873</v>
      </c>
      <c r="C476" s="31">
        <v>88.25</v>
      </c>
      <c r="D476" s="40">
        <v>87.600000000000009</v>
      </c>
      <c r="E476" s="40">
        <v>86.950000000000017</v>
      </c>
      <c r="F476" s="40">
        <v>85.65</v>
      </c>
      <c r="G476" s="40">
        <v>85.000000000000014</v>
      </c>
      <c r="H476" s="40">
        <v>88.90000000000002</v>
      </c>
      <c r="I476" s="40">
        <v>89.550000000000026</v>
      </c>
      <c r="J476" s="40">
        <v>90.850000000000023</v>
      </c>
      <c r="K476" s="31">
        <v>88.25</v>
      </c>
      <c r="L476" s="31">
        <v>86.3</v>
      </c>
      <c r="M476" s="31">
        <v>75.851659999999995</v>
      </c>
      <c r="N476" s="1"/>
      <c r="O476" s="1"/>
    </row>
    <row r="477" spans="1:15" ht="12.75" customHeight="1">
      <c r="A477" s="31">
        <v>467</v>
      </c>
      <c r="B477" s="31" t="s">
        <v>531</v>
      </c>
      <c r="C477" s="31">
        <v>42.2</v>
      </c>
      <c r="D477" s="40">
        <v>41.699999999999996</v>
      </c>
      <c r="E477" s="40">
        <v>40.749999999999993</v>
      </c>
      <c r="F477" s="40">
        <v>39.299999999999997</v>
      </c>
      <c r="G477" s="40">
        <v>38.349999999999994</v>
      </c>
      <c r="H477" s="40">
        <v>43.149999999999991</v>
      </c>
      <c r="I477" s="40">
        <v>44.099999999999994</v>
      </c>
      <c r="J477" s="40">
        <v>45.54999999999999</v>
      </c>
      <c r="K477" s="31">
        <v>42.65</v>
      </c>
      <c r="L477" s="31">
        <v>40.25</v>
      </c>
      <c r="M477" s="31">
        <v>59.148789999999998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712.75</v>
      </c>
      <c r="D478" s="40">
        <v>709.63333333333333</v>
      </c>
      <c r="E478" s="40">
        <v>699.26666666666665</v>
      </c>
      <c r="F478" s="40">
        <v>685.7833333333333</v>
      </c>
      <c r="G478" s="40">
        <v>675.41666666666663</v>
      </c>
      <c r="H478" s="40">
        <v>723.11666666666667</v>
      </c>
      <c r="I478" s="40">
        <v>733.48333333333323</v>
      </c>
      <c r="J478" s="40">
        <v>746.9666666666667</v>
      </c>
      <c r="K478" s="31">
        <v>720</v>
      </c>
      <c r="L478" s="31">
        <v>696.15</v>
      </c>
      <c r="M478" s="31">
        <v>16.425260000000002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1594.1</v>
      </c>
      <c r="D479" s="40">
        <v>1590.55</v>
      </c>
      <c r="E479" s="40">
        <v>1571.85</v>
      </c>
      <c r="F479" s="40">
        <v>1549.6</v>
      </c>
      <c r="G479" s="40">
        <v>1530.8999999999999</v>
      </c>
      <c r="H479" s="40">
        <v>1612.8</v>
      </c>
      <c r="I479" s="40">
        <v>1631.5000000000002</v>
      </c>
      <c r="J479" s="40">
        <v>1653.75</v>
      </c>
      <c r="K479" s="31">
        <v>1609.25</v>
      </c>
      <c r="L479" s="31">
        <v>1568.3</v>
      </c>
      <c r="M479" s="31">
        <v>1.8439000000000001</v>
      </c>
      <c r="N479" s="1"/>
      <c r="O479" s="1"/>
    </row>
    <row r="480" spans="1:15" ht="12.75" customHeight="1">
      <c r="A480" s="31">
        <v>470</v>
      </c>
      <c r="B480" s="31" t="s">
        <v>545</v>
      </c>
      <c r="C480" s="31">
        <v>13.35</v>
      </c>
      <c r="D480" s="40">
        <v>13.366666666666665</v>
      </c>
      <c r="E480" s="40">
        <v>13.18333333333333</v>
      </c>
      <c r="F480" s="40">
        <v>13.016666666666664</v>
      </c>
      <c r="G480" s="40">
        <v>12.833333333333329</v>
      </c>
      <c r="H480" s="40">
        <v>13.533333333333331</v>
      </c>
      <c r="I480" s="40">
        <v>13.716666666666665</v>
      </c>
      <c r="J480" s="40">
        <v>13.883333333333333</v>
      </c>
      <c r="K480" s="31">
        <v>13.55</v>
      </c>
      <c r="L480" s="31">
        <v>13.2</v>
      </c>
      <c r="M480" s="31">
        <v>46.048259999999999</v>
      </c>
      <c r="N480" s="1"/>
      <c r="O480" s="1"/>
    </row>
    <row r="481" spans="1:15" ht="12.75" customHeight="1">
      <c r="A481" s="31">
        <v>471</v>
      </c>
      <c r="B481" s="31" t="s">
        <v>546</v>
      </c>
      <c r="C481" s="31">
        <v>499.4</v>
      </c>
      <c r="D481" s="40">
        <v>495.65000000000003</v>
      </c>
      <c r="E481" s="40">
        <v>487.30000000000007</v>
      </c>
      <c r="F481" s="40">
        <v>475.20000000000005</v>
      </c>
      <c r="G481" s="40">
        <v>466.85000000000008</v>
      </c>
      <c r="H481" s="40">
        <v>507.75000000000006</v>
      </c>
      <c r="I481" s="40">
        <v>516.10000000000014</v>
      </c>
      <c r="J481" s="40">
        <v>528.20000000000005</v>
      </c>
      <c r="K481" s="31">
        <v>504</v>
      </c>
      <c r="L481" s="31">
        <v>483.55</v>
      </c>
      <c r="M481" s="31">
        <v>1.3072600000000001</v>
      </c>
      <c r="N481" s="1"/>
      <c r="O481" s="1"/>
    </row>
    <row r="482" spans="1:15" ht="12.75" customHeight="1">
      <c r="A482" s="31">
        <v>472</v>
      </c>
      <c r="B482" s="31" t="s">
        <v>548</v>
      </c>
      <c r="C482" s="31">
        <v>142.1</v>
      </c>
      <c r="D482" s="40">
        <v>141.01666666666668</v>
      </c>
      <c r="E482" s="40">
        <v>138.03333333333336</v>
      </c>
      <c r="F482" s="40">
        <v>133.96666666666667</v>
      </c>
      <c r="G482" s="40">
        <v>130.98333333333335</v>
      </c>
      <c r="H482" s="40">
        <v>145.08333333333337</v>
      </c>
      <c r="I482" s="40">
        <v>148.06666666666666</v>
      </c>
      <c r="J482" s="40">
        <v>152.13333333333338</v>
      </c>
      <c r="K482" s="31">
        <v>144</v>
      </c>
      <c r="L482" s="31">
        <v>136.94999999999999</v>
      </c>
      <c r="M482" s="31">
        <v>12.100899999999999</v>
      </c>
      <c r="N482" s="1"/>
      <c r="O482" s="1"/>
    </row>
    <row r="483" spans="1:15" ht="12.75" customHeight="1">
      <c r="A483" s="31">
        <v>473</v>
      </c>
      <c r="B483" s="31" t="s">
        <v>549</v>
      </c>
      <c r="C483" s="31">
        <v>19.149999999999999</v>
      </c>
      <c r="D483" s="40">
        <v>19.116666666666667</v>
      </c>
      <c r="E483" s="40">
        <v>18.933333333333334</v>
      </c>
      <c r="F483" s="40">
        <v>18.716666666666665</v>
      </c>
      <c r="G483" s="40">
        <v>18.533333333333331</v>
      </c>
      <c r="H483" s="40">
        <v>19.333333333333336</v>
      </c>
      <c r="I483" s="40">
        <v>19.516666666666673</v>
      </c>
      <c r="J483" s="40">
        <v>19.733333333333338</v>
      </c>
      <c r="K483" s="31">
        <v>19.3</v>
      </c>
      <c r="L483" s="31">
        <v>18.899999999999999</v>
      </c>
      <c r="M483" s="31">
        <v>24.561509999999998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7657.95</v>
      </c>
      <c r="D484" s="40">
        <v>7637.7833333333328</v>
      </c>
      <c r="E484" s="40">
        <v>7560.8666666666659</v>
      </c>
      <c r="F484" s="40">
        <v>7463.7833333333328</v>
      </c>
      <c r="G484" s="40">
        <v>7386.8666666666659</v>
      </c>
      <c r="H484" s="40">
        <v>7734.8666666666659</v>
      </c>
      <c r="I484" s="40">
        <v>7811.7833333333338</v>
      </c>
      <c r="J484" s="40">
        <v>7908.8666666666659</v>
      </c>
      <c r="K484" s="31">
        <v>7714.7</v>
      </c>
      <c r="L484" s="31">
        <v>7540.7</v>
      </c>
      <c r="M484" s="31">
        <v>4.7537700000000003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46.9</v>
      </c>
      <c r="D485" s="40">
        <v>45.883333333333326</v>
      </c>
      <c r="E485" s="40">
        <v>44.316666666666649</v>
      </c>
      <c r="F485" s="40">
        <v>41.73333333333332</v>
      </c>
      <c r="G485" s="40">
        <v>40.166666666666643</v>
      </c>
      <c r="H485" s="40">
        <v>48.466666666666654</v>
      </c>
      <c r="I485" s="40">
        <v>50.033333333333331</v>
      </c>
      <c r="J485" s="40">
        <v>52.61666666666666</v>
      </c>
      <c r="K485" s="31">
        <v>47.45</v>
      </c>
      <c r="L485" s="31">
        <v>43.3</v>
      </c>
      <c r="M485" s="31">
        <v>236.77188000000001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725.25</v>
      </c>
      <c r="D486" s="40">
        <v>719.85</v>
      </c>
      <c r="E486" s="40">
        <v>710.65000000000009</v>
      </c>
      <c r="F486" s="40">
        <v>696.05000000000007</v>
      </c>
      <c r="G486" s="40">
        <v>686.85000000000014</v>
      </c>
      <c r="H486" s="40">
        <v>734.45</v>
      </c>
      <c r="I486" s="40">
        <v>743.65000000000009</v>
      </c>
      <c r="J486" s="40">
        <v>758.25</v>
      </c>
      <c r="K486" s="31">
        <v>729.05</v>
      </c>
      <c r="L486" s="31">
        <v>705.25</v>
      </c>
      <c r="M486" s="31">
        <v>17.72081</v>
      </c>
      <c r="N486" s="1"/>
      <c r="O486" s="1"/>
    </row>
    <row r="487" spans="1:15" ht="12.75" customHeight="1">
      <c r="A487" s="31">
        <v>477</v>
      </c>
      <c r="B487" s="31" t="s">
        <v>547</v>
      </c>
      <c r="C487" s="31">
        <v>1012.6</v>
      </c>
      <c r="D487" s="40">
        <v>1008.1833333333334</v>
      </c>
      <c r="E487" s="40">
        <v>995.41666666666674</v>
      </c>
      <c r="F487" s="40">
        <v>978.23333333333335</v>
      </c>
      <c r="G487" s="40">
        <v>965.4666666666667</v>
      </c>
      <c r="H487" s="40">
        <v>1025.3666666666668</v>
      </c>
      <c r="I487" s="40">
        <v>1038.1333333333334</v>
      </c>
      <c r="J487" s="40">
        <v>1055.3166666666668</v>
      </c>
      <c r="K487" s="31">
        <v>1020.95</v>
      </c>
      <c r="L487" s="31">
        <v>991</v>
      </c>
      <c r="M487" s="31">
        <v>2.0047799999999998</v>
      </c>
      <c r="N487" s="1"/>
      <c r="O487" s="1"/>
    </row>
    <row r="488" spans="1:15" ht="12.75" customHeight="1">
      <c r="A488" s="31">
        <v>478</v>
      </c>
      <c r="B488" s="31" t="s">
        <v>552</v>
      </c>
      <c r="C488" s="31">
        <v>548.85</v>
      </c>
      <c r="D488" s="40">
        <v>551.63333333333333</v>
      </c>
      <c r="E488" s="40">
        <v>543.26666666666665</v>
      </c>
      <c r="F488" s="40">
        <v>537.68333333333328</v>
      </c>
      <c r="G488" s="40">
        <v>529.31666666666661</v>
      </c>
      <c r="H488" s="40">
        <v>557.2166666666667</v>
      </c>
      <c r="I488" s="40">
        <v>565.58333333333326</v>
      </c>
      <c r="J488" s="40">
        <v>571.16666666666674</v>
      </c>
      <c r="K488" s="31">
        <v>560</v>
      </c>
      <c r="L488" s="31">
        <v>546.04999999999995</v>
      </c>
      <c r="M488" s="31">
        <v>1.05962</v>
      </c>
      <c r="N488" s="1"/>
      <c r="O488" s="1"/>
    </row>
    <row r="489" spans="1:15" ht="12.75" customHeight="1">
      <c r="A489" s="31">
        <v>479</v>
      </c>
      <c r="B489" s="31" t="s">
        <v>553</v>
      </c>
      <c r="C489" s="31">
        <v>34.549999999999997</v>
      </c>
      <c r="D489" s="40">
        <v>34.666666666666664</v>
      </c>
      <c r="E489" s="40">
        <v>33.93333333333333</v>
      </c>
      <c r="F489" s="40">
        <v>33.316666666666663</v>
      </c>
      <c r="G489" s="40">
        <v>32.583333333333329</v>
      </c>
      <c r="H489" s="40">
        <v>35.283333333333331</v>
      </c>
      <c r="I489" s="40">
        <v>36.016666666666666</v>
      </c>
      <c r="J489" s="40">
        <v>36.633333333333333</v>
      </c>
      <c r="K489" s="31">
        <v>35.4</v>
      </c>
      <c r="L489" s="31">
        <v>34.049999999999997</v>
      </c>
      <c r="M489" s="31">
        <v>35.028509999999997</v>
      </c>
      <c r="N489" s="1"/>
      <c r="O489" s="1"/>
    </row>
    <row r="490" spans="1:15" ht="12.75" customHeight="1">
      <c r="A490" s="31">
        <v>480</v>
      </c>
      <c r="B490" s="31" t="s">
        <v>554</v>
      </c>
      <c r="C490" s="31">
        <v>1105.6500000000001</v>
      </c>
      <c r="D490" s="40">
        <v>1083.0833333333333</v>
      </c>
      <c r="E490" s="40">
        <v>1055.6166666666666</v>
      </c>
      <c r="F490" s="40">
        <v>1005.5833333333333</v>
      </c>
      <c r="G490" s="40">
        <v>978.11666666666656</v>
      </c>
      <c r="H490" s="40">
        <v>1133.1166666666666</v>
      </c>
      <c r="I490" s="40">
        <v>1160.5833333333333</v>
      </c>
      <c r="J490" s="40">
        <v>1210.6166666666666</v>
      </c>
      <c r="K490" s="31">
        <v>1110.55</v>
      </c>
      <c r="L490" s="31">
        <v>1033.05</v>
      </c>
      <c r="M490" s="31">
        <v>0.84887999999999997</v>
      </c>
      <c r="N490" s="1"/>
      <c r="O490" s="1"/>
    </row>
    <row r="491" spans="1:15" ht="12.75" customHeight="1">
      <c r="A491" s="31">
        <v>481</v>
      </c>
      <c r="B491" s="31" t="s">
        <v>556</v>
      </c>
      <c r="C491" s="31">
        <v>300.05</v>
      </c>
      <c r="D491" s="40">
        <v>297.93333333333334</v>
      </c>
      <c r="E491" s="40">
        <v>292.11666666666667</v>
      </c>
      <c r="F491" s="40">
        <v>284.18333333333334</v>
      </c>
      <c r="G491" s="40">
        <v>278.36666666666667</v>
      </c>
      <c r="H491" s="40">
        <v>305.86666666666667</v>
      </c>
      <c r="I491" s="40">
        <v>311.68333333333339</v>
      </c>
      <c r="J491" s="40">
        <v>319.61666666666667</v>
      </c>
      <c r="K491" s="31">
        <v>303.75</v>
      </c>
      <c r="L491" s="31">
        <v>290</v>
      </c>
      <c r="M491" s="31">
        <v>2.29617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919.05</v>
      </c>
      <c r="D492" s="40">
        <v>921.16666666666663</v>
      </c>
      <c r="E492" s="40">
        <v>900.33333333333326</v>
      </c>
      <c r="F492" s="40">
        <v>881.61666666666667</v>
      </c>
      <c r="G492" s="40">
        <v>860.7833333333333</v>
      </c>
      <c r="H492" s="40">
        <v>939.88333333333321</v>
      </c>
      <c r="I492" s="40">
        <v>960.71666666666647</v>
      </c>
      <c r="J492" s="40">
        <v>979.43333333333317</v>
      </c>
      <c r="K492" s="31">
        <v>942</v>
      </c>
      <c r="L492" s="31">
        <v>902.45</v>
      </c>
      <c r="M492" s="31">
        <v>2.8184100000000001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354.6</v>
      </c>
      <c r="D493" s="40">
        <v>351.06666666666666</v>
      </c>
      <c r="E493" s="40">
        <v>341.13333333333333</v>
      </c>
      <c r="F493" s="40">
        <v>327.66666666666669</v>
      </c>
      <c r="G493" s="40">
        <v>317.73333333333335</v>
      </c>
      <c r="H493" s="40">
        <v>364.5333333333333</v>
      </c>
      <c r="I493" s="40">
        <v>374.46666666666658</v>
      </c>
      <c r="J493" s="40">
        <v>387.93333333333328</v>
      </c>
      <c r="K493" s="31">
        <v>361</v>
      </c>
      <c r="L493" s="31">
        <v>337.6</v>
      </c>
      <c r="M493" s="31">
        <v>3333.4121100000002</v>
      </c>
      <c r="N493" s="1"/>
      <c r="O493" s="1"/>
    </row>
    <row r="494" spans="1:15" ht="12.75" customHeight="1">
      <c r="A494" s="31">
        <v>484</v>
      </c>
      <c r="B494" s="31" t="s">
        <v>557</v>
      </c>
      <c r="C494" s="31">
        <v>2595.9499999999998</v>
      </c>
      <c r="D494" s="40">
        <v>2585.9166666666665</v>
      </c>
      <c r="E494" s="40">
        <v>2544.083333333333</v>
      </c>
      <c r="F494" s="40">
        <v>2492.2166666666667</v>
      </c>
      <c r="G494" s="40">
        <v>2450.3833333333332</v>
      </c>
      <c r="H494" s="40">
        <v>2637.7833333333328</v>
      </c>
      <c r="I494" s="40">
        <v>2679.6166666666659</v>
      </c>
      <c r="J494" s="40">
        <v>2731.4833333333327</v>
      </c>
      <c r="K494" s="31">
        <v>2627.75</v>
      </c>
      <c r="L494" s="31">
        <v>2534.0500000000002</v>
      </c>
      <c r="M494" s="31">
        <v>0.23252999999999999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233.9</v>
      </c>
      <c r="D495" s="40">
        <v>230.96666666666667</v>
      </c>
      <c r="E495" s="40">
        <v>224.93333333333334</v>
      </c>
      <c r="F495" s="40">
        <v>215.96666666666667</v>
      </c>
      <c r="G495" s="40">
        <v>209.93333333333334</v>
      </c>
      <c r="H495" s="40">
        <v>239.93333333333334</v>
      </c>
      <c r="I495" s="40">
        <v>245.9666666666667</v>
      </c>
      <c r="J495" s="40">
        <v>254.93333333333334</v>
      </c>
      <c r="K495" s="31">
        <v>237</v>
      </c>
      <c r="L495" s="31">
        <v>222</v>
      </c>
      <c r="M495" s="31">
        <v>13.76671</v>
      </c>
      <c r="N495" s="1"/>
      <c r="O495" s="1"/>
    </row>
    <row r="496" spans="1:15" ht="12.75" customHeight="1">
      <c r="A496" s="31">
        <v>486</v>
      </c>
      <c r="B496" s="31" t="s">
        <v>558</v>
      </c>
      <c r="C496" s="31">
        <v>1988.55</v>
      </c>
      <c r="D496" s="40">
        <v>1964.5166666666667</v>
      </c>
      <c r="E496" s="40">
        <v>1929.0333333333333</v>
      </c>
      <c r="F496" s="40">
        <v>1869.5166666666667</v>
      </c>
      <c r="G496" s="40">
        <v>1834.0333333333333</v>
      </c>
      <c r="H496" s="40">
        <v>2024.0333333333333</v>
      </c>
      <c r="I496" s="40">
        <v>2059.5166666666664</v>
      </c>
      <c r="J496" s="40">
        <v>2119.0333333333333</v>
      </c>
      <c r="K496" s="31">
        <v>2000</v>
      </c>
      <c r="L496" s="31">
        <v>1905</v>
      </c>
      <c r="M496" s="31">
        <v>0.29913000000000001</v>
      </c>
      <c r="N496" s="1"/>
      <c r="O496" s="1"/>
    </row>
    <row r="497" spans="1:15" ht="12.75" customHeight="1">
      <c r="A497" s="31">
        <v>487</v>
      </c>
      <c r="B497" s="31" t="s">
        <v>551</v>
      </c>
      <c r="C497" s="31">
        <v>578</v>
      </c>
      <c r="D497" s="40">
        <v>572.33333333333337</v>
      </c>
      <c r="E497" s="40">
        <v>560.66666666666674</v>
      </c>
      <c r="F497" s="40">
        <v>543.33333333333337</v>
      </c>
      <c r="G497" s="40">
        <v>531.66666666666674</v>
      </c>
      <c r="H497" s="40">
        <v>589.66666666666674</v>
      </c>
      <c r="I497" s="40">
        <v>601.33333333333348</v>
      </c>
      <c r="J497" s="40">
        <v>618.66666666666674</v>
      </c>
      <c r="K497" s="31">
        <v>584</v>
      </c>
      <c r="L497" s="31">
        <v>555</v>
      </c>
      <c r="M497" s="31">
        <v>3.8663099999999999</v>
      </c>
      <c r="N497" s="1"/>
      <c r="O497" s="1"/>
    </row>
    <row r="498" spans="1:15" ht="12.75" customHeight="1">
      <c r="A498" s="31">
        <v>488</v>
      </c>
      <c r="B498" s="31" t="s">
        <v>550</v>
      </c>
      <c r="C498" s="31">
        <v>3942.65</v>
      </c>
      <c r="D498" s="40">
        <v>3966.5333333333333</v>
      </c>
      <c r="E498" s="40">
        <v>3886.4666666666667</v>
      </c>
      <c r="F498" s="40">
        <v>3830.2833333333333</v>
      </c>
      <c r="G498" s="40">
        <v>3750.2166666666667</v>
      </c>
      <c r="H498" s="40">
        <v>4022.7166666666667</v>
      </c>
      <c r="I498" s="40">
        <v>4102.7833333333328</v>
      </c>
      <c r="J498" s="40">
        <v>4158.9666666666672</v>
      </c>
      <c r="K498" s="31">
        <v>4046.6</v>
      </c>
      <c r="L498" s="31">
        <v>3910.35</v>
      </c>
      <c r="M498" s="31">
        <v>0.27655999999999997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1206.3</v>
      </c>
      <c r="D499" s="40">
        <v>1196.8</v>
      </c>
      <c r="E499" s="40">
        <v>1180.3999999999999</v>
      </c>
      <c r="F499" s="40">
        <v>1154.5</v>
      </c>
      <c r="G499" s="40">
        <v>1138.0999999999999</v>
      </c>
      <c r="H499" s="40">
        <v>1222.6999999999998</v>
      </c>
      <c r="I499" s="40">
        <v>1239.0999999999999</v>
      </c>
      <c r="J499" s="40">
        <v>1264.9999999999998</v>
      </c>
      <c r="K499" s="31">
        <v>1213.2</v>
      </c>
      <c r="L499" s="31">
        <v>1170.9000000000001</v>
      </c>
      <c r="M499" s="31">
        <v>4.7999400000000003</v>
      </c>
      <c r="N499" s="1"/>
      <c r="O499" s="1"/>
    </row>
    <row r="500" spans="1:15" ht="12.75" customHeight="1">
      <c r="A500" s="31">
        <v>490</v>
      </c>
      <c r="B500" s="31" t="s">
        <v>555</v>
      </c>
      <c r="C500" s="31">
        <v>1921.35</v>
      </c>
      <c r="D500" s="40">
        <v>1907.75</v>
      </c>
      <c r="E500" s="40">
        <v>1877.5</v>
      </c>
      <c r="F500" s="40">
        <v>1833.65</v>
      </c>
      <c r="G500" s="40">
        <v>1803.4</v>
      </c>
      <c r="H500" s="40">
        <v>1951.6</v>
      </c>
      <c r="I500" s="40">
        <v>1981.85</v>
      </c>
      <c r="J500" s="40">
        <v>2025.6999999999998</v>
      </c>
      <c r="K500" s="31">
        <v>1938</v>
      </c>
      <c r="L500" s="31">
        <v>1863.9</v>
      </c>
      <c r="M500" s="31">
        <v>0.64686999999999995</v>
      </c>
      <c r="N500" s="1"/>
      <c r="O500" s="1"/>
    </row>
    <row r="501" spans="1:15" ht="12.75" customHeight="1">
      <c r="A501" s="31">
        <v>491</v>
      </c>
      <c r="B501" s="31" t="s">
        <v>559</v>
      </c>
      <c r="C501" s="31">
        <v>8228.4500000000007</v>
      </c>
      <c r="D501" s="40">
        <v>8071.3</v>
      </c>
      <c r="E501" s="40">
        <v>7902.6</v>
      </c>
      <c r="F501" s="40">
        <v>7576.75</v>
      </c>
      <c r="G501" s="40">
        <v>7408.05</v>
      </c>
      <c r="H501" s="40">
        <v>8397.1500000000015</v>
      </c>
      <c r="I501" s="40">
        <v>8565.8499999999985</v>
      </c>
      <c r="J501" s="40">
        <v>8891.7000000000007</v>
      </c>
      <c r="K501" s="31">
        <v>8240</v>
      </c>
      <c r="L501" s="31">
        <v>7745.45</v>
      </c>
      <c r="M501" s="31">
        <v>8.6120000000000002E-2</v>
      </c>
      <c r="N501" s="1"/>
      <c r="O501" s="1"/>
    </row>
    <row r="502" spans="1:15" ht="12.75" customHeight="1">
      <c r="A502" s="31">
        <v>492</v>
      </c>
      <c r="B502" s="31" t="s">
        <v>560</v>
      </c>
      <c r="C502" s="31">
        <v>150.05000000000001</v>
      </c>
      <c r="D502" s="40">
        <v>149.46666666666667</v>
      </c>
      <c r="E502" s="40">
        <v>145.23333333333335</v>
      </c>
      <c r="F502" s="40">
        <v>140.41666666666669</v>
      </c>
      <c r="G502" s="40">
        <v>136.18333333333337</v>
      </c>
      <c r="H502" s="40">
        <v>154.28333333333333</v>
      </c>
      <c r="I502" s="40">
        <v>158.51666666666662</v>
      </c>
      <c r="J502" s="40">
        <v>163.33333333333331</v>
      </c>
      <c r="K502" s="31">
        <v>153.69999999999999</v>
      </c>
      <c r="L502" s="31">
        <v>144.65</v>
      </c>
      <c r="M502" s="31">
        <v>30.559069999999998</v>
      </c>
      <c r="N502" s="1"/>
      <c r="O502" s="1"/>
    </row>
    <row r="503" spans="1:15" ht="12.75" customHeight="1">
      <c r="A503" s="31">
        <v>493</v>
      </c>
      <c r="B503" s="31" t="s">
        <v>561</v>
      </c>
      <c r="C503" s="31">
        <v>132.75</v>
      </c>
      <c r="D503" s="40">
        <v>131.58333333333334</v>
      </c>
      <c r="E503" s="40">
        <v>129.26666666666668</v>
      </c>
      <c r="F503" s="40">
        <v>125.78333333333333</v>
      </c>
      <c r="G503" s="40">
        <v>123.46666666666667</v>
      </c>
      <c r="H503" s="40">
        <v>135.06666666666669</v>
      </c>
      <c r="I503" s="40">
        <v>137.38333333333335</v>
      </c>
      <c r="J503" s="40">
        <v>140.8666666666667</v>
      </c>
      <c r="K503" s="31">
        <v>133.9</v>
      </c>
      <c r="L503" s="31">
        <v>128.1</v>
      </c>
      <c r="M503" s="31">
        <v>13.87312</v>
      </c>
      <c r="N503" s="1"/>
      <c r="O503" s="1"/>
    </row>
    <row r="504" spans="1:15" ht="12.75" customHeight="1">
      <c r="A504" s="31">
        <v>494</v>
      </c>
      <c r="B504" s="31" t="s">
        <v>562</v>
      </c>
      <c r="C504" s="31">
        <v>570.29999999999995</v>
      </c>
      <c r="D504" s="40">
        <v>569.06666666666661</v>
      </c>
      <c r="E504" s="40">
        <v>560.23333333333323</v>
      </c>
      <c r="F504" s="40">
        <v>550.16666666666663</v>
      </c>
      <c r="G504" s="40">
        <v>541.33333333333326</v>
      </c>
      <c r="H504" s="40">
        <v>579.13333333333321</v>
      </c>
      <c r="I504" s="40">
        <v>587.9666666666667</v>
      </c>
      <c r="J504" s="40">
        <v>598.03333333333319</v>
      </c>
      <c r="K504" s="31">
        <v>577.9</v>
      </c>
      <c r="L504" s="31">
        <v>559</v>
      </c>
      <c r="M504" s="31">
        <v>0.28308</v>
      </c>
      <c r="N504" s="1"/>
      <c r="O504" s="1"/>
    </row>
    <row r="505" spans="1:15" ht="12.75" customHeight="1">
      <c r="A505" s="31">
        <v>495</v>
      </c>
      <c r="B505" s="363" t="s">
        <v>282</v>
      </c>
      <c r="C505" s="363">
        <v>2210.75</v>
      </c>
      <c r="D505" s="364">
        <v>2184.2833333333333</v>
      </c>
      <c r="E505" s="364">
        <v>2102.4666666666667</v>
      </c>
      <c r="F505" s="364">
        <v>1994.1833333333334</v>
      </c>
      <c r="G505" s="364">
        <v>1912.3666666666668</v>
      </c>
      <c r="H505" s="364">
        <v>2292.5666666666666</v>
      </c>
      <c r="I505" s="364">
        <v>2374.3833333333332</v>
      </c>
      <c r="J505" s="364">
        <v>2482.6666666666665</v>
      </c>
      <c r="K505" s="363">
        <v>2266.1</v>
      </c>
      <c r="L505" s="363">
        <v>2076</v>
      </c>
      <c r="M505" s="363">
        <v>2.1506799999999999</v>
      </c>
      <c r="N505" s="1"/>
      <c r="O505" s="1"/>
    </row>
    <row r="506" spans="1:15" ht="12.75" customHeight="1">
      <c r="A506" s="31">
        <v>496</v>
      </c>
      <c r="B506" s="365" t="s">
        <v>214</v>
      </c>
      <c r="C506" s="351">
        <v>642.79999999999995</v>
      </c>
      <c r="D506" s="366">
        <v>639.26666666666665</v>
      </c>
      <c r="E506" s="366">
        <v>629.58333333333326</v>
      </c>
      <c r="F506" s="366">
        <v>616.36666666666656</v>
      </c>
      <c r="G506" s="366">
        <v>606.68333333333317</v>
      </c>
      <c r="H506" s="366">
        <v>652.48333333333335</v>
      </c>
      <c r="I506" s="366">
        <v>662.16666666666674</v>
      </c>
      <c r="J506" s="366">
        <v>675.38333333333344</v>
      </c>
      <c r="K506" s="351">
        <v>648.95000000000005</v>
      </c>
      <c r="L506" s="351">
        <v>626.04999999999995</v>
      </c>
      <c r="M506" s="351">
        <v>45.674619999999997</v>
      </c>
      <c r="N506" s="1"/>
      <c r="O506" s="1"/>
    </row>
    <row r="507" spans="1:15" ht="12.75" customHeight="1">
      <c r="A507" s="31">
        <v>497</v>
      </c>
      <c r="B507" s="365" t="s">
        <v>563</v>
      </c>
      <c r="C507" s="351">
        <v>431.55</v>
      </c>
      <c r="D507" s="366">
        <v>425.89999999999992</v>
      </c>
      <c r="E507" s="366">
        <v>417.79999999999984</v>
      </c>
      <c r="F507" s="366">
        <v>404.0499999999999</v>
      </c>
      <c r="G507" s="366">
        <v>395.94999999999982</v>
      </c>
      <c r="H507" s="366">
        <v>439.64999999999986</v>
      </c>
      <c r="I507" s="366">
        <v>447.74999999999989</v>
      </c>
      <c r="J507" s="366">
        <v>461.49999999999989</v>
      </c>
      <c r="K507" s="351">
        <v>434</v>
      </c>
      <c r="L507" s="351">
        <v>412.15</v>
      </c>
      <c r="M507" s="351">
        <v>5.1536400000000002</v>
      </c>
      <c r="N507" s="1"/>
      <c r="O507" s="1"/>
    </row>
    <row r="508" spans="1:15" ht="12.75" customHeight="1">
      <c r="A508" s="31">
        <v>498</v>
      </c>
      <c r="B508" s="365" t="s">
        <v>283</v>
      </c>
      <c r="C508" s="351">
        <v>12.55</v>
      </c>
      <c r="D508" s="366">
        <v>12.566666666666668</v>
      </c>
      <c r="E508" s="366">
        <v>12.433333333333337</v>
      </c>
      <c r="F508" s="366">
        <v>12.316666666666668</v>
      </c>
      <c r="G508" s="366">
        <v>12.183333333333337</v>
      </c>
      <c r="H508" s="366">
        <v>12.683333333333337</v>
      </c>
      <c r="I508" s="366">
        <v>12.816666666666666</v>
      </c>
      <c r="J508" s="366">
        <v>12.933333333333337</v>
      </c>
      <c r="K508" s="351">
        <v>12.7</v>
      </c>
      <c r="L508" s="351">
        <v>12.45</v>
      </c>
      <c r="M508" s="351">
        <v>697.7491</v>
      </c>
      <c r="N508" s="1"/>
      <c r="O508" s="1"/>
    </row>
    <row r="509" spans="1:15" ht="12.75" customHeight="1">
      <c r="A509" s="31">
        <v>499</v>
      </c>
      <c r="B509" s="350" t="s">
        <v>215</v>
      </c>
      <c r="C509" s="351">
        <v>312.39999999999998</v>
      </c>
      <c r="D509" s="366">
        <v>307.56666666666666</v>
      </c>
      <c r="E509" s="366">
        <v>301.18333333333334</v>
      </c>
      <c r="F509" s="366">
        <v>289.9666666666667</v>
      </c>
      <c r="G509" s="366">
        <v>283.58333333333337</v>
      </c>
      <c r="H509" s="366">
        <v>318.7833333333333</v>
      </c>
      <c r="I509" s="366">
        <v>325.16666666666663</v>
      </c>
      <c r="J509" s="366">
        <v>336.38333333333327</v>
      </c>
      <c r="K509" s="351">
        <v>313.95</v>
      </c>
      <c r="L509" s="351">
        <v>296.35000000000002</v>
      </c>
      <c r="M509" s="351">
        <v>149.20286999999999</v>
      </c>
      <c r="N509" s="1"/>
      <c r="O509" s="1"/>
    </row>
    <row r="510" spans="1:15" ht="12.75" customHeight="1">
      <c r="A510" s="31">
        <v>500</v>
      </c>
      <c r="B510" s="351" t="s">
        <v>564</v>
      </c>
      <c r="C510" s="366">
        <v>449.45</v>
      </c>
      <c r="D510" s="366">
        <v>446.3</v>
      </c>
      <c r="E510" s="366">
        <v>439.6</v>
      </c>
      <c r="F510" s="366">
        <v>429.75</v>
      </c>
      <c r="G510" s="366">
        <v>423.05</v>
      </c>
      <c r="H510" s="366">
        <v>456.15000000000003</v>
      </c>
      <c r="I510" s="366">
        <v>462.84999999999997</v>
      </c>
      <c r="J510" s="351">
        <v>472.70000000000005</v>
      </c>
      <c r="K510" s="351">
        <v>453</v>
      </c>
      <c r="L510" s="351">
        <v>436.45</v>
      </c>
      <c r="M510" s="350">
        <v>21.263629999999999</v>
      </c>
      <c r="N510" s="1"/>
      <c r="O510" s="1"/>
    </row>
    <row r="511" spans="1:15" ht="12.75" customHeight="1">
      <c r="A511" s="31">
        <v>501</v>
      </c>
      <c r="B511" s="351" t="s">
        <v>565</v>
      </c>
      <c r="C511" s="366">
        <v>2019.85</v>
      </c>
      <c r="D511" s="366">
        <v>2013.3500000000001</v>
      </c>
      <c r="E511" s="366">
        <v>1998.7000000000003</v>
      </c>
      <c r="F511" s="366">
        <v>1977.5500000000002</v>
      </c>
      <c r="G511" s="366">
        <v>1962.9000000000003</v>
      </c>
      <c r="H511" s="366">
        <v>2034.5000000000002</v>
      </c>
      <c r="I511" s="366">
        <v>2049.1500000000005</v>
      </c>
      <c r="J511" s="351">
        <v>2070.3000000000002</v>
      </c>
      <c r="K511" s="351">
        <v>2028</v>
      </c>
      <c r="L511" s="351">
        <v>1992.2</v>
      </c>
      <c r="M511" s="350">
        <v>0.1101</v>
      </c>
      <c r="N511" s="1"/>
      <c r="O511" s="1"/>
    </row>
    <row r="512" spans="1:15" ht="12.75" customHeight="1">
      <c r="A512" s="514"/>
      <c r="B512" s="514"/>
      <c r="C512" s="515"/>
      <c r="D512" s="515"/>
      <c r="E512" s="515"/>
      <c r="F512" s="515"/>
      <c r="G512" s="515"/>
      <c r="H512" s="515"/>
      <c r="I512" s="515"/>
      <c r="J512" s="514"/>
      <c r="K512" s="514"/>
      <c r="L512" s="514"/>
      <c r="M512" s="516"/>
      <c r="N512" s="1"/>
      <c r="O512" s="1"/>
    </row>
    <row r="513" spans="1:15" ht="12.75" customHeight="1">
      <c r="A513" s="514"/>
      <c r="B513" s="514"/>
      <c r="C513" s="515"/>
      <c r="D513" s="515"/>
      <c r="E513" s="515"/>
      <c r="F513" s="515"/>
      <c r="G513" s="515"/>
      <c r="H513" s="515"/>
      <c r="I513" s="515"/>
      <c r="J513" s="514"/>
      <c r="K513" s="514"/>
      <c r="L513" s="514"/>
      <c r="M513" s="516"/>
      <c r="N513" s="1"/>
      <c r="O513" s="1"/>
    </row>
    <row r="514" spans="1:15" ht="12.75" customHeight="1">
      <c r="A514" s="514"/>
      <c r="B514" s="514"/>
      <c r="C514" s="515"/>
      <c r="D514" s="515"/>
      <c r="E514" s="515"/>
      <c r="F514" s="515"/>
      <c r="G514" s="515"/>
      <c r="H514" s="515"/>
      <c r="I514" s="515"/>
      <c r="J514" s="514"/>
      <c r="K514" s="514"/>
      <c r="L514" s="514"/>
      <c r="M514" s="516"/>
      <c r="N514" s="1"/>
      <c r="O514" s="1"/>
    </row>
    <row r="515" spans="1:15" ht="12.75" customHeight="1">
      <c r="A515" s="514"/>
      <c r="B515" s="514"/>
      <c r="C515" s="515"/>
      <c r="D515" s="515"/>
      <c r="E515" s="515"/>
      <c r="F515" s="515"/>
      <c r="G515" s="515"/>
      <c r="H515" s="515"/>
      <c r="I515" s="515"/>
      <c r="J515" s="514"/>
      <c r="K515" s="514"/>
      <c r="L515" s="514"/>
      <c r="M515" s="516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567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1" sqref="H1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49"/>
      <c r="B5" s="550"/>
      <c r="C5" s="549"/>
      <c r="D5" s="550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568</v>
      </c>
      <c r="B7" s="551" t="s">
        <v>569</v>
      </c>
      <c r="C7" s="550"/>
      <c r="D7" s="7">
        <f>Main!B10</f>
        <v>44524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570</v>
      </c>
      <c r="B9" s="88" t="s">
        <v>571</v>
      </c>
      <c r="C9" s="88" t="s">
        <v>572</v>
      </c>
      <c r="D9" s="88" t="s">
        <v>573</v>
      </c>
      <c r="E9" s="88" t="s">
        <v>574</v>
      </c>
      <c r="F9" s="88" t="s">
        <v>575</v>
      </c>
      <c r="G9" s="88" t="s">
        <v>576</v>
      </c>
      <c r="H9" s="88" t="s">
        <v>577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44523</v>
      </c>
      <c r="B10" s="32">
        <v>538713</v>
      </c>
      <c r="C10" s="31" t="s">
        <v>1064</v>
      </c>
      <c r="D10" s="31" t="s">
        <v>1065</v>
      </c>
      <c r="E10" s="31" t="s">
        <v>578</v>
      </c>
      <c r="F10" s="90">
        <v>150000</v>
      </c>
      <c r="G10" s="32">
        <v>48.12</v>
      </c>
      <c r="H10" s="32" t="s">
        <v>313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44523</v>
      </c>
      <c r="B11" s="32">
        <v>538713</v>
      </c>
      <c r="C11" s="31" t="s">
        <v>1064</v>
      </c>
      <c r="D11" s="31" t="s">
        <v>1066</v>
      </c>
      <c r="E11" s="31" t="s">
        <v>579</v>
      </c>
      <c r="F11" s="90">
        <v>330000</v>
      </c>
      <c r="G11" s="32">
        <v>47.06</v>
      </c>
      <c r="H11" s="32" t="s">
        <v>313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44523</v>
      </c>
      <c r="B12" s="32">
        <v>538713</v>
      </c>
      <c r="C12" s="31" t="s">
        <v>1064</v>
      </c>
      <c r="D12" s="31" t="s">
        <v>1067</v>
      </c>
      <c r="E12" s="31" t="s">
        <v>578</v>
      </c>
      <c r="F12" s="90">
        <v>60000</v>
      </c>
      <c r="G12" s="32">
        <v>45.51</v>
      </c>
      <c r="H12" s="32" t="s">
        <v>313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44523</v>
      </c>
      <c r="B13" s="32">
        <v>539288</v>
      </c>
      <c r="C13" s="31" t="s">
        <v>1068</v>
      </c>
      <c r="D13" s="31" t="s">
        <v>1069</v>
      </c>
      <c r="E13" s="31" t="s">
        <v>579</v>
      </c>
      <c r="F13" s="90">
        <v>27000</v>
      </c>
      <c r="G13" s="32">
        <v>43.8</v>
      </c>
      <c r="H13" s="32" t="s">
        <v>313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44523</v>
      </c>
      <c r="B14" s="32">
        <v>539288</v>
      </c>
      <c r="C14" s="31" t="s">
        <v>1068</v>
      </c>
      <c r="D14" s="31" t="s">
        <v>1070</v>
      </c>
      <c r="E14" s="31" t="s">
        <v>578</v>
      </c>
      <c r="F14" s="90">
        <v>25856</v>
      </c>
      <c r="G14" s="32">
        <v>46.39</v>
      </c>
      <c r="H14" s="32" t="s">
        <v>313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44523</v>
      </c>
      <c r="B15" s="32">
        <v>524824</v>
      </c>
      <c r="C15" s="31" t="s">
        <v>1071</v>
      </c>
      <c r="D15" s="31" t="s">
        <v>1072</v>
      </c>
      <c r="E15" s="31" t="s">
        <v>578</v>
      </c>
      <c r="F15" s="90">
        <v>273704</v>
      </c>
      <c r="G15" s="32">
        <v>92.4</v>
      </c>
      <c r="H15" s="32" t="s">
        <v>313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44523</v>
      </c>
      <c r="B16" s="32">
        <v>524824</v>
      </c>
      <c r="C16" s="31" t="s">
        <v>1071</v>
      </c>
      <c r="D16" s="31" t="s">
        <v>1073</v>
      </c>
      <c r="E16" s="31" t="s">
        <v>579</v>
      </c>
      <c r="F16" s="90">
        <v>273704</v>
      </c>
      <c r="G16" s="32">
        <v>92.4</v>
      </c>
      <c r="H16" s="32" t="s">
        <v>313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44523</v>
      </c>
      <c r="B17" s="32">
        <v>530249</v>
      </c>
      <c r="C17" s="31" t="s">
        <v>1023</v>
      </c>
      <c r="D17" s="31" t="s">
        <v>1074</v>
      </c>
      <c r="E17" s="31" t="s">
        <v>578</v>
      </c>
      <c r="F17" s="90">
        <v>3737</v>
      </c>
      <c r="G17" s="32">
        <v>54.27</v>
      </c>
      <c r="H17" s="32" t="s">
        <v>313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44523</v>
      </c>
      <c r="B18" s="32">
        <v>530249</v>
      </c>
      <c r="C18" s="31" t="s">
        <v>1023</v>
      </c>
      <c r="D18" s="31" t="s">
        <v>1074</v>
      </c>
      <c r="E18" s="31" t="s">
        <v>579</v>
      </c>
      <c r="F18" s="90">
        <v>20185</v>
      </c>
      <c r="G18" s="32">
        <v>54.42</v>
      </c>
      <c r="H18" s="32" t="s">
        <v>313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44523</v>
      </c>
      <c r="B19" s="32">
        <v>530249</v>
      </c>
      <c r="C19" s="31" t="s">
        <v>1023</v>
      </c>
      <c r="D19" s="31" t="s">
        <v>1024</v>
      </c>
      <c r="E19" s="31" t="s">
        <v>579</v>
      </c>
      <c r="F19" s="90">
        <v>121600</v>
      </c>
      <c r="G19" s="32">
        <v>54.44</v>
      </c>
      <c r="H19" s="32" t="s">
        <v>313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44523</v>
      </c>
      <c r="B20" s="32">
        <v>512169</v>
      </c>
      <c r="C20" s="31" t="s">
        <v>1075</v>
      </c>
      <c r="D20" s="31" t="s">
        <v>1076</v>
      </c>
      <c r="E20" s="31" t="s">
        <v>578</v>
      </c>
      <c r="F20" s="90">
        <v>68126</v>
      </c>
      <c r="G20" s="32">
        <v>5.22</v>
      </c>
      <c r="H20" s="32" t="s">
        <v>313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44523</v>
      </c>
      <c r="B21" s="32">
        <v>512169</v>
      </c>
      <c r="C21" s="31" t="s">
        <v>1075</v>
      </c>
      <c r="D21" s="31" t="s">
        <v>1077</v>
      </c>
      <c r="E21" s="31" t="s">
        <v>579</v>
      </c>
      <c r="F21" s="90">
        <v>68611</v>
      </c>
      <c r="G21" s="32">
        <v>5.22</v>
      </c>
      <c r="H21" s="32" t="s">
        <v>313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44523</v>
      </c>
      <c r="B22" s="32">
        <v>532392</v>
      </c>
      <c r="C22" s="31" t="s">
        <v>1078</v>
      </c>
      <c r="D22" s="31" t="s">
        <v>1076</v>
      </c>
      <c r="E22" s="31" t="s">
        <v>578</v>
      </c>
      <c r="F22" s="90">
        <v>260470</v>
      </c>
      <c r="G22" s="32">
        <v>3.2</v>
      </c>
      <c r="H22" s="32" t="s">
        <v>313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44523</v>
      </c>
      <c r="B23" s="32">
        <v>532392</v>
      </c>
      <c r="C23" s="31" t="s">
        <v>1078</v>
      </c>
      <c r="D23" s="31" t="s">
        <v>1077</v>
      </c>
      <c r="E23" s="31" t="s">
        <v>579</v>
      </c>
      <c r="F23" s="90">
        <v>308031</v>
      </c>
      <c r="G23" s="32">
        <v>3.2</v>
      </c>
      <c r="H23" s="32" t="s">
        <v>313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44523</v>
      </c>
      <c r="B24" s="32">
        <v>539197</v>
      </c>
      <c r="C24" s="31" t="s">
        <v>1079</v>
      </c>
      <c r="D24" s="31" t="s">
        <v>1080</v>
      </c>
      <c r="E24" s="31" t="s">
        <v>578</v>
      </c>
      <c r="F24" s="90">
        <v>450000</v>
      </c>
      <c r="G24" s="32">
        <v>0.59</v>
      </c>
      <c r="H24" s="32" t="s">
        <v>313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44523</v>
      </c>
      <c r="B25" s="32">
        <v>542155</v>
      </c>
      <c r="C25" s="31" t="s">
        <v>1081</v>
      </c>
      <c r="D25" s="31" t="s">
        <v>1082</v>
      </c>
      <c r="E25" s="31" t="s">
        <v>579</v>
      </c>
      <c r="F25" s="90">
        <v>52000</v>
      </c>
      <c r="G25" s="32">
        <v>2.57</v>
      </c>
      <c r="H25" s="32" t="s">
        <v>313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44523</v>
      </c>
      <c r="B26" s="32">
        <v>541299</v>
      </c>
      <c r="C26" s="31" t="s">
        <v>1025</v>
      </c>
      <c r="D26" s="31" t="s">
        <v>1026</v>
      </c>
      <c r="E26" s="31" t="s">
        <v>578</v>
      </c>
      <c r="F26" s="90">
        <v>68000</v>
      </c>
      <c r="G26" s="32">
        <v>35.92</v>
      </c>
      <c r="H26" s="32" t="s">
        <v>313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44523</v>
      </c>
      <c r="B27" s="32">
        <v>540936</v>
      </c>
      <c r="C27" s="31" t="s">
        <v>1083</v>
      </c>
      <c r="D27" s="31" t="s">
        <v>1084</v>
      </c>
      <c r="E27" s="31" t="s">
        <v>578</v>
      </c>
      <c r="F27" s="90">
        <v>62166</v>
      </c>
      <c r="G27" s="32">
        <v>11.36</v>
      </c>
      <c r="H27" s="32" t="s">
        <v>313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44523</v>
      </c>
      <c r="B28" s="32">
        <v>540936</v>
      </c>
      <c r="C28" s="31" t="s">
        <v>1083</v>
      </c>
      <c r="D28" s="31" t="s">
        <v>1084</v>
      </c>
      <c r="E28" s="31" t="s">
        <v>579</v>
      </c>
      <c r="F28" s="90">
        <v>39120</v>
      </c>
      <c r="G28" s="32">
        <v>11.54</v>
      </c>
      <c r="H28" s="32" t="s">
        <v>313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44523</v>
      </c>
      <c r="B29" s="32">
        <v>537709</v>
      </c>
      <c r="C29" s="31" t="s">
        <v>1027</v>
      </c>
      <c r="D29" s="31" t="s">
        <v>1085</v>
      </c>
      <c r="E29" s="31" t="s">
        <v>578</v>
      </c>
      <c r="F29" s="90">
        <v>120000</v>
      </c>
      <c r="G29" s="32">
        <v>4.0199999999999996</v>
      </c>
      <c r="H29" s="32" t="s">
        <v>313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44523</v>
      </c>
      <c r="B30" s="32">
        <v>539097</v>
      </c>
      <c r="C30" s="31" t="s">
        <v>1086</v>
      </c>
      <c r="D30" s="31" t="s">
        <v>1035</v>
      </c>
      <c r="E30" s="31" t="s">
        <v>578</v>
      </c>
      <c r="F30" s="90">
        <v>96000</v>
      </c>
      <c r="G30" s="32">
        <v>30.04</v>
      </c>
      <c r="H30" s="32" t="s">
        <v>313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44523</v>
      </c>
      <c r="B31" s="32">
        <v>539097</v>
      </c>
      <c r="C31" s="31" t="s">
        <v>1086</v>
      </c>
      <c r="D31" s="31" t="s">
        <v>1035</v>
      </c>
      <c r="E31" s="31" t="s">
        <v>579</v>
      </c>
      <c r="F31" s="90">
        <v>32000</v>
      </c>
      <c r="G31" s="32">
        <v>30.08</v>
      </c>
      <c r="H31" s="32" t="s">
        <v>313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44523</v>
      </c>
      <c r="B32" s="32">
        <v>536868</v>
      </c>
      <c r="C32" s="31" t="s">
        <v>1028</v>
      </c>
      <c r="D32" s="31" t="s">
        <v>1029</v>
      </c>
      <c r="E32" s="31" t="s">
        <v>579</v>
      </c>
      <c r="F32" s="90">
        <v>600000</v>
      </c>
      <c r="G32" s="32">
        <v>34.15</v>
      </c>
      <c r="H32" s="32" t="s">
        <v>313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44523</v>
      </c>
      <c r="B33" s="32">
        <v>505283</v>
      </c>
      <c r="C33" s="31" t="s">
        <v>1087</v>
      </c>
      <c r="D33" s="31" t="s">
        <v>1088</v>
      </c>
      <c r="E33" s="31" t="s">
        <v>579</v>
      </c>
      <c r="F33" s="90">
        <v>523324</v>
      </c>
      <c r="G33" s="32">
        <v>392</v>
      </c>
      <c r="H33" s="32" t="s">
        <v>313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44523</v>
      </c>
      <c r="B34" s="32">
        <v>500259</v>
      </c>
      <c r="C34" s="31" t="s">
        <v>1030</v>
      </c>
      <c r="D34" s="31" t="s">
        <v>1089</v>
      </c>
      <c r="E34" s="31" t="s">
        <v>579</v>
      </c>
      <c r="F34" s="90">
        <v>798786</v>
      </c>
      <c r="G34" s="32">
        <v>128.44999999999999</v>
      </c>
      <c r="H34" s="32" t="s">
        <v>313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44523</v>
      </c>
      <c r="B35" s="32">
        <v>500259</v>
      </c>
      <c r="C35" s="31" t="s">
        <v>1030</v>
      </c>
      <c r="D35" s="31" t="s">
        <v>1090</v>
      </c>
      <c r="E35" s="31" t="s">
        <v>579</v>
      </c>
      <c r="F35" s="90">
        <v>975356</v>
      </c>
      <c r="G35" s="32">
        <v>124.2</v>
      </c>
      <c r="H35" s="32" t="s">
        <v>313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44523</v>
      </c>
      <c r="B36" s="32">
        <v>500259</v>
      </c>
      <c r="C36" s="31" t="s">
        <v>1030</v>
      </c>
      <c r="D36" s="31" t="s">
        <v>1031</v>
      </c>
      <c r="E36" s="31" t="s">
        <v>578</v>
      </c>
      <c r="F36" s="90">
        <v>1774142</v>
      </c>
      <c r="G36" s="32">
        <v>126.11</v>
      </c>
      <c r="H36" s="32" t="s">
        <v>313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44523</v>
      </c>
      <c r="B37" s="32">
        <v>531648</v>
      </c>
      <c r="C37" s="31" t="s">
        <v>1091</v>
      </c>
      <c r="D37" s="31" t="s">
        <v>1092</v>
      </c>
      <c r="E37" s="31" t="s">
        <v>579</v>
      </c>
      <c r="F37" s="90">
        <v>133719</v>
      </c>
      <c r="G37" s="32">
        <v>0.94</v>
      </c>
      <c r="H37" s="32" t="s">
        <v>313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44523</v>
      </c>
      <c r="B38" s="32">
        <v>539519</v>
      </c>
      <c r="C38" s="31" t="s">
        <v>1032</v>
      </c>
      <c r="D38" s="31" t="s">
        <v>920</v>
      </c>
      <c r="E38" s="31" t="s">
        <v>579</v>
      </c>
      <c r="F38" s="90">
        <v>45606</v>
      </c>
      <c r="G38" s="32">
        <v>22.95</v>
      </c>
      <c r="H38" s="32" t="s">
        <v>313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44523</v>
      </c>
      <c r="B39" s="32">
        <v>539767</v>
      </c>
      <c r="C39" s="31" t="s">
        <v>1093</v>
      </c>
      <c r="D39" s="31" t="s">
        <v>1094</v>
      </c>
      <c r="E39" s="31" t="s">
        <v>579</v>
      </c>
      <c r="F39" s="90">
        <v>100027</v>
      </c>
      <c r="G39" s="32">
        <v>11.24</v>
      </c>
      <c r="H39" s="32" t="s">
        <v>313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44523</v>
      </c>
      <c r="B40" s="32">
        <v>539767</v>
      </c>
      <c r="C40" s="31" t="s">
        <v>1093</v>
      </c>
      <c r="D40" s="31" t="s">
        <v>1095</v>
      </c>
      <c r="E40" s="31" t="s">
        <v>578</v>
      </c>
      <c r="F40" s="90">
        <v>27200</v>
      </c>
      <c r="G40" s="32">
        <v>11.33</v>
      </c>
      <c r="H40" s="32" t="s">
        <v>313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44523</v>
      </c>
      <c r="B41" s="32">
        <v>539767</v>
      </c>
      <c r="C41" s="31" t="s">
        <v>1093</v>
      </c>
      <c r="D41" s="31" t="s">
        <v>1096</v>
      </c>
      <c r="E41" s="31" t="s">
        <v>578</v>
      </c>
      <c r="F41" s="90">
        <v>72827</v>
      </c>
      <c r="G41" s="32">
        <v>11.21</v>
      </c>
      <c r="H41" s="32" t="s">
        <v>313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44523</v>
      </c>
      <c r="B42" s="32">
        <v>543207</v>
      </c>
      <c r="C42" s="31" t="s">
        <v>1033</v>
      </c>
      <c r="D42" s="31" t="s">
        <v>1034</v>
      </c>
      <c r="E42" s="31" t="s">
        <v>578</v>
      </c>
      <c r="F42" s="90">
        <v>58076</v>
      </c>
      <c r="G42" s="32">
        <v>17.420000000000002</v>
      </c>
      <c r="H42" s="32" t="s">
        <v>313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44523</v>
      </c>
      <c r="B43" s="32">
        <v>543207</v>
      </c>
      <c r="C43" s="31" t="s">
        <v>1033</v>
      </c>
      <c r="D43" s="31" t="s">
        <v>1034</v>
      </c>
      <c r="E43" s="31" t="s">
        <v>579</v>
      </c>
      <c r="F43" s="90">
        <v>50857</v>
      </c>
      <c r="G43" s="32">
        <v>17.71</v>
      </c>
      <c r="H43" s="32" t="s">
        <v>313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44523</v>
      </c>
      <c r="B44" s="32">
        <v>530557</v>
      </c>
      <c r="C44" s="31" t="s">
        <v>1097</v>
      </c>
      <c r="D44" s="31" t="s">
        <v>1098</v>
      </c>
      <c r="E44" s="31" t="s">
        <v>579</v>
      </c>
      <c r="F44" s="90">
        <v>800000</v>
      </c>
      <c r="G44" s="32">
        <v>5.69</v>
      </c>
      <c r="H44" s="32" t="s">
        <v>313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44523</v>
      </c>
      <c r="B45" s="32">
        <v>532340</v>
      </c>
      <c r="C45" s="31" t="s">
        <v>1099</v>
      </c>
      <c r="D45" s="31" t="s">
        <v>1100</v>
      </c>
      <c r="E45" s="31" t="s">
        <v>579</v>
      </c>
      <c r="F45" s="90">
        <v>72357</v>
      </c>
      <c r="G45" s="32">
        <v>2.0699999999999998</v>
      </c>
      <c r="H45" s="32" t="s">
        <v>313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44523</v>
      </c>
      <c r="B46" s="32">
        <v>539291</v>
      </c>
      <c r="C46" s="31" t="s">
        <v>1036</v>
      </c>
      <c r="D46" s="31" t="s">
        <v>1037</v>
      </c>
      <c r="E46" s="31" t="s">
        <v>578</v>
      </c>
      <c r="F46" s="90">
        <v>23801</v>
      </c>
      <c r="G46" s="32">
        <v>13.19</v>
      </c>
      <c r="H46" s="32" t="s">
        <v>313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44523</v>
      </c>
      <c r="B47" s="32">
        <v>539526</v>
      </c>
      <c r="C47" s="31" t="s">
        <v>1101</v>
      </c>
      <c r="D47" s="31" t="s">
        <v>1042</v>
      </c>
      <c r="E47" s="31" t="s">
        <v>578</v>
      </c>
      <c r="F47" s="90">
        <v>867150</v>
      </c>
      <c r="G47" s="32">
        <v>0.88</v>
      </c>
      <c r="H47" s="32" t="s">
        <v>313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44523</v>
      </c>
      <c r="B48" s="32">
        <v>539526</v>
      </c>
      <c r="C48" s="31" t="s">
        <v>1101</v>
      </c>
      <c r="D48" s="31" t="s">
        <v>1042</v>
      </c>
      <c r="E48" s="31" t="s">
        <v>579</v>
      </c>
      <c r="F48" s="90">
        <v>840056</v>
      </c>
      <c r="G48" s="32">
        <v>0.9</v>
      </c>
      <c r="H48" s="32" t="s">
        <v>313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44523</v>
      </c>
      <c r="B49" s="32">
        <v>540147</v>
      </c>
      <c r="C49" s="31" t="s">
        <v>1038</v>
      </c>
      <c r="D49" s="31" t="s">
        <v>1039</v>
      </c>
      <c r="E49" s="31" t="s">
        <v>578</v>
      </c>
      <c r="F49" s="90">
        <v>53000</v>
      </c>
      <c r="G49" s="32">
        <v>29.99</v>
      </c>
      <c r="H49" s="32" t="s">
        <v>313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44523</v>
      </c>
      <c r="B50" s="32">
        <v>538402</v>
      </c>
      <c r="C50" s="31" t="s">
        <v>1102</v>
      </c>
      <c r="D50" s="31" t="s">
        <v>1103</v>
      </c>
      <c r="E50" s="31" t="s">
        <v>578</v>
      </c>
      <c r="F50" s="90">
        <v>133355</v>
      </c>
      <c r="G50" s="32">
        <v>73</v>
      </c>
      <c r="H50" s="32" t="s">
        <v>313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44523</v>
      </c>
      <c r="B51" s="32">
        <v>538402</v>
      </c>
      <c r="C51" s="31" t="s">
        <v>1102</v>
      </c>
      <c r="D51" s="31" t="s">
        <v>1104</v>
      </c>
      <c r="E51" s="31" t="s">
        <v>579</v>
      </c>
      <c r="F51" s="90">
        <v>125000</v>
      </c>
      <c r="G51" s="32">
        <v>73</v>
      </c>
      <c r="H51" s="32" t="s">
        <v>313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44523</v>
      </c>
      <c r="B52" s="32">
        <v>539217</v>
      </c>
      <c r="C52" s="31" t="s">
        <v>1105</v>
      </c>
      <c r="D52" s="31" t="s">
        <v>1106</v>
      </c>
      <c r="E52" s="31" t="s">
        <v>579</v>
      </c>
      <c r="F52" s="90">
        <v>3010000</v>
      </c>
      <c r="G52" s="32">
        <v>3.26</v>
      </c>
      <c r="H52" s="32" t="s">
        <v>313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44523</v>
      </c>
      <c r="B53" s="32">
        <v>539217</v>
      </c>
      <c r="C53" s="31" t="s">
        <v>1105</v>
      </c>
      <c r="D53" s="31" t="s">
        <v>1107</v>
      </c>
      <c r="E53" s="31" t="s">
        <v>578</v>
      </c>
      <c r="F53" s="90">
        <v>1529000</v>
      </c>
      <c r="G53" s="32">
        <v>3.26</v>
      </c>
      <c r="H53" s="32" t="s">
        <v>313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44523</v>
      </c>
      <c r="B54" s="32">
        <v>539217</v>
      </c>
      <c r="C54" s="31" t="s">
        <v>1105</v>
      </c>
      <c r="D54" s="31" t="s">
        <v>1107</v>
      </c>
      <c r="E54" s="31" t="s">
        <v>579</v>
      </c>
      <c r="F54" s="90">
        <v>101000</v>
      </c>
      <c r="G54" s="32">
        <v>3.26</v>
      </c>
      <c r="H54" s="32" t="s">
        <v>313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44523</v>
      </c>
      <c r="B55" s="32">
        <v>532879</v>
      </c>
      <c r="C55" s="31" t="s">
        <v>1108</v>
      </c>
      <c r="D55" s="31" t="s">
        <v>1109</v>
      </c>
      <c r="E55" s="31" t="s">
        <v>579</v>
      </c>
      <c r="F55" s="90">
        <v>39000</v>
      </c>
      <c r="G55" s="32">
        <v>156.19999999999999</v>
      </c>
      <c r="H55" s="32" t="s">
        <v>313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44523</v>
      </c>
      <c r="B56" s="32">
        <v>532879</v>
      </c>
      <c r="C56" s="31" t="s">
        <v>1108</v>
      </c>
      <c r="D56" s="31" t="s">
        <v>1110</v>
      </c>
      <c r="E56" s="31" t="s">
        <v>578</v>
      </c>
      <c r="F56" s="90">
        <v>39000</v>
      </c>
      <c r="G56" s="32">
        <v>156.19999999999999</v>
      </c>
      <c r="H56" s="32" t="s">
        <v>313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44523</v>
      </c>
      <c r="B57" s="32">
        <v>540738</v>
      </c>
      <c r="C57" s="31" t="s">
        <v>1111</v>
      </c>
      <c r="D57" s="31" t="s">
        <v>1112</v>
      </c>
      <c r="E57" s="31" t="s">
        <v>579</v>
      </c>
      <c r="F57" s="90">
        <v>102000</v>
      </c>
      <c r="G57" s="32">
        <v>48</v>
      </c>
      <c r="H57" s="32" t="s">
        <v>313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44523</v>
      </c>
      <c r="B58" s="32">
        <v>542025</v>
      </c>
      <c r="C58" s="31" t="s">
        <v>1040</v>
      </c>
      <c r="D58" s="31" t="s">
        <v>1041</v>
      </c>
      <c r="E58" s="31" t="s">
        <v>579</v>
      </c>
      <c r="F58" s="90">
        <v>1680000</v>
      </c>
      <c r="G58" s="32">
        <v>0.37</v>
      </c>
      <c r="H58" s="32" t="s">
        <v>313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44523</v>
      </c>
      <c r="B59" s="32">
        <v>540108</v>
      </c>
      <c r="C59" s="31" t="s">
        <v>1113</v>
      </c>
      <c r="D59" s="31" t="s">
        <v>1114</v>
      </c>
      <c r="E59" s="31" t="s">
        <v>578</v>
      </c>
      <c r="F59" s="90">
        <v>19865</v>
      </c>
      <c r="G59" s="32">
        <v>6.54</v>
      </c>
      <c r="H59" s="32" t="s">
        <v>313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44523</v>
      </c>
      <c r="B60" s="32">
        <v>540108</v>
      </c>
      <c r="C60" s="31" t="s">
        <v>1113</v>
      </c>
      <c r="D60" s="31" t="s">
        <v>1114</v>
      </c>
      <c r="E60" s="31" t="s">
        <v>579</v>
      </c>
      <c r="F60" s="90">
        <v>55000</v>
      </c>
      <c r="G60" s="32">
        <v>6.53</v>
      </c>
      <c r="H60" s="32" t="s">
        <v>313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44523</v>
      </c>
      <c r="B61" s="32">
        <v>540726</v>
      </c>
      <c r="C61" s="31" t="s">
        <v>1115</v>
      </c>
      <c r="D61" s="31" t="s">
        <v>1116</v>
      </c>
      <c r="E61" s="31" t="s">
        <v>578</v>
      </c>
      <c r="F61" s="90">
        <v>53000</v>
      </c>
      <c r="G61" s="32">
        <v>45.12</v>
      </c>
      <c r="H61" s="32" t="s">
        <v>313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44523</v>
      </c>
      <c r="B62" s="32">
        <v>541735</v>
      </c>
      <c r="C62" s="20" t="s">
        <v>1117</v>
      </c>
      <c r="D62" s="20" t="s">
        <v>1118</v>
      </c>
      <c r="E62" s="31" t="s">
        <v>579</v>
      </c>
      <c r="F62" s="90">
        <v>125000</v>
      </c>
      <c r="G62" s="32">
        <v>13.56</v>
      </c>
      <c r="H62" s="32" t="s">
        <v>313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44523</v>
      </c>
      <c r="B63" s="32" t="s">
        <v>1119</v>
      </c>
      <c r="C63" s="31" t="s">
        <v>1120</v>
      </c>
      <c r="D63" s="31" t="s">
        <v>1121</v>
      </c>
      <c r="E63" s="31" t="s">
        <v>578</v>
      </c>
      <c r="F63" s="90">
        <v>172000</v>
      </c>
      <c r="G63" s="32">
        <v>23.62</v>
      </c>
      <c r="H63" s="32" t="s">
        <v>958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44523</v>
      </c>
      <c r="B64" s="32" t="s">
        <v>1119</v>
      </c>
      <c r="C64" s="31" t="s">
        <v>1120</v>
      </c>
      <c r="D64" s="31" t="s">
        <v>1122</v>
      </c>
      <c r="E64" s="31" t="s">
        <v>578</v>
      </c>
      <c r="F64" s="90">
        <v>196000</v>
      </c>
      <c r="G64" s="32">
        <v>23.45</v>
      </c>
      <c r="H64" s="32" t="s">
        <v>958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44523</v>
      </c>
      <c r="B65" s="32" t="s">
        <v>1071</v>
      </c>
      <c r="C65" s="31" t="s">
        <v>1123</v>
      </c>
      <c r="D65" s="31" t="s">
        <v>1072</v>
      </c>
      <c r="E65" s="31" t="s">
        <v>578</v>
      </c>
      <c r="F65" s="90">
        <v>126296</v>
      </c>
      <c r="G65" s="32">
        <v>92.57</v>
      </c>
      <c r="H65" s="32" t="s">
        <v>958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44523</v>
      </c>
      <c r="B66" s="32" t="s">
        <v>1124</v>
      </c>
      <c r="C66" s="31" t="s">
        <v>1125</v>
      </c>
      <c r="D66" s="31" t="s">
        <v>1126</v>
      </c>
      <c r="E66" s="31" t="s">
        <v>578</v>
      </c>
      <c r="F66" s="90">
        <v>283636</v>
      </c>
      <c r="G66" s="32">
        <v>119.5</v>
      </c>
      <c r="H66" s="32" t="s">
        <v>958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44523</v>
      </c>
      <c r="B67" s="32" t="s">
        <v>1127</v>
      </c>
      <c r="C67" s="31" t="s">
        <v>1128</v>
      </c>
      <c r="D67" s="31" t="s">
        <v>1129</v>
      </c>
      <c r="E67" s="31" t="s">
        <v>578</v>
      </c>
      <c r="F67" s="90">
        <v>570755</v>
      </c>
      <c r="G67" s="32">
        <v>7.81</v>
      </c>
      <c r="H67" s="32" t="s">
        <v>958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44523</v>
      </c>
      <c r="B68" s="32" t="s">
        <v>1130</v>
      </c>
      <c r="C68" s="31" t="s">
        <v>1131</v>
      </c>
      <c r="D68" s="31" t="s">
        <v>1132</v>
      </c>
      <c r="E68" s="31" t="s">
        <v>578</v>
      </c>
      <c r="F68" s="90">
        <v>1085752</v>
      </c>
      <c r="G68" s="32">
        <v>497.37</v>
      </c>
      <c r="H68" s="32" t="s">
        <v>958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44523</v>
      </c>
      <c r="B69" s="32" t="s">
        <v>1133</v>
      </c>
      <c r="C69" s="31" t="s">
        <v>1134</v>
      </c>
      <c r="D69" s="31" t="s">
        <v>1076</v>
      </c>
      <c r="E69" s="31" t="s">
        <v>578</v>
      </c>
      <c r="F69" s="90">
        <v>174516</v>
      </c>
      <c r="G69" s="32">
        <v>4.4000000000000004</v>
      </c>
      <c r="H69" s="32" t="s">
        <v>958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44523</v>
      </c>
      <c r="B70" s="32" t="s">
        <v>1043</v>
      </c>
      <c r="C70" s="31" t="s">
        <v>1044</v>
      </c>
      <c r="D70" s="31" t="s">
        <v>1135</v>
      </c>
      <c r="E70" s="31" t="s">
        <v>578</v>
      </c>
      <c r="F70" s="90">
        <v>63093</v>
      </c>
      <c r="G70" s="32">
        <v>37.86</v>
      </c>
      <c r="H70" s="32" t="s">
        <v>958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44523</v>
      </c>
      <c r="B71" s="32" t="s">
        <v>1136</v>
      </c>
      <c r="C71" s="31" t="s">
        <v>1137</v>
      </c>
      <c r="D71" s="31" t="s">
        <v>1138</v>
      </c>
      <c r="E71" s="31" t="s">
        <v>578</v>
      </c>
      <c r="F71" s="90">
        <v>677584</v>
      </c>
      <c r="G71" s="32">
        <v>560.67999999999995</v>
      </c>
      <c r="H71" s="32" t="s">
        <v>958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44523</v>
      </c>
      <c r="B72" s="32" t="s">
        <v>1136</v>
      </c>
      <c r="C72" s="31" t="s">
        <v>1137</v>
      </c>
      <c r="D72" s="31" t="s">
        <v>998</v>
      </c>
      <c r="E72" s="31" t="s">
        <v>578</v>
      </c>
      <c r="F72" s="90">
        <v>357359</v>
      </c>
      <c r="G72" s="32">
        <v>554.80999999999995</v>
      </c>
      <c r="H72" s="32" t="s">
        <v>958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44523</v>
      </c>
      <c r="B73" s="32" t="s">
        <v>1139</v>
      </c>
      <c r="C73" s="31" t="s">
        <v>1140</v>
      </c>
      <c r="D73" s="31" t="s">
        <v>1141</v>
      </c>
      <c r="E73" s="31" t="s">
        <v>578</v>
      </c>
      <c r="F73" s="90">
        <v>54909</v>
      </c>
      <c r="G73" s="32">
        <v>35.5</v>
      </c>
      <c r="H73" s="32" t="s">
        <v>958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44523</v>
      </c>
      <c r="B74" s="32" t="s">
        <v>511</v>
      </c>
      <c r="C74" s="31" t="s">
        <v>1142</v>
      </c>
      <c r="D74" s="31" t="s">
        <v>1143</v>
      </c>
      <c r="E74" s="31" t="s">
        <v>578</v>
      </c>
      <c r="F74" s="90">
        <v>2859248</v>
      </c>
      <c r="G74" s="32">
        <v>81.650000000000006</v>
      </c>
      <c r="H74" s="32" t="s">
        <v>958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44523</v>
      </c>
      <c r="B75" s="32" t="s">
        <v>511</v>
      </c>
      <c r="C75" s="31" t="s">
        <v>1142</v>
      </c>
      <c r="D75" s="31" t="s">
        <v>998</v>
      </c>
      <c r="E75" s="31" t="s">
        <v>578</v>
      </c>
      <c r="F75" s="90">
        <v>3126870</v>
      </c>
      <c r="G75" s="32">
        <v>81.650000000000006</v>
      </c>
      <c r="H75" s="32" t="s">
        <v>958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44523</v>
      </c>
      <c r="B76" s="32" t="s">
        <v>212</v>
      </c>
      <c r="C76" s="31" t="s">
        <v>1144</v>
      </c>
      <c r="D76" s="31" t="s">
        <v>1145</v>
      </c>
      <c r="E76" s="31" t="s">
        <v>578</v>
      </c>
      <c r="F76" s="90">
        <v>50014714</v>
      </c>
      <c r="G76" s="32">
        <v>349.7</v>
      </c>
      <c r="H76" s="32" t="s">
        <v>958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44523</v>
      </c>
      <c r="B77" s="32" t="s">
        <v>212</v>
      </c>
      <c r="C77" s="31" t="s">
        <v>1144</v>
      </c>
      <c r="D77" s="31" t="s">
        <v>1146</v>
      </c>
      <c r="E77" s="31" t="s">
        <v>578</v>
      </c>
      <c r="F77" s="90">
        <v>87872748</v>
      </c>
      <c r="G77" s="32">
        <v>349.7</v>
      </c>
      <c r="H77" s="32" t="s">
        <v>958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44523</v>
      </c>
      <c r="B78" s="32" t="s">
        <v>1147</v>
      </c>
      <c r="C78" s="31" t="s">
        <v>1148</v>
      </c>
      <c r="D78" s="31" t="s">
        <v>1149</v>
      </c>
      <c r="E78" s="31" t="s">
        <v>578</v>
      </c>
      <c r="F78" s="90">
        <v>3003000</v>
      </c>
      <c r="G78" s="32">
        <v>2.69</v>
      </c>
      <c r="H78" s="32" t="s">
        <v>958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44523</v>
      </c>
      <c r="B79" s="32" t="s">
        <v>1147</v>
      </c>
      <c r="C79" s="31" t="s">
        <v>1148</v>
      </c>
      <c r="D79" s="31" t="s">
        <v>1150</v>
      </c>
      <c r="E79" s="31" t="s">
        <v>578</v>
      </c>
      <c r="F79" s="90">
        <v>8012262</v>
      </c>
      <c r="G79" s="32">
        <v>2.71</v>
      </c>
      <c r="H79" s="32" t="s">
        <v>958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44523</v>
      </c>
      <c r="B80" s="32" t="s">
        <v>1119</v>
      </c>
      <c r="C80" s="31" t="s">
        <v>1120</v>
      </c>
      <c r="D80" s="31" t="s">
        <v>1151</v>
      </c>
      <c r="E80" s="31" t="s">
        <v>579</v>
      </c>
      <c r="F80" s="90">
        <v>388000</v>
      </c>
      <c r="G80" s="32">
        <v>23.52</v>
      </c>
      <c r="H80" s="32" t="s">
        <v>958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44523</v>
      </c>
      <c r="B81" s="32" t="s">
        <v>1071</v>
      </c>
      <c r="C81" s="31" t="s">
        <v>1123</v>
      </c>
      <c r="D81" s="31" t="s">
        <v>1152</v>
      </c>
      <c r="E81" s="31" t="s">
        <v>579</v>
      </c>
      <c r="F81" s="90">
        <v>126296</v>
      </c>
      <c r="G81" s="32">
        <v>92.56</v>
      </c>
      <c r="H81" s="32" t="s">
        <v>958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44523</v>
      </c>
      <c r="B82" s="32" t="s">
        <v>1124</v>
      </c>
      <c r="C82" s="31" t="s">
        <v>1125</v>
      </c>
      <c r="D82" s="31" t="s">
        <v>1153</v>
      </c>
      <c r="E82" s="31" t="s">
        <v>579</v>
      </c>
      <c r="F82" s="90">
        <v>283636</v>
      </c>
      <c r="G82" s="32">
        <v>119.5</v>
      </c>
      <c r="H82" s="32" t="s">
        <v>958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44523</v>
      </c>
      <c r="B83" s="32" t="s">
        <v>1130</v>
      </c>
      <c r="C83" s="31" t="s">
        <v>1131</v>
      </c>
      <c r="D83" s="31" t="s">
        <v>1132</v>
      </c>
      <c r="E83" s="31" t="s">
        <v>579</v>
      </c>
      <c r="F83" s="90">
        <v>1085752</v>
      </c>
      <c r="G83" s="32">
        <v>497.55</v>
      </c>
      <c r="H83" s="32" t="s">
        <v>958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44523</v>
      </c>
      <c r="B84" s="32" t="s">
        <v>978</v>
      </c>
      <c r="C84" s="31" t="s">
        <v>979</v>
      </c>
      <c r="D84" s="31" t="s">
        <v>1154</v>
      </c>
      <c r="E84" s="31" t="s">
        <v>579</v>
      </c>
      <c r="F84" s="90">
        <v>165000</v>
      </c>
      <c r="G84" s="32">
        <v>30.2</v>
      </c>
      <c r="H84" s="32" t="s">
        <v>958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44523</v>
      </c>
      <c r="B85" s="32" t="s">
        <v>978</v>
      </c>
      <c r="C85" s="31" t="s">
        <v>979</v>
      </c>
      <c r="D85" s="31" t="s">
        <v>1155</v>
      </c>
      <c r="E85" s="31" t="s">
        <v>579</v>
      </c>
      <c r="F85" s="90">
        <v>120000</v>
      </c>
      <c r="G85" s="32">
        <v>30.2</v>
      </c>
      <c r="H85" s="32" t="s">
        <v>958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44523</v>
      </c>
      <c r="B86" s="32" t="s">
        <v>1133</v>
      </c>
      <c r="C86" s="31" t="s">
        <v>1134</v>
      </c>
      <c r="D86" s="31" t="s">
        <v>1077</v>
      </c>
      <c r="E86" s="31" t="s">
        <v>579</v>
      </c>
      <c r="F86" s="90">
        <v>194350</v>
      </c>
      <c r="G86" s="32">
        <v>4.41</v>
      </c>
      <c r="H86" s="32" t="s">
        <v>958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44523</v>
      </c>
      <c r="B87" s="32" t="s">
        <v>1043</v>
      </c>
      <c r="C87" s="31" t="s">
        <v>1044</v>
      </c>
      <c r="D87" s="31" t="s">
        <v>1135</v>
      </c>
      <c r="E87" s="31" t="s">
        <v>579</v>
      </c>
      <c r="F87" s="90">
        <v>512113</v>
      </c>
      <c r="G87" s="32">
        <v>37.78</v>
      </c>
      <c r="H87" s="32" t="s">
        <v>958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44523</v>
      </c>
      <c r="B88" s="32" t="s">
        <v>1136</v>
      </c>
      <c r="C88" s="31" t="s">
        <v>1137</v>
      </c>
      <c r="D88" s="31" t="s">
        <v>998</v>
      </c>
      <c r="E88" s="31" t="s">
        <v>579</v>
      </c>
      <c r="F88" s="90">
        <v>357359</v>
      </c>
      <c r="G88" s="32">
        <v>554.91999999999996</v>
      </c>
      <c r="H88" s="32" t="s">
        <v>958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44523</v>
      </c>
      <c r="B89" s="32" t="s">
        <v>1136</v>
      </c>
      <c r="C89" s="31" t="s">
        <v>1137</v>
      </c>
      <c r="D89" s="31" t="s">
        <v>1138</v>
      </c>
      <c r="E89" s="31" t="s">
        <v>579</v>
      </c>
      <c r="F89" s="90">
        <v>683483</v>
      </c>
      <c r="G89" s="32">
        <v>561.58000000000004</v>
      </c>
      <c r="H89" s="32" t="s">
        <v>958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44523</v>
      </c>
      <c r="B90" s="32" t="s">
        <v>999</v>
      </c>
      <c r="C90" s="31" t="s">
        <v>1000</v>
      </c>
      <c r="D90" s="31" t="s">
        <v>1001</v>
      </c>
      <c r="E90" s="31" t="s">
        <v>579</v>
      </c>
      <c r="F90" s="90">
        <v>100000</v>
      </c>
      <c r="G90" s="32">
        <v>37.200000000000003</v>
      </c>
      <c r="H90" s="32" t="s">
        <v>958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44523</v>
      </c>
      <c r="B91" s="32" t="s">
        <v>1139</v>
      </c>
      <c r="C91" s="31" t="s">
        <v>1140</v>
      </c>
      <c r="D91" s="31" t="s">
        <v>1156</v>
      </c>
      <c r="E91" s="31" t="s">
        <v>579</v>
      </c>
      <c r="F91" s="90">
        <v>55000</v>
      </c>
      <c r="G91" s="32">
        <v>35.5</v>
      </c>
      <c r="H91" s="32" t="s">
        <v>958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44523</v>
      </c>
      <c r="B92" s="32" t="s">
        <v>511</v>
      </c>
      <c r="C92" s="31" t="s">
        <v>1142</v>
      </c>
      <c r="D92" s="31" t="s">
        <v>998</v>
      </c>
      <c r="E92" s="31" t="s">
        <v>579</v>
      </c>
      <c r="F92" s="90">
        <v>3126870</v>
      </c>
      <c r="G92" s="32">
        <v>81.58</v>
      </c>
      <c r="H92" s="32" t="s">
        <v>958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44523</v>
      </c>
      <c r="B93" s="32" t="s">
        <v>511</v>
      </c>
      <c r="C93" s="31" t="s">
        <v>1142</v>
      </c>
      <c r="D93" s="31" t="s">
        <v>1143</v>
      </c>
      <c r="E93" s="31" t="s">
        <v>579</v>
      </c>
      <c r="F93" s="90">
        <v>3092578</v>
      </c>
      <c r="G93" s="32">
        <v>81.59</v>
      </c>
      <c r="H93" s="32" t="s">
        <v>958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44523</v>
      </c>
      <c r="B94" s="32" t="s">
        <v>1147</v>
      </c>
      <c r="C94" s="31" t="s">
        <v>1148</v>
      </c>
      <c r="D94" s="31" t="s">
        <v>1150</v>
      </c>
      <c r="E94" s="31" t="s">
        <v>579</v>
      </c>
      <c r="F94" s="90">
        <v>5493167</v>
      </c>
      <c r="G94" s="32">
        <v>2.74</v>
      </c>
      <c r="H94" s="32" t="s">
        <v>958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44523</v>
      </c>
      <c r="B95" s="32" t="s">
        <v>1147</v>
      </c>
      <c r="C95" s="31" t="s">
        <v>1148</v>
      </c>
      <c r="D95" s="31" t="s">
        <v>1157</v>
      </c>
      <c r="E95" s="31" t="s">
        <v>579</v>
      </c>
      <c r="F95" s="90">
        <v>3826984</v>
      </c>
      <c r="G95" s="32">
        <v>2.7</v>
      </c>
      <c r="H95" s="32" t="s">
        <v>958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44523</v>
      </c>
      <c r="B96" s="32" t="s">
        <v>1147</v>
      </c>
      <c r="C96" s="31" t="s">
        <v>1148</v>
      </c>
      <c r="D96" s="31" t="s">
        <v>1158</v>
      </c>
      <c r="E96" s="31" t="s">
        <v>579</v>
      </c>
      <c r="F96" s="90">
        <v>3499000</v>
      </c>
      <c r="G96" s="32">
        <v>2.72</v>
      </c>
      <c r="H96" s="32" t="s">
        <v>958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44523</v>
      </c>
      <c r="B97" s="32" t="s">
        <v>1147</v>
      </c>
      <c r="C97" s="31" t="s">
        <v>1148</v>
      </c>
      <c r="D97" s="31" t="s">
        <v>1149</v>
      </c>
      <c r="E97" s="31" t="s">
        <v>579</v>
      </c>
      <c r="F97" s="90">
        <v>3696000</v>
      </c>
      <c r="G97" s="32">
        <v>2.72</v>
      </c>
      <c r="H97" s="32" t="s">
        <v>958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7"/>
  <sheetViews>
    <sheetView zoomScale="85" zoomScaleNormal="85" workbookViewId="0">
      <selection activeCell="D118" sqref="D1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909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44524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570</v>
      </c>
      <c r="C9" s="100"/>
      <c r="D9" s="101" t="s">
        <v>581</v>
      </c>
      <c r="E9" s="100" t="s">
        <v>582</v>
      </c>
      <c r="F9" s="100" t="s">
        <v>583</v>
      </c>
      <c r="G9" s="100" t="s">
        <v>584</v>
      </c>
      <c r="H9" s="100" t="s">
        <v>585</v>
      </c>
      <c r="I9" s="100" t="s">
        <v>586</v>
      </c>
      <c r="J9" s="99" t="s">
        <v>587</v>
      </c>
      <c r="K9" s="100" t="s">
        <v>588</v>
      </c>
      <c r="L9" s="102" t="s">
        <v>589</v>
      </c>
      <c r="M9" s="102" t="s">
        <v>590</v>
      </c>
      <c r="N9" s="100" t="s">
        <v>591</v>
      </c>
      <c r="O9" s="101" t="s">
        <v>592</v>
      </c>
      <c r="P9" s="100" t="s">
        <v>833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294">
        <v>1</v>
      </c>
      <c r="B10" s="295">
        <v>44454</v>
      </c>
      <c r="C10" s="296"/>
      <c r="D10" s="297" t="s">
        <v>299</v>
      </c>
      <c r="E10" s="298" t="s">
        <v>595</v>
      </c>
      <c r="F10" s="299">
        <v>2195</v>
      </c>
      <c r="G10" s="299">
        <v>2080</v>
      </c>
      <c r="H10" s="298">
        <v>2295</v>
      </c>
      <c r="I10" s="300" t="s">
        <v>828</v>
      </c>
      <c r="J10" s="103" t="s">
        <v>1005</v>
      </c>
      <c r="K10" s="103">
        <v>50</v>
      </c>
      <c r="L10" s="104">
        <f t="shared" ref="L10:L11" si="0">(F10*-0.7)/100</f>
        <v>-15.365</v>
      </c>
      <c r="M10" s="105">
        <f t="shared" ref="M10:M11" si="1">(K10+L10)/F10</f>
        <v>1.5779043280182231E-2</v>
      </c>
      <c r="N10" s="103" t="s">
        <v>593</v>
      </c>
      <c r="O10" s="106">
        <v>44522</v>
      </c>
      <c r="P10" s="299"/>
      <c r="Q10" s="1"/>
      <c r="R10" s="1" t="s">
        <v>594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4">
        <v>2</v>
      </c>
      <c r="B11" s="295">
        <v>44460</v>
      </c>
      <c r="C11" s="296"/>
      <c r="D11" s="297" t="s">
        <v>373</v>
      </c>
      <c r="E11" s="298" t="s">
        <v>595</v>
      </c>
      <c r="F11" s="299">
        <v>1510</v>
      </c>
      <c r="G11" s="299">
        <v>1395</v>
      </c>
      <c r="H11" s="298">
        <v>1585</v>
      </c>
      <c r="I11" s="300" t="s">
        <v>830</v>
      </c>
      <c r="J11" s="103" t="s">
        <v>875</v>
      </c>
      <c r="K11" s="103">
        <f t="shared" ref="K11" si="2">H11-F11</f>
        <v>75</v>
      </c>
      <c r="L11" s="104">
        <f t="shared" si="0"/>
        <v>-10.57</v>
      </c>
      <c r="M11" s="105">
        <f t="shared" si="1"/>
        <v>4.2668874172185435E-2</v>
      </c>
      <c r="N11" s="103" t="s">
        <v>593</v>
      </c>
      <c r="O11" s="106">
        <v>44501</v>
      </c>
      <c r="P11" s="299"/>
      <c r="Q11" s="1"/>
      <c r="R11" s="1" t="s">
        <v>594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1">
        <v>44474</v>
      </c>
      <c r="C12" s="114"/>
      <c r="D12" s="109" t="s">
        <v>118</v>
      </c>
      <c r="E12" s="110" t="s">
        <v>595</v>
      </c>
      <c r="F12" s="107" t="s">
        <v>834</v>
      </c>
      <c r="G12" s="107">
        <v>660</v>
      </c>
      <c r="H12" s="110"/>
      <c r="I12" s="111" t="s">
        <v>835</v>
      </c>
      <c r="J12" s="112" t="s">
        <v>596</v>
      </c>
      <c r="K12" s="113"/>
      <c r="L12" s="108"/>
      <c r="M12" s="114"/>
      <c r="N12" s="109"/>
      <c r="O12" s="110"/>
      <c r="P12" s="107">
        <f>VLOOKUP(D12,'MidCap Intra'!B22:C524,2,0)</f>
        <v>695.4</v>
      </c>
      <c r="Q12" s="1"/>
      <c r="R12" s="1" t="s">
        <v>594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13">
        <v>4</v>
      </c>
      <c r="B13" s="414">
        <v>44477</v>
      </c>
      <c r="C13" s="415"/>
      <c r="D13" s="416" t="s">
        <v>81</v>
      </c>
      <c r="E13" s="417" t="s">
        <v>595</v>
      </c>
      <c r="F13" s="412">
        <v>3870</v>
      </c>
      <c r="G13" s="412">
        <v>3670</v>
      </c>
      <c r="H13" s="417">
        <v>3670</v>
      </c>
      <c r="I13" s="418" t="s">
        <v>836</v>
      </c>
      <c r="J13" s="408" t="s">
        <v>922</v>
      </c>
      <c r="K13" s="408">
        <f t="shared" ref="K13" si="3">H13-F13</f>
        <v>-200</v>
      </c>
      <c r="L13" s="409">
        <f t="shared" ref="L13" si="4">(F13*-0.7)/100</f>
        <v>-27.09</v>
      </c>
      <c r="M13" s="410">
        <f t="shared" ref="M13" si="5">(K13+L13)/F13</f>
        <v>-5.8679586563307497E-2</v>
      </c>
      <c r="N13" s="408" t="s">
        <v>606</v>
      </c>
      <c r="O13" s="411">
        <v>44503</v>
      </c>
      <c r="P13" s="412"/>
      <c r="Q13" s="1"/>
      <c r="R13" s="1" t="s">
        <v>594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4">
        <v>5</v>
      </c>
      <c r="B14" s="295">
        <v>44480</v>
      </c>
      <c r="C14" s="296"/>
      <c r="D14" s="297" t="s">
        <v>210</v>
      </c>
      <c r="E14" s="298" t="s">
        <v>595</v>
      </c>
      <c r="F14" s="299">
        <v>7330</v>
      </c>
      <c r="G14" s="299">
        <v>6980</v>
      </c>
      <c r="H14" s="298">
        <v>7760</v>
      </c>
      <c r="I14" s="300" t="s">
        <v>838</v>
      </c>
      <c r="J14" s="103" t="s">
        <v>921</v>
      </c>
      <c r="K14" s="103">
        <f t="shared" ref="K14" si="6">H14-F14</f>
        <v>430</v>
      </c>
      <c r="L14" s="104">
        <f t="shared" ref="L14" si="7">(F14*-0.7)/100</f>
        <v>-51.31</v>
      </c>
      <c r="M14" s="105">
        <f t="shared" ref="M14" si="8">(K14+L14)/F14</f>
        <v>5.1663028649386086E-2</v>
      </c>
      <c r="N14" s="103" t="s">
        <v>593</v>
      </c>
      <c r="O14" s="106">
        <v>44501</v>
      </c>
      <c r="P14" s="299"/>
      <c r="Q14" s="1"/>
      <c r="R14" s="1" t="s">
        <v>594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79" customFormat="1" ht="12.75" customHeight="1">
      <c r="A15" s="367">
        <v>6</v>
      </c>
      <c r="B15" s="368">
        <v>44495</v>
      </c>
      <c r="C15" s="369"/>
      <c r="D15" s="370" t="s">
        <v>126</v>
      </c>
      <c r="E15" s="371" t="s">
        <v>595</v>
      </c>
      <c r="F15" s="372" t="s">
        <v>851</v>
      </c>
      <c r="G15" s="372">
        <v>1395</v>
      </c>
      <c r="H15" s="371"/>
      <c r="I15" s="373" t="s">
        <v>852</v>
      </c>
      <c r="J15" s="374" t="s">
        <v>596</v>
      </c>
      <c r="K15" s="374"/>
      <c r="L15" s="375"/>
      <c r="M15" s="376"/>
      <c r="N15" s="374"/>
      <c r="O15" s="377"/>
      <c r="P15" s="107">
        <f>VLOOKUP(D15,'MidCap Intra'!B29:C522,2,0)</f>
        <v>1458.5</v>
      </c>
      <c r="Q15" s="378"/>
      <c r="R15" s="378" t="s">
        <v>594</v>
      </c>
      <c r="S15" s="378"/>
      <c r="T15" s="378"/>
      <c r="U15" s="378"/>
      <c r="V15" s="378"/>
      <c r="W15" s="378"/>
      <c r="X15" s="378"/>
      <c r="Y15" s="378"/>
      <c r="Z15" s="378"/>
      <c r="AA15" s="378"/>
      <c r="AB15" s="378"/>
      <c r="AC15" s="378"/>
      <c r="AD15" s="378"/>
      <c r="AE15" s="378"/>
      <c r="AF15" s="378"/>
      <c r="AG15" s="378"/>
      <c r="AH15" s="378"/>
      <c r="AI15" s="378"/>
      <c r="AJ15" s="378"/>
      <c r="AK15" s="378"/>
      <c r="AL15" s="378"/>
    </row>
    <row r="16" spans="1:38" s="379" customFormat="1" ht="12.75" customHeight="1">
      <c r="A16" s="401">
        <v>7</v>
      </c>
      <c r="B16" s="402">
        <v>44496</v>
      </c>
      <c r="C16" s="403"/>
      <c r="D16" s="404" t="s">
        <v>282</v>
      </c>
      <c r="E16" s="405" t="s">
        <v>595</v>
      </c>
      <c r="F16" s="406">
        <v>2245</v>
      </c>
      <c r="G16" s="406">
        <v>2080</v>
      </c>
      <c r="H16" s="405">
        <v>2080</v>
      </c>
      <c r="I16" s="407" t="s">
        <v>828</v>
      </c>
      <c r="J16" s="408" t="s">
        <v>899</v>
      </c>
      <c r="K16" s="408">
        <f t="shared" ref="K16:K17" si="9">H16-F16</f>
        <v>-165</v>
      </c>
      <c r="L16" s="409">
        <f t="shared" ref="L16:L17" si="10">(F16*-0.7)/100</f>
        <v>-15.715</v>
      </c>
      <c r="M16" s="410">
        <f t="shared" ref="M16:M17" si="11">(K16+L16)/F16</f>
        <v>-8.0496659242761698E-2</v>
      </c>
      <c r="N16" s="408" t="s">
        <v>606</v>
      </c>
      <c r="O16" s="411">
        <v>44503</v>
      </c>
      <c r="P16" s="412"/>
      <c r="Q16" s="378"/>
      <c r="R16" s="378" t="s">
        <v>594</v>
      </c>
      <c r="S16" s="378"/>
      <c r="T16" s="378"/>
      <c r="U16" s="378"/>
      <c r="V16" s="378"/>
      <c r="W16" s="378"/>
      <c r="X16" s="378"/>
      <c r="Y16" s="378"/>
      <c r="Z16" s="378"/>
      <c r="AA16" s="378"/>
      <c r="AB16" s="378"/>
      <c r="AC16" s="378"/>
      <c r="AD16" s="378"/>
      <c r="AE16" s="378"/>
      <c r="AF16" s="378"/>
      <c r="AG16" s="378"/>
      <c r="AH16" s="378"/>
      <c r="AI16" s="378"/>
      <c r="AJ16" s="378"/>
      <c r="AK16" s="378"/>
      <c r="AL16" s="378"/>
    </row>
    <row r="17" spans="1:38" s="379" customFormat="1" ht="12.75" customHeight="1">
      <c r="A17" s="481">
        <v>8</v>
      </c>
      <c r="B17" s="266">
        <v>44501</v>
      </c>
      <c r="C17" s="482"/>
      <c r="D17" s="483" t="s">
        <v>130</v>
      </c>
      <c r="E17" s="484" t="s">
        <v>595</v>
      </c>
      <c r="F17" s="485">
        <v>474</v>
      </c>
      <c r="G17" s="485">
        <v>447</v>
      </c>
      <c r="H17" s="484">
        <v>501</v>
      </c>
      <c r="I17" s="486" t="s">
        <v>877</v>
      </c>
      <c r="J17" s="103" t="s">
        <v>924</v>
      </c>
      <c r="K17" s="103">
        <f t="shared" si="9"/>
        <v>27</v>
      </c>
      <c r="L17" s="104">
        <f t="shared" si="10"/>
        <v>-3.3179999999999996</v>
      </c>
      <c r="M17" s="105">
        <f t="shared" si="11"/>
        <v>4.9962025316455702E-2</v>
      </c>
      <c r="N17" s="103" t="s">
        <v>593</v>
      </c>
      <c r="O17" s="106">
        <v>44511</v>
      </c>
      <c r="P17" s="299"/>
      <c r="Q17" s="378"/>
      <c r="R17" s="378" t="s">
        <v>594</v>
      </c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8"/>
      <c r="AL17" s="378"/>
    </row>
    <row r="18" spans="1:38" s="379" customFormat="1" ht="12.75" customHeight="1">
      <c r="A18" s="401">
        <v>9</v>
      </c>
      <c r="B18" s="402">
        <v>44501</v>
      </c>
      <c r="C18" s="403"/>
      <c r="D18" s="404" t="s">
        <v>158</v>
      </c>
      <c r="E18" s="405" t="s">
        <v>595</v>
      </c>
      <c r="F18" s="406">
        <v>1010</v>
      </c>
      <c r="G18" s="406">
        <v>955</v>
      </c>
      <c r="H18" s="405">
        <v>955</v>
      </c>
      <c r="I18" s="407" t="s">
        <v>878</v>
      </c>
      <c r="J18" s="408" t="s">
        <v>1003</v>
      </c>
      <c r="K18" s="408">
        <f t="shared" ref="K18" si="12">H18-F18</f>
        <v>-55</v>
      </c>
      <c r="L18" s="409">
        <f t="shared" ref="L18" si="13">(F18*-0.7)/100</f>
        <v>-7.07</v>
      </c>
      <c r="M18" s="410">
        <f t="shared" ref="M18" si="14">(K18+L18)/F18</f>
        <v>-6.1455445544554455E-2</v>
      </c>
      <c r="N18" s="408" t="s">
        <v>606</v>
      </c>
      <c r="O18" s="411">
        <v>44522</v>
      </c>
      <c r="P18" s="412"/>
      <c r="Q18" s="378"/>
      <c r="R18" s="378" t="s">
        <v>597</v>
      </c>
      <c r="S18" s="378"/>
      <c r="T18" s="378"/>
      <c r="U18" s="378"/>
      <c r="V18" s="378"/>
      <c r="W18" s="378"/>
      <c r="X18" s="378"/>
      <c r="Y18" s="378"/>
      <c r="Z18" s="378"/>
      <c r="AA18" s="378"/>
      <c r="AB18" s="378"/>
      <c r="AC18" s="378"/>
      <c r="AD18" s="378"/>
      <c r="AE18" s="378"/>
      <c r="AF18" s="378"/>
      <c r="AG18" s="378"/>
      <c r="AH18" s="378"/>
      <c r="AI18" s="378"/>
      <c r="AJ18" s="378"/>
      <c r="AK18" s="378"/>
      <c r="AL18" s="378"/>
    </row>
    <row r="19" spans="1:38" ht="12.75" customHeight="1">
      <c r="A19" s="294">
        <v>10</v>
      </c>
      <c r="B19" s="295">
        <v>44502</v>
      </c>
      <c r="C19" s="296"/>
      <c r="D19" s="297" t="s">
        <v>71</v>
      </c>
      <c r="E19" s="298" t="s">
        <v>595</v>
      </c>
      <c r="F19" s="299">
        <v>201</v>
      </c>
      <c r="G19" s="299">
        <v>188</v>
      </c>
      <c r="H19" s="298">
        <v>214.5</v>
      </c>
      <c r="I19" s="300" t="s">
        <v>883</v>
      </c>
      <c r="J19" s="103" t="s">
        <v>923</v>
      </c>
      <c r="K19" s="103">
        <f t="shared" ref="K19" si="15">H19-F19</f>
        <v>13.5</v>
      </c>
      <c r="L19" s="104">
        <f t="shared" ref="L19" si="16">(F19*-0.7)/100</f>
        <v>-1.4069999999999998</v>
      </c>
      <c r="M19" s="105">
        <f t="shared" ref="M19" si="17">(K19+L19)/F19</f>
        <v>6.0164179104477612E-2</v>
      </c>
      <c r="N19" s="103" t="s">
        <v>593</v>
      </c>
      <c r="O19" s="106">
        <v>44509</v>
      </c>
      <c r="P19" s="299"/>
      <c r="Q19" s="1"/>
      <c r="R19" s="1" t="s">
        <v>594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268" customFormat="1" ht="12.75" customHeight="1">
      <c r="A20" s="294">
        <v>11</v>
      </c>
      <c r="B20" s="295">
        <v>44509</v>
      </c>
      <c r="C20" s="296"/>
      <c r="D20" s="297" t="s">
        <v>416</v>
      </c>
      <c r="E20" s="298" t="s">
        <v>595</v>
      </c>
      <c r="F20" s="299">
        <v>1660</v>
      </c>
      <c r="G20" s="299">
        <v>1578</v>
      </c>
      <c r="H20" s="298">
        <v>1745</v>
      </c>
      <c r="I20" s="300" t="s">
        <v>926</v>
      </c>
      <c r="J20" s="103" t="s">
        <v>935</v>
      </c>
      <c r="K20" s="103">
        <f t="shared" ref="K20:K21" si="18">H20-F20</f>
        <v>85</v>
      </c>
      <c r="L20" s="104">
        <f t="shared" ref="L20:L21" si="19">(F20*-0.7)/100</f>
        <v>-11.62</v>
      </c>
      <c r="M20" s="105">
        <f t="shared" ref="M20:M21" si="20">(K20+L20)/F20</f>
        <v>4.4204819277108433E-2</v>
      </c>
      <c r="N20" s="103" t="s">
        <v>593</v>
      </c>
      <c r="O20" s="106">
        <v>44510</v>
      </c>
      <c r="P20" s="299"/>
      <c r="Q20" s="267"/>
      <c r="R20" s="267" t="s">
        <v>594</v>
      </c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</row>
    <row r="21" spans="1:38" s="268" customFormat="1" ht="12.75" customHeight="1">
      <c r="A21" s="401">
        <v>12</v>
      </c>
      <c r="B21" s="402">
        <v>44511</v>
      </c>
      <c r="C21" s="403"/>
      <c r="D21" s="404" t="s">
        <v>555</v>
      </c>
      <c r="E21" s="405" t="s">
        <v>595</v>
      </c>
      <c r="F21" s="406">
        <v>2030</v>
      </c>
      <c r="G21" s="406">
        <v>1940</v>
      </c>
      <c r="H21" s="405">
        <v>1940</v>
      </c>
      <c r="I21" s="407" t="s">
        <v>945</v>
      </c>
      <c r="J21" s="408" t="s">
        <v>1004</v>
      </c>
      <c r="K21" s="408">
        <f t="shared" si="18"/>
        <v>-90</v>
      </c>
      <c r="L21" s="409">
        <f t="shared" si="19"/>
        <v>-14.21</v>
      </c>
      <c r="M21" s="410">
        <f t="shared" si="20"/>
        <v>-5.1334975369458129E-2</v>
      </c>
      <c r="N21" s="408" t="s">
        <v>606</v>
      </c>
      <c r="O21" s="411">
        <v>44522</v>
      </c>
      <c r="P21" s="412"/>
      <c r="Q21" s="267"/>
      <c r="R21" s="267" t="s">
        <v>594</v>
      </c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</row>
    <row r="22" spans="1:38" ht="13.9" customHeight="1">
      <c r="A22" s="113"/>
      <c r="B22" s="108"/>
      <c r="C22" s="114"/>
      <c r="D22" s="109"/>
      <c r="E22" s="110"/>
      <c r="F22" s="107"/>
      <c r="G22" s="107"/>
      <c r="H22" s="110"/>
      <c r="I22" s="111"/>
      <c r="J22" s="112"/>
      <c r="K22" s="113"/>
      <c r="L22" s="108"/>
      <c r="M22" s="114"/>
      <c r="N22" s="109"/>
      <c r="O22" s="110"/>
      <c r="P22" s="1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0"/>
      <c r="B23" s="121"/>
      <c r="C23" s="122"/>
      <c r="D23" s="123"/>
      <c r="E23" s="124"/>
      <c r="F23" s="124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0"/>
      <c r="B24" s="121"/>
      <c r="C24" s="122"/>
      <c r="D24" s="123"/>
      <c r="E24" s="124"/>
      <c r="F24" s="124"/>
      <c r="G24" s="120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598</v>
      </c>
      <c r="B25" s="133"/>
      <c r="C25" s="134"/>
      <c r="D25" s="135"/>
      <c r="E25" s="136"/>
      <c r="F25" s="136"/>
      <c r="G25" s="136"/>
      <c r="H25" s="136"/>
      <c r="I25" s="136"/>
      <c r="J25" s="137"/>
      <c r="K25" s="136"/>
      <c r="L25" s="138"/>
      <c r="M25" s="59"/>
      <c r="N25" s="137"/>
      <c r="O25" s="13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9" t="s">
        <v>599</v>
      </c>
      <c r="B26" s="132"/>
      <c r="C26" s="132"/>
      <c r="D26" s="132"/>
      <c r="E26" s="44"/>
      <c r="F26" s="140" t="s">
        <v>600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 t="s">
        <v>601</v>
      </c>
      <c r="B27" s="132"/>
      <c r="C27" s="132"/>
      <c r="D27" s="132"/>
      <c r="E27" s="6"/>
      <c r="F27" s="140" t="s">
        <v>602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/>
      <c r="B28" s="132"/>
      <c r="C28" s="132"/>
      <c r="D28" s="132"/>
      <c r="E28" s="6"/>
      <c r="F28" s="6"/>
      <c r="G28" s="6"/>
      <c r="H28" s="6"/>
      <c r="I28" s="6"/>
      <c r="J28" s="145"/>
      <c r="K28" s="142"/>
      <c r="L28" s="142"/>
      <c r="M28" s="6"/>
      <c r="N28" s="146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7" t="s">
        <v>603</v>
      </c>
      <c r="C29" s="147"/>
      <c r="D29" s="147"/>
      <c r="E29" s="147"/>
      <c r="F29" s="148"/>
      <c r="G29" s="6"/>
      <c r="H29" s="6"/>
      <c r="I29" s="149"/>
      <c r="J29" s="150"/>
      <c r="K29" s="151"/>
      <c r="L29" s="150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00" t="s">
        <v>570</v>
      </c>
      <c r="C30" s="102"/>
      <c r="D30" s="101" t="s">
        <v>581</v>
      </c>
      <c r="E30" s="100" t="s">
        <v>582</v>
      </c>
      <c r="F30" s="100" t="s">
        <v>583</v>
      </c>
      <c r="G30" s="100" t="s">
        <v>604</v>
      </c>
      <c r="H30" s="100" t="s">
        <v>585</v>
      </c>
      <c r="I30" s="100" t="s">
        <v>586</v>
      </c>
      <c r="J30" s="100" t="s">
        <v>587</v>
      </c>
      <c r="K30" s="100" t="s">
        <v>605</v>
      </c>
      <c r="L30" s="153" t="s">
        <v>589</v>
      </c>
      <c r="M30" s="102" t="s">
        <v>590</v>
      </c>
      <c r="N30" s="100" t="s">
        <v>591</v>
      </c>
      <c r="O30" s="101" t="s">
        <v>592</v>
      </c>
      <c r="P30" s="1"/>
      <c r="Q30" s="1"/>
      <c r="R30" s="59"/>
      <c r="S30" s="59"/>
      <c r="T30" s="59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68" customFormat="1" ht="15" customHeight="1">
      <c r="A31" s="331">
        <v>1</v>
      </c>
      <c r="B31" s="323">
        <v>44491</v>
      </c>
      <c r="C31" s="332"/>
      <c r="D31" s="333" t="s">
        <v>115</v>
      </c>
      <c r="E31" s="334" t="s">
        <v>595</v>
      </c>
      <c r="F31" s="334">
        <v>2925</v>
      </c>
      <c r="G31" s="334">
        <v>2850</v>
      </c>
      <c r="H31" s="334">
        <v>2940</v>
      </c>
      <c r="I31" s="334" t="s">
        <v>845</v>
      </c>
      <c r="J31" s="324" t="s">
        <v>879</v>
      </c>
      <c r="K31" s="324">
        <f t="shared" ref="K31:K32" si="21">H31-F31</f>
        <v>15</v>
      </c>
      <c r="L31" s="335">
        <f t="shared" ref="L31:L32" si="22">(F31*-0.7)/100</f>
        <v>-20.474999999999998</v>
      </c>
      <c r="M31" s="336">
        <f t="shared" ref="M31:M32" si="23">(K31+L31)/F31</f>
        <v>-1.8717948717948711E-3</v>
      </c>
      <c r="N31" s="324" t="s">
        <v>716</v>
      </c>
      <c r="O31" s="337">
        <v>44501</v>
      </c>
      <c r="R31" s="286" t="s">
        <v>594</v>
      </c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38" s="268" customFormat="1" ht="15" customHeight="1">
      <c r="A32" s="288">
        <v>2</v>
      </c>
      <c r="B32" s="266">
        <v>44495</v>
      </c>
      <c r="C32" s="289"/>
      <c r="D32" s="302" t="s">
        <v>202</v>
      </c>
      <c r="E32" s="301" t="s">
        <v>595</v>
      </c>
      <c r="F32" s="301">
        <v>3487.5</v>
      </c>
      <c r="G32" s="301">
        <v>3390</v>
      </c>
      <c r="H32" s="301">
        <v>3565</v>
      </c>
      <c r="I32" s="301" t="s">
        <v>847</v>
      </c>
      <c r="J32" s="103" t="s">
        <v>968</v>
      </c>
      <c r="K32" s="103">
        <f t="shared" si="21"/>
        <v>77.5</v>
      </c>
      <c r="L32" s="104">
        <f t="shared" si="22"/>
        <v>-24.412500000000001</v>
      </c>
      <c r="M32" s="105">
        <f t="shared" si="23"/>
        <v>1.5222222222222222E-2</v>
      </c>
      <c r="N32" s="103" t="s">
        <v>593</v>
      </c>
      <c r="O32" s="106">
        <v>44515</v>
      </c>
      <c r="R32" s="286" t="s">
        <v>594</v>
      </c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5" customHeight="1">
      <c r="A33" s="288">
        <v>3</v>
      </c>
      <c r="B33" s="266">
        <v>44497</v>
      </c>
      <c r="C33" s="289"/>
      <c r="D33" s="302" t="s">
        <v>323</v>
      </c>
      <c r="E33" s="301" t="s">
        <v>595</v>
      </c>
      <c r="F33" s="301">
        <v>416</v>
      </c>
      <c r="G33" s="301">
        <v>403</v>
      </c>
      <c r="H33" s="301">
        <v>424</v>
      </c>
      <c r="I33" s="301" t="s">
        <v>874</v>
      </c>
      <c r="J33" s="103" t="s">
        <v>934</v>
      </c>
      <c r="K33" s="103">
        <f t="shared" ref="K33" si="24">H33-F33</f>
        <v>8</v>
      </c>
      <c r="L33" s="104">
        <f t="shared" ref="L33" si="25">(F33*-0.7)/100</f>
        <v>-2.9119999999999999</v>
      </c>
      <c r="M33" s="105">
        <f t="shared" ref="M33" si="26">(K33+L33)/F33</f>
        <v>1.2230769230769231E-2</v>
      </c>
      <c r="N33" s="103" t="s">
        <v>593</v>
      </c>
      <c r="O33" s="106">
        <v>44509</v>
      </c>
      <c r="R33" s="286" t="s">
        <v>597</v>
      </c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5" customHeight="1">
      <c r="A34" s="288">
        <v>4</v>
      </c>
      <c r="B34" s="266">
        <v>44501</v>
      </c>
      <c r="C34" s="289"/>
      <c r="D34" s="302" t="s">
        <v>190</v>
      </c>
      <c r="E34" s="301" t="s">
        <v>595</v>
      </c>
      <c r="F34" s="301">
        <v>502</v>
      </c>
      <c r="G34" s="301">
        <v>487</v>
      </c>
      <c r="H34" s="301">
        <v>511</v>
      </c>
      <c r="I34" s="301" t="s">
        <v>876</v>
      </c>
      <c r="J34" s="103" t="s">
        <v>802</v>
      </c>
      <c r="K34" s="103">
        <f t="shared" ref="K34:K36" si="27">H34-F34</f>
        <v>9</v>
      </c>
      <c r="L34" s="104">
        <f>(F34*-0.07)/100</f>
        <v>-0.35139999999999999</v>
      </c>
      <c r="M34" s="105">
        <f t="shared" ref="M34:M36" si="28">(K34+L34)/F34</f>
        <v>1.722828685258964E-2</v>
      </c>
      <c r="N34" s="103" t="s">
        <v>593</v>
      </c>
      <c r="O34" s="325">
        <v>44501</v>
      </c>
      <c r="R34" s="286" t="s">
        <v>594</v>
      </c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5" customHeight="1">
      <c r="A35" s="288">
        <v>5</v>
      </c>
      <c r="B35" s="266">
        <v>44509</v>
      </c>
      <c r="C35" s="289"/>
      <c r="D35" s="302" t="s">
        <v>345</v>
      </c>
      <c r="E35" s="301" t="s">
        <v>595</v>
      </c>
      <c r="F35" s="301">
        <v>2995</v>
      </c>
      <c r="G35" s="301">
        <v>2900</v>
      </c>
      <c r="H35" s="301">
        <v>3120</v>
      </c>
      <c r="I35" s="301" t="s">
        <v>928</v>
      </c>
      <c r="J35" s="103" t="s">
        <v>969</v>
      </c>
      <c r="K35" s="103">
        <f t="shared" si="27"/>
        <v>125</v>
      </c>
      <c r="L35" s="104">
        <f t="shared" ref="L35:L36" si="29">(F35*-0.7)/100</f>
        <v>-20.965</v>
      </c>
      <c r="M35" s="105">
        <f t="shared" si="28"/>
        <v>3.4736227045075126E-2</v>
      </c>
      <c r="N35" s="103" t="s">
        <v>593</v>
      </c>
      <c r="O35" s="106">
        <v>44516</v>
      </c>
      <c r="R35" s="286" t="s">
        <v>594</v>
      </c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5" customHeight="1">
      <c r="A36" s="499">
        <v>6</v>
      </c>
      <c r="B36" s="439">
        <v>44509</v>
      </c>
      <c r="C36" s="500"/>
      <c r="D36" s="501" t="s">
        <v>95</v>
      </c>
      <c r="E36" s="463" t="s">
        <v>595</v>
      </c>
      <c r="F36" s="463">
        <v>2355</v>
      </c>
      <c r="G36" s="463">
        <v>2290</v>
      </c>
      <c r="H36" s="463">
        <v>2280</v>
      </c>
      <c r="I36" s="463" t="s">
        <v>933</v>
      </c>
      <c r="J36" s="408" t="s">
        <v>989</v>
      </c>
      <c r="K36" s="408">
        <f t="shared" si="27"/>
        <v>-75</v>
      </c>
      <c r="L36" s="409">
        <f t="shared" si="29"/>
        <v>-16.484999999999999</v>
      </c>
      <c r="M36" s="410">
        <f t="shared" si="28"/>
        <v>-3.8847133757961783E-2</v>
      </c>
      <c r="N36" s="408" t="s">
        <v>606</v>
      </c>
      <c r="O36" s="411">
        <v>44518</v>
      </c>
      <c r="R36" s="286" t="s">
        <v>594</v>
      </c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5" customHeight="1">
      <c r="A37" s="499">
        <v>7</v>
      </c>
      <c r="B37" s="439">
        <v>44516</v>
      </c>
      <c r="C37" s="500"/>
      <c r="D37" s="501" t="s">
        <v>190</v>
      </c>
      <c r="E37" s="463" t="s">
        <v>595</v>
      </c>
      <c r="F37" s="463">
        <v>498.5</v>
      </c>
      <c r="G37" s="463">
        <v>484</v>
      </c>
      <c r="H37" s="463">
        <v>484</v>
      </c>
      <c r="I37" s="463" t="s">
        <v>970</v>
      </c>
      <c r="J37" s="408" t="s">
        <v>1006</v>
      </c>
      <c r="K37" s="408">
        <f t="shared" ref="K37:K38" si="30">H37-F37</f>
        <v>-14.5</v>
      </c>
      <c r="L37" s="409">
        <f t="shared" ref="L37:L38" si="31">(F37*-0.7)/100</f>
        <v>-3.4895</v>
      </c>
      <c r="M37" s="410">
        <f t="shared" ref="M37:M38" si="32">(K37+L37)/F37</f>
        <v>-3.6087261785356067E-2</v>
      </c>
      <c r="N37" s="408" t="s">
        <v>606</v>
      </c>
      <c r="O37" s="411">
        <v>44518</v>
      </c>
      <c r="R37" s="286" t="s">
        <v>594</v>
      </c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5" customHeight="1">
      <c r="A38" s="499">
        <v>8</v>
      </c>
      <c r="B38" s="439">
        <v>44517</v>
      </c>
      <c r="C38" s="500"/>
      <c r="D38" s="501" t="s">
        <v>61</v>
      </c>
      <c r="E38" s="463" t="s">
        <v>595</v>
      </c>
      <c r="F38" s="463">
        <v>714.5</v>
      </c>
      <c r="G38" s="463">
        <v>696</v>
      </c>
      <c r="H38" s="463">
        <v>696</v>
      </c>
      <c r="I38" s="463" t="s">
        <v>984</v>
      </c>
      <c r="J38" s="408" t="s">
        <v>1002</v>
      </c>
      <c r="K38" s="408">
        <f t="shared" si="30"/>
        <v>-18.5</v>
      </c>
      <c r="L38" s="409">
        <f t="shared" si="31"/>
        <v>-5.0015000000000001</v>
      </c>
      <c r="M38" s="410">
        <f t="shared" si="32"/>
        <v>-3.2892232330300912E-2</v>
      </c>
      <c r="N38" s="408" t="s">
        <v>606</v>
      </c>
      <c r="O38" s="411">
        <v>44518</v>
      </c>
      <c r="R38" s="286" t="s">
        <v>594</v>
      </c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268" customFormat="1" ht="15" customHeight="1">
      <c r="A39" s="288">
        <v>9</v>
      </c>
      <c r="B39" s="266">
        <v>44517</v>
      </c>
      <c r="C39" s="289"/>
      <c r="D39" s="302" t="s">
        <v>377</v>
      </c>
      <c r="E39" s="301" t="s">
        <v>595</v>
      </c>
      <c r="F39" s="301">
        <v>143.75</v>
      </c>
      <c r="G39" s="301">
        <v>139.5</v>
      </c>
      <c r="H39" s="301">
        <v>147.5</v>
      </c>
      <c r="I39" s="301" t="s">
        <v>985</v>
      </c>
      <c r="J39" s="103" t="s">
        <v>986</v>
      </c>
      <c r="K39" s="103">
        <f t="shared" ref="K39" si="33">H39-F39</f>
        <v>3.75</v>
      </c>
      <c r="L39" s="104">
        <f>(F39*-0.07)/100</f>
        <v>-0.10062500000000002</v>
      </c>
      <c r="M39" s="105">
        <f t="shared" ref="M39" si="34">(K39+L39)/F39</f>
        <v>2.538695652173913E-2</v>
      </c>
      <c r="N39" s="103" t="s">
        <v>593</v>
      </c>
      <c r="O39" s="325">
        <v>44517</v>
      </c>
      <c r="R39" s="286" t="s">
        <v>594</v>
      </c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15" customHeight="1">
      <c r="A40" s="278">
        <v>10</v>
      </c>
      <c r="B40" s="319">
        <v>44522</v>
      </c>
      <c r="C40" s="279"/>
      <c r="D40" s="280" t="s">
        <v>125</v>
      </c>
      <c r="E40" s="281" t="s">
        <v>595</v>
      </c>
      <c r="F40" s="281" t="s">
        <v>1011</v>
      </c>
      <c r="G40" s="281">
        <v>738</v>
      </c>
      <c r="H40" s="281"/>
      <c r="I40" s="281" t="s">
        <v>1012</v>
      </c>
      <c r="J40" s="278" t="s">
        <v>596</v>
      </c>
      <c r="K40" s="319"/>
      <c r="L40" s="279"/>
      <c r="M40" s="280"/>
      <c r="N40" s="281"/>
      <c r="O40" s="281"/>
      <c r="R40" s="286" t="s">
        <v>594</v>
      </c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s="268" customFormat="1" ht="15" customHeight="1">
      <c r="A41" s="288">
        <v>11</v>
      </c>
      <c r="B41" s="538">
        <v>44522</v>
      </c>
      <c r="C41" s="289"/>
      <c r="D41" s="302" t="s">
        <v>408</v>
      </c>
      <c r="E41" s="301" t="s">
        <v>595</v>
      </c>
      <c r="F41" s="301">
        <v>767</v>
      </c>
      <c r="G41" s="301">
        <v>745</v>
      </c>
      <c r="H41" s="301">
        <v>789</v>
      </c>
      <c r="I41" s="301" t="s">
        <v>1013</v>
      </c>
      <c r="J41" s="103" t="s">
        <v>1048</v>
      </c>
      <c r="K41" s="103">
        <f t="shared" ref="K41" si="35">H41-F41</f>
        <v>22</v>
      </c>
      <c r="L41" s="104">
        <f t="shared" ref="L41" si="36">(F41*-0.7)/100</f>
        <v>-5.3689999999999998</v>
      </c>
      <c r="M41" s="105">
        <f t="shared" ref="M41" si="37">(K41+L41)/F41</f>
        <v>2.1683181225554106E-2</v>
      </c>
      <c r="N41" s="103" t="s">
        <v>593</v>
      </c>
      <c r="O41" s="106">
        <v>44523</v>
      </c>
      <c r="R41" s="286" t="s">
        <v>594</v>
      </c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</row>
    <row r="42" spans="1:38" s="268" customFormat="1" ht="15" customHeight="1">
      <c r="A42" s="278"/>
      <c r="B42" s="319"/>
      <c r="C42" s="279"/>
      <c r="D42" s="280"/>
      <c r="E42" s="281"/>
      <c r="F42" s="281"/>
      <c r="G42" s="281"/>
      <c r="H42" s="281"/>
      <c r="I42" s="281"/>
      <c r="J42" s="278"/>
      <c r="K42" s="319"/>
      <c r="L42" s="279"/>
      <c r="M42" s="280"/>
      <c r="N42" s="281"/>
      <c r="O42" s="281"/>
      <c r="R42" s="286"/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</row>
    <row r="43" spans="1:38" s="268" customFormat="1" ht="15" customHeight="1">
      <c r="A43" s="278"/>
      <c r="B43" s="319"/>
      <c r="C43" s="279"/>
      <c r="D43" s="280"/>
      <c r="E43" s="281"/>
      <c r="F43" s="281"/>
      <c r="G43" s="281"/>
      <c r="H43" s="281"/>
      <c r="I43" s="281"/>
      <c r="J43" s="278"/>
      <c r="K43" s="319"/>
      <c r="L43" s="279"/>
      <c r="M43" s="280"/>
      <c r="N43" s="281"/>
      <c r="O43" s="281"/>
      <c r="R43" s="286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</row>
    <row r="44" spans="1:38" ht="15" customHeight="1">
      <c r="A44" s="270"/>
      <c r="B44" s="271"/>
      <c r="C44" s="272"/>
      <c r="D44" s="273"/>
      <c r="E44" s="274"/>
      <c r="F44" s="274"/>
      <c r="G44" s="274"/>
      <c r="H44" s="274"/>
      <c r="I44" s="274"/>
      <c r="J44" s="282"/>
      <c r="K44" s="282"/>
      <c r="L44" s="275"/>
      <c r="M44" s="283"/>
      <c r="N44" s="282"/>
      <c r="O44" s="284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55"/>
      <c r="B46" s="121"/>
      <c r="C46" s="156"/>
      <c r="D46" s="157"/>
      <c r="E46" s="120"/>
      <c r="F46" s="120"/>
      <c r="G46" s="120"/>
      <c r="H46" s="120"/>
      <c r="I46" s="120"/>
      <c r="J46" s="158"/>
      <c r="K46" s="158"/>
      <c r="L46" s="159"/>
      <c r="M46" s="160"/>
      <c r="N46" s="126"/>
      <c r="O46" s="161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44.25" customHeight="1">
      <c r="A47" s="132" t="s">
        <v>598</v>
      </c>
      <c r="B47" s="156"/>
      <c r="C47" s="156"/>
      <c r="D47" s="1"/>
      <c r="E47" s="6"/>
      <c r="F47" s="6"/>
      <c r="G47" s="6"/>
      <c r="H47" s="6" t="s">
        <v>610</v>
      </c>
      <c r="I47" s="6"/>
      <c r="J47" s="6"/>
      <c r="K47" s="128"/>
      <c r="L47" s="160"/>
      <c r="M47" s="128"/>
      <c r="N47" s="129"/>
      <c r="O47" s="128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39" t="s">
        <v>599</v>
      </c>
      <c r="B48" s="132"/>
      <c r="C48" s="132"/>
      <c r="D48" s="132"/>
      <c r="E48" s="44"/>
      <c r="F48" s="140" t="s">
        <v>600</v>
      </c>
      <c r="G48" s="59"/>
      <c r="H48" s="44"/>
      <c r="I48" s="59"/>
      <c r="J48" s="6"/>
      <c r="K48" s="162"/>
      <c r="L48" s="163"/>
      <c r="M48" s="6"/>
      <c r="N48" s="122"/>
      <c r="O48" s="164"/>
      <c r="P48" s="44"/>
      <c r="Q48" s="44"/>
      <c r="R48" s="6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ht="14.25" customHeight="1">
      <c r="A49" s="139"/>
      <c r="B49" s="132"/>
      <c r="C49" s="132"/>
      <c r="D49" s="132"/>
      <c r="E49" s="6"/>
      <c r="F49" s="140" t="s">
        <v>602</v>
      </c>
      <c r="G49" s="59"/>
      <c r="H49" s="44"/>
      <c r="I49" s="59"/>
      <c r="J49" s="6"/>
      <c r="K49" s="162"/>
      <c r="L49" s="163"/>
      <c r="M49" s="6"/>
      <c r="N49" s="122"/>
      <c r="O49" s="164"/>
      <c r="P49" s="44"/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4.25" customHeight="1">
      <c r="A50" s="132"/>
      <c r="B50" s="132"/>
      <c r="C50" s="132"/>
      <c r="D50" s="132"/>
      <c r="E50" s="6"/>
      <c r="F50" s="6"/>
      <c r="G50" s="6"/>
      <c r="H50" s="6"/>
      <c r="I50" s="6"/>
      <c r="J50" s="145"/>
      <c r="K50" s="142"/>
      <c r="L50" s="143"/>
      <c r="M50" s="6"/>
      <c r="N50" s="146"/>
      <c r="O50" s="1"/>
      <c r="P50" s="4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12.75" customHeight="1">
      <c r="A51" s="165" t="s">
        <v>611</v>
      </c>
      <c r="B51" s="165"/>
      <c r="C51" s="165"/>
      <c r="D51" s="165"/>
      <c r="E51" s="6"/>
      <c r="F51" s="6"/>
      <c r="G51" s="6"/>
      <c r="H51" s="6"/>
      <c r="I51" s="6"/>
      <c r="J51" s="6"/>
      <c r="K51" s="6"/>
      <c r="L51" s="6"/>
      <c r="M51" s="6"/>
      <c r="N51" s="6"/>
      <c r="O51" s="2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38.25" customHeight="1">
      <c r="A52" s="100" t="s">
        <v>16</v>
      </c>
      <c r="B52" s="100" t="s">
        <v>570</v>
      </c>
      <c r="C52" s="100"/>
      <c r="D52" s="101" t="s">
        <v>581</v>
      </c>
      <c r="E52" s="100" t="s">
        <v>582</v>
      </c>
      <c r="F52" s="100" t="s">
        <v>583</v>
      </c>
      <c r="G52" s="100" t="s">
        <v>604</v>
      </c>
      <c r="H52" s="100" t="s">
        <v>585</v>
      </c>
      <c r="I52" s="100" t="s">
        <v>586</v>
      </c>
      <c r="J52" s="99" t="s">
        <v>587</v>
      </c>
      <c r="K52" s="166" t="s">
        <v>612</v>
      </c>
      <c r="L52" s="102" t="s">
        <v>589</v>
      </c>
      <c r="M52" s="166" t="s">
        <v>613</v>
      </c>
      <c r="N52" s="100" t="s">
        <v>614</v>
      </c>
      <c r="O52" s="99" t="s">
        <v>591</v>
      </c>
      <c r="P52" s="101" t="s">
        <v>592</v>
      </c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s="268" customFormat="1" ht="13.5" customHeight="1">
      <c r="A53" s="384">
        <v>1</v>
      </c>
      <c r="B53" s="266">
        <v>44501</v>
      </c>
      <c r="C53" s="447"/>
      <c r="D53" s="447" t="s">
        <v>880</v>
      </c>
      <c r="E53" s="384" t="s">
        <v>595</v>
      </c>
      <c r="F53" s="384">
        <v>2418</v>
      </c>
      <c r="G53" s="384">
        <v>2380</v>
      </c>
      <c r="H53" s="387">
        <v>2445</v>
      </c>
      <c r="I53" s="387" t="s">
        <v>881</v>
      </c>
      <c r="J53" s="103" t="s">
        <v>924</v>
      </c>
      <c r="K53" s="387">
        <f t="shared" ref="K53" si="38">H53-F53</f>
        <v>27</v>
      </c>
      <c r="L53" s="440">
        <f t="shared" ref="L53" si="39">(H53*N53)*0.07%</f>
        <v>513.45000000000005</v>
      </c>
      <c r="M53" s="441">
        <f t="shared" ref="M53" si="40">(K53*N53)-L53</f>
        <v>7586.55</v>
      </c>
      <c r="N53" s="387">
        <v>300</v>
      </c>
      <c r="O53" s="442" t="s">
        <v>593</v>
      </c>
      <c r="P53" s="443">
        <v>44509</v>
      </c>
      <c r="Q53" s="276"/>
      <c r="R53" s="317" t="s">
        <v>594</v>
      </c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316"/>
      <c r="AG53" s="287"/>
      <c r="AH53" s="315"/>
      <c r="AI53" s="315"/>
      <c r="AJ53" s="316"/>
      <c r="AK53" s="316"/>
      <c r="AL53" s="316"/>
    </row>
    <row r="54" spans="1:38" s="268" customFormat="1" ht="13.5" customHeight="1">
      <c r="A54" s="444">
        <v>2</v>
      </c>
      <c r="B54" s="445">
        <v>44502</v>
      </c>
      <c r="C54" s="446"/>
      <c r="D54" s="446" t="s">
        <v>884</v>
      </c>
      <c r="E54" s="396" t="s">
        <v>595</v>
      </c>
      <c r="F54" s="396">
        <v>2887.5</v>
      </c>
      <c r="G54" s="396">
        <v>2848</v>
      </c>
      <c r="H54" s="397">
        <v>2918</v>
      </c>
      <c r="I54" s="397" t="s">
        <v>885</v>
      </c>
      <c r="J54" s="103" t="s">
        <v>908</v>
      </c>
      <c r="K54" s="387">
        <f t="shared" ref="K54:K55" si="41">H54-F54</f>
        <v>30.5</v>
      </c>
      <c r="L54" s="440">
        <f t="shared" ref="L54:L55" si="42">(H54*N54)*0.07%</f>
        <v>612.78000000000009</v>
      </c>
      <c r="M54" s="441">
        <f t="shared" ref="M54:M55" si="43">(K54*N54)-L54</f>
        <v>8537.2199999999993</v>
      </c>
      <c r="N54" s="387">
        <v>300</v>
      </c>
      <c r="O54" s="442" t="s">
        <v>593</v>
      </c>
      <c r="P54" s="443">
        <v>44503</v>
      </c>
      <c r="Q54" s="276"/>
      <c r="R54" s="317" t="s">
        <v>594</v>
      </c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316"/>
      <c r="AG54" s="287"/>
      <c r="AH54" s="315"/>
      <c r="AI54" s="315"/>
      <c r="AJ54" s="316"/>
      <c r="AK54" s="316"/>
      <c r="AL54" s="316"/>
    </row>
    <row r="55" spans="1:38" s="268" customFormat="1" ht="13.5" customHeight="1">
      <c r="A55" s="384">
        <v>3</v>
      </c>
      <c r="B55" s="428">
        <v>44502</v>
      </c>
      <c r="C55" s="447"/>
      <c r="D55" s="447" t="s">
        <v>886</v>
      </c>
      <c r="E55" s="396" t="s">
        <v>595</v>
      </c>
      <c r="F55" s="396">
        <v>1528</v>
      </c>
      <c r="G55" s="396">
        <v>1490</v>
      </c>
      <c r="H55" s="397">
        <v>1551</v>
      </c>
      <c r="I55" s="397" t="s">
        <v>887</v>
      </c>
      <c r="J55" s="103" t="s">
        <v>925</v>
      </c>
      <c r="K55" s="387">
        <f t="shared" si="41"/>
        <v>23</v>
      </c>
      <c r="L55" s="440">
        <f t="shared" si="42"/>
        <v>434.28000000000009</v>
      </c>
      <c r="M55" s="441">
        <f t="shared" si="43"/>
        <v>8765.7199999999993</v>
      </c>
      <c r="N55" s="387">
        <v>400</v>
      </c>
      <c r="O55" s="442" t="s">
        <v>593</v>
      </c>
      <c r="P55" s="443">
        <v>44509</v>
      </c>
      <c r="Q55" s="276"/>
      <c r="R55" s="317" t="s">
        <v>597</v>
      </c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316"/>
      <c r="AG55" s="287"/>
      <c r="AH55" s="315"/>
      <c r="AI55" s="315"/>
      <c r="AJ55" s="316"/>
      <c r="AK55" s="316"/>
      <c r="AL55" s="316"/>
    </row>
    <row r="56" spans="1:38" s="268" customFormat="1" ht="13.5" customHeight="1">
      <c r="A56" s="384">
        <v>4</v>
      </c>
      <c r="B56" s="428">
        <v>44503</v>
      </c>
      <c r="C56" s="447"/>
      <c r="D56" s="447" t="s">
        <v>884</v>
      </c>
      <c r="E56" s="396" t="s">
        <v>595</v>
      </c>
      <c r="F56" s="396">
        <v>2887.5</v>
      </c>
      <c r="G56" s="396">
        <v>2848</v>
      </c>
      <c r="H56" s="397">
        <v>2907.5</v>
      </c>
      <c r="I56" s="397" t="s">
        <v>885</v>
      </c>
      <c r="J56" s="103" t="s">
        <v>904</v>
      </c>
      <c r="K56" s="387">
        <f t="shared" ref="K56" si="44">H56-F56</f>
        <v>20</v>
      </c>
      <c r="L56" s="440">
        <f t="shared" ref="L56" si="45">(H56*N56)*0.07%</f>
        <v>610.57500000000005</v>
      </c>
      <c r="M56" s="441">
        <f t="shared" ref="M56" si="46">(K56*N56)-L56</f>
        <v>5389.4250000000002</v>
      </c>
      <c r="N56" s="387">
        <v>300</v>
      </c>
      <c r="O56" s="442" t="s">
        <v>593</v>
      </c>
      <c r="P56" s="443">
        <v>44505</v>
      </c>
      <c r="Q56" s="276"/>
      <c r="R56" s="317" t="s">
        <v>594</v>
      </c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316"/>
      <c r="AG56" s="287"/>
      <c r="AH56" s="315"/>
      <c r="AI56" s="315"/>
      <c r="AJ56" s="316"/>
      <c r="AK56" s="316"/>
      <c r="AL56" s="316"/>
    </row>
    <row r="57" spans="1:38" s="268" customFormat="1" ht="13.5" customHeight="1">
      <c r="A57" s="384">
        <v>5</v>
      </c>
      <c r="B57" s="428">
        <v>44508</v>
      </c>
      <c r="C57" s="447"/>
      <c r="D57" s="447" t="s">
        <v>914</v>
      </c>
      <c r="E57" s="396" t="s">
        <v>595</v>
      </c>
      <c r="F57" s="396">
        <v>2330</v>
      </c>
      <c r="G57" s="396">
        <v>2290</v>
      </c>
      <c r="H57" s="397">
        <v>2362.5</v>
      </c>
      <c r="I57" s="397" t="s">
        <v>915</v>
      </c>
      <c r="J57" s="103" t="s">
        <v>760</v>
      </c>
      <c r="K57" s="387">
        <f t="shared" ref="K57" si="47">H57-F57</f>
        <v>32.5</v>
      </c>
      <c r="L57" s="440">
        <f t="shared" ref="L57" si="48">(H57*N57)*0.07%</f>
        <v>454.78125000000006</v>
      </c>
      <c r="M57" s="441">
        <f t="shared" ref="M57" si="49">(K57*N57)-L57</f>
        <v>8482.71875</v>
      </c>
      <c r="N57" s="387">
        <v>275</v>
      </c>
      <c r="O57" s="442" t="s">
        <v>593</v>
      </c>
      <c r="P57" s="443">
        <v>44508</v>
      </c>
      <c r="Q57" s="276"/>
      <c r="R57" s="317" t="s">
        <v>597</v>
      </c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316"/>
      <c r="AG57" s="287"/>
      <c r="AH57" s="315"/>
      <c r="AI57" s="315"/>
      <c r="AJ57" s="316"/>
      <c r="AK57" s="316"/>
      <c r="AL57" s="316"/>
    </row>
    <row r="58" spans="1:38" s="268" customFormat="1" ht="13.5" customHeight="1">
      <c r="A58" s="384">
        <v>6</v>
      </c>
      <c r="B58" s="428">
        <v>44508</v>
      </c>
      <c r="C58" s="447"/>
      <c r="D58" s="447" t="s">
        <v>917</v>
      </c>
      <c r="E58" s="396" t="s">
        <v>918</v>
      </c>
      <c r="F58" s="396">
        <v>18050</v>
      </c>
      <c r="G58" s="396">
        <v>18160</v>
      </c>
      <c r="H58" s="397">
        <v>18005</v>
      </c>
      <c r="I58" s="397" t="s">
        <v>919</v>
      </c>
      <c r="J58" s="103" t="s">
        <v>927</v>
      </c>
      <c r="K58" s="387">
        <f>F58-H58</f>
        <v>45</v>
      </c>
      <c r="L58" s="440">
        <f t="shared" ref="L58:L59" si="50">(H58*N58)*0.07%</f>
        <v>630.17500000000007</v>
      </c>
      <c r="M58" s="441">
        <f t="shared" ref="M58:M59" si="51">(K58*N58)-L58</f>
        <v>1619.8249999999998</v>
      </c>
      <c r="N58" s="387">
        <v>50</v>
      </c>
      <c r="O58" s="442" t="s">
        <v>593</v>
      </c>
      <c r="P58" s="443">
        <v>44509</v>
      </c>
      <c r="Q58" s="276"/>
      <c r="R58" s="317" t="s">
        <v>594</v>
      </c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316"/>
      <c r="AG58" s="287"/>
      <c r="AH58" s="315"/>
      <c r="AI58" s="315"/>
      <c r="AJ58" s="316"/>
      <c r="AK58" s="316"/>
      <c r="AL58" s="316"/>
    </row>
    <row r="59" spans="1:38" s="268" customFormat="1" ht="13.5" customHeight="1">
      <c r="A59" s="434">
        <v>7</v>
      </c>
      <c r="B59" s="430">
        <v>44509</v>
      </c>
      <c r="C59" s="432"/>
      <c r="D59" s="432" t="s">
        <v>880</v>
      </c>
      <c r="E59" s="433" t="s">
        <v>595</v>
      </c>
      <c r="F59" s="433">
        <v>2424</v>
      </c>
      <c r="G59" s="433">
        <v>2385</v>
      </c>
      <c r="H59" s="476">
        <v>2385</v>
      </c>
      <c r="I59" s="476" t="s">
        <v>881</v>
      </c>
      <c r="J59" s="408" t="s">
        <v>960</v>
      </c>
      <c r="K59" s="435">
        <f t="shared" ref="K59" si="52">H59-F59</f>
        <v>-39</v>
      </c>
      <c r="L59" s="477">
        <f t="shared" si="50"/>
        <v>500.85000000000008</v>
      </c>
      <c r="M59" s="478">
        <f t="shared" si="51"/>
        <v>-12200.85</v>
      </c>
      <c r="N59" s="435">
        <v>300</v>
      </c>
      <c r="O59" s="479" t="s">
        <v>606</v>
      </c>
      <c r="P59" s="480">
        <v>44511</v>
      </c>
      <c r="Q59" s="276"/>
      <c r="R59" s="317" t="s">
        <v>594</v>
      </c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316"/>
      <c r="AG59" s="287"/>
      <c r="AH59" s="315"/>
      <c r="AI59" s="315"/>
      <c r="AJ59" s="316"/>
      <c r="AK59" s="316"/>
      <c r="AL59" s="316"/>
    </row>
    <row r="60" spans="1:38" s="268" customFormat="1" ht="13.5" customHeight="1">
      <c r="A60" s="384">
        <v>8</v>
      </c>
      <c r="B60" s="428">
        <v>44509</v>
      </c>
      <c r="C60" s="447"/>
      <c r="D60" s="447" t="s">
        <v>929</v>
      </c>
      <c r="E60" s="396" t="s">
        <v>595</v>
      </c>
      <c r="F60" s="396">
        <v>782</v>
      </c>
      <c r="G60" s="396">
        <v>773</v>
      </c>
      <c r="H60" s="397">
        <v>789</v>
      </c>
      <c r="I60" s="397" t="s">
        <v>930</v>
      </c>
      <c r="J60" s="103" t="s">
        <v>931</v>
      </c>
      <c r="K60" s="387">
        <f t="shared" ref="K60" si="53">H60-F60</f>
        <v>7</v>
      </c>
      <c r="L60" s="440">
        <f t="shared" ref="L60:L61" si="54">(H60*N60)*0.07%</f>
        <v>759.41250000000014</v>
      </c>
      <c r="M60" s="441">
        <f t="shared" ref="M60:M61" si="55">(K60*N60)-L60</f>
        <v>8865.5874999999996</v>
      </c>
      <c r="N60" s="387">
        <v>1375</v>
      </c>
      <c r="O60" s="442" t="s">
        <v>593</v>
      </c>
      <c r="P60" s="443">
        <v>44509</v>
      </c>
      <c r="Q60" s="276"/>
      <c r="R60" s="317" t="s">
        <v>597</v>
      </c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316"/>
      <c r="AG60" s="287"/>
      <c r="AH60" s="315"/>
      <c r="AI60" s="315"/>
      <c r="AJ60" s="316"/>
      <c r="AK60" s="316"/>
      <c r="AL60" s="316"/>
    </row>
    <row r="61" spans="1:38" s="268" customFormat="1" ht="13.5" customHeight="1">
      <c r="A61" s="384">
        <v>9</v>
      </c>
      <c r="B61" s="428">
        <v>44510</v>
      </c>
      <c r="C61" s="447"/>
      <c r="D61" s="447" t="s">
        <v>917</v>
      </c>
      <c r="E61" s="396" t="s">
        <v>918</v>
      </c>
      <c r="F61" s="396">
        <v>18000</v>
      </c>
      <c r="G61" s="396">
        <v>18130</v>
      </c>
      <c r="H61" s="397">
        <v>17915</v>
      </c>
      <c r="I61" s="397" t="s">
        <v>942</v>
      </c>
      <c r="J61" s="103" t="s">
        <v>935</v>
      </c>
      <c r="K61" s="387">
        <f>F61-H61</f>
        <v>85</v>
      </c>
      <c r="L61" s="440">
        <f t="shared" si="54"/>
        <v>627.02500000000009</v>
      </c>
      <c r="M61" s="441">
        <f t="shared" si="55"/>
        <v>3622.9749999999999</v>
      </c>
      <c r="N61" s="387">
        <v>50</v>
      </c>
      <c r="O61" s="442" t="s">
        <v>593</v>
      </c>
      <c r="P61" s="443">
        <v>44511</v>
      </c>
      <c r="Q61" s="276"/>
      <c r="R61" s="317" t="s">
        <v>594</v>
      </c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316"/>
      <c r="AG61" s="287"/>
      <c r="AH61" s="315"/>
      <c r="AI61" s="315"/>
      <c r="AJ61" s="316"/>
      <c r="AK61" s="316"/>
      <c r="AL61" s="316"/>
    </row>
    <row r="62" spans="1:38" s="268" customFormat="1" ht="13.5" customHeight="1">
      <c r="A62" s="384">
        <v>10</v>
      </c>
      <c r="B62" s="428">
        <v>44511</v>
      </c>
      <c r="C62" s="447"/>
      <c r="D62" s="447" t="s">
        <v>946</v>
      </c>
      <c r="E62" s="396" t="s">
        <v>595</v>
      </c>
      <c r="F62" s="396">
        <v>1547.5</v>
      </c>
      <c r="G62" s="396">
        <v>1525</v>
      </c>
      <c r="H62" s="397">
        <v>1571</v>
      </c>
      <c r="I62" s="397" t="s">
        <v>947</v>
      </c>
      <c r="J62" s="103" t="s">
        <v>961</v>
      </c>
      <c r="K62" s="387">
        <f t="shared" ref="K62" si="56">H62-F62</f>
        <v>23.5</v>
      </c>
      <c r="L62" s="440">
        <f t="shared" ref="L62" si="57">(H62*N62)*0.07%</f>
        <v>604.83500000000004</v>
      </c>
      <c r="M62" s="441">
        <f t="shared" ref="M62" si="58">(K62*N62)-L62</f>
        <v>12320.165000000001</v>
      </c>
      <c r="N62" s="387">
        <v>550</v>
      </c>
      <c r="O62" s="442" t="s">
        <v>593</v>
      </c>
      <c r="P62" s="443">
        <v>44515</v>
      </c>
      <c r="Q62" s="276"/>
      <c r="R62" s="317" t="s">
        <v>594</v>
      </c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316"/>
      <c r="AG62" s="287"/>
      <c r="AH62" s="315"/>
      <c r="AI62" s="315"/>
      <c r="AJ62" s="316"/>
      <c r="AK62" s="316"/>
      <c r="AL62" s="316"/>
    </row>
    <row r="63" spans="1:38" s="268" customFormat="1" ht="13.5" customHeight="1">
      <c r="A63" s="434">
        <v>11</v>
      </c>
      <c r="B63" s="430">
        <v>44512</v>
      </c>
      <c r="C63" s="432"/>
      <c r="D63" s="432" t="s">
        <v>917</v>
      </c>
      <c r="E63" s="433" t="s">
        <v>918</v>
      </c>
      <c r="F63" s="433">
        <v>18030</v>
      </c>
      <c r="G63" s="433">
        <v>18160</v>
      </c>
      <c r="H63" s="476">
        <v>18180</v>
      </c>
      <c r="I63" s="476" t="s">
        <v>942</v>
      </c>
      <c r="J63" s="408" t="s">
        <v>959</v>
      </c>
      <c r="K63" s="435">
        <f>F63-H63</f>
        <v>-150</v>
      </c>
      <c r="L63" s="477">
        <f t="shared" ref="L63:L64" si="59">(H63*N63)*0.07%</f>
        <v>636.30000000000007</v>
      </c>
      <c r="M63" s="478">
        <f t="shared" ref="M63:M64" si="60">(K63*N63)-L63</f>
        <v>-8136.3</v>
      </c>
      <c r="N63" s="435">
        <v>50</v>
      </c>
      <c r="O63" s="479" t="s">
        <v>606</v>
      </c>
      <c r="P63" s="480">
        <v>44515</v>
      </c>
      <c r="Q63" s="276"/>
      <c r="R63" s="317" t="s">
        <v>594</v>
      </c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316"/>
      <c r="AG63" s="287"/>
      <c r="AH63" s="315"/>
      <c r="AI63" s="315"/>
      <c r="AJ63" s="316"/>
      <c r="AK63" s="316"/>
      <c r="AL63" s="316"/>
    </row>
    <row r="64" spans="1:38" s="268" customFormat="1" ht="13.5" customHeight="1">
      <c r="A64" s="434">
        <v>12</v>
      </c>
      <c r="B64" s="430">
        <v>44512</v>
      </c>
      <c r="C64" s="432"/>
      <c r="D64" s="432" t="s">
        <v>914</v>
      </c>
      <c r="E64" s="433" t="s">
        <v>595</v>
      </c>
      <c r="F64" s="433">
        <v>2402</v>
      </c>
      <c r="G64" s="433">
        <v>2355</v>
      </c>
      <c r="H64" s="476">
        <v>2370</v>
      </c>
      <c r="I64" s="476" t="s">
        <v>955</v>
      </c>
      <c r="J64" s="408" t="s">
        <v>987</v>
      </c>
      <c r="K64" s="435">
        <f t="shared" ref="K64" si="61">H64-F64</f>
        <v>-32</v>
      </c>
      <c r="L64" s="477">
        <f t="shared" si="59"/>
        <v>456.22500000000008</v>
      </c>
      <c r="M64" s="478">
        <f t="shared" si="60"/>
        <v>-9256.2250000000004</v>
      </c>
      <c r="N64" s="435">
        <v>275</v>
      </c>
      <c r="O64" s="479" t="s">
        <v>606</v>
      </c>
      <c r="P64" s="480">
        <v>44517</v>
      </c>
      <c r="Q64" s="276"/>
      <c r="R64" s="317" t="s">
        <v>597</v>
      </c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316"/>
      <c r="AG64" s="287"/>
      <c r="AH64" s="315"/>
      <c r="AI64" s="315"/>
      <c r="AJ64" s="316"/>
      <c r="AK64" s="316"/>
      <c r="AL64" s="316"/>
    </row>
    <row r="65" spans="1:38" s="268" customFormat="1" ht="13.5" customHeight="1">
      <c r="A65" s="434">
        <v>13</v>
      </c>
      <c r="B65" s="430">
        <v>44515</v>
      </c>
      <c r="C65" s="432"/>
      <c r="D65" s="432" t="s">
        <v>963</v>
      </c>
      <c r="E65" s="433" t="s">
        <v>595</v>
      </c>
      <c r="F65" s="433">
        <v>687.5</v>
      </c>
      <c r="G65" s="433">
        <v>678</v>
      </c>
      <c r="H65" s="476">
        <v>678</v>
      </c>
      <c r="I65" s="476" t="s">
        <v>964</v>
      </c>
      <c r="J65" s="408" t="s">
        <v>977</v>
      </c>
      <c r="K65" s="435">
        <f t="shared" ref="K65" si="62">H65-F65</f>
        <v>-9.5</v>
      </c>
      <c r="L65" s="477">
        <f t="shared" ref="L65" si="63">(H65*N65)*0.07%</f>
        <v>741.79980000000012</v>
      </c>
      <c r="M65" s="478">
        <f t="shared" ref="M65" si="64">(K65*N65)-L65</f>
        <v>-15590.299800000001</v>
      </c>
      <c r="N65" s="435">
        <v>1563</v>
      </c>
      <c r="O65" s="479" t="s">
        <v>606</v>
      </c>
      <c r="P65" s="480">
        <v>44511</v>
      </c>
      <c r="Q65" s="276"/>
      <c r="R65" s="317" t="s">
        <v>597</v>
      </c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316"/>
      <c r="AG65" s="287"/>
      <c r="AH65" s="315"/>
      <c r="AI65" s="315"/>
      <c r="AJ65" s="316"/>
      <c r="AK65" s="316"/>
      <c r="AL65" s="316"/>
    </row>
    <row r="66" spans="1:38" s="268" customFormat="1" ht="13.5" customHeight="1">
      <c r="A66" s="434">
        <v>14</v>
      </c>
      <c r="B66" s="439">
        <v>44516</v>
      </c>
      <c r="C66" s="432"/>
      <c r="D66" s="432" t="s">
        <v>973</v>
      </c>
      <c r="E66" s="433" t="s">
        <v>595</v>
      </c>
      <c r="F66" s="433">
        <v>1548</v>
      </c>
      <c r="G66" s="433">
        <v>1525</v>
      </c>
      <c r="H66" s="476">
        <v>1525</v>
      </c>
      <c r="I66" s="476" t="s">
        <v>947</v>
      </c>
      <c r="J66" s="408" t="s">
        <v>1007</v>
      </c>
      <c r="K66" s="435">
        <f t="shared" ref="K66" si="65">H66-F66</f>
        <v>-23</v>
      </c>
      <c r="L66" s="477">
        <f t="shared" ref="L66" si="66">(H66*N66)*0.07%</f>
        <v>587.12500000000011</v>
      </c>
      <c r="M66" s="478">
        <f t="shared" ref="M66" si="67">(K66*N66)-L66</f>
        <v>-13237.125</v>
      </c>
      <c r="N66" s="435">
        <v>550</v>
      </c>
      <c r="O66" s="479" t="s">
        <v>606</v>
      </c>
      <c r="P66" s="480">
        <v>44522</v>
      </c>
      <c r="Q66" s="276"/>
      <c r="R66" s="317" t="s">
        <v>594</v>
      </c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316"/>
      <c r="AG66" s="287"/>
      <c r="AH66" s="315"/>
      <c r="AI66" s="315"/>
      <c r="AJ66" s="316"/>
      <c r="AK66" s="316"/>
      <c r="AL66" s="316"/>
    </row>
    <row r="67" spans="1:38" s="268" customFormat="1" ht="13.5" customHeight="1">
      <c r="A67" s="434">
        <v>15</v>
      </c>
      <c r="B67" s="430">
        <v>44522</v>
      </c>
      <c r="C67" s="432"/>
      <c r="D67" s="432" t="s">
        <v>1008</v>
      </c>
      <c r="E67" s="433" t="s">
        <v>595</v>
      </c>
      <c r="F67" s="433">
        <v>932</v>
      </c>
      <c r="G67" s="433">
        <v>918</v>
      </c>
      <c r="H67" s="476">
        <v>918</v>
      </c>
      <c r="I67" s="476" t="s">
        <v>1009</v>
      </c>
      <c r="J67" s="408" t="s">
        <v>1010</v>
      </c>
      <c r="K67" s="435">
        <f t="shared" ref="K67" si="68">H67-F67</f>
        <v>-14</v>
      </c>
      <c r="L67" s="477">
        <f t="shared" ref="L67" si="69">(H67*N67)*0.07%</f>
        <v>546.21</v>
      </c>
      <c r="M67" s="478">
        <f t="shared" ref="M67" si="70">(K67*N67)-L67</f>
        <v>-12446.21</v>
      </c>
      <c r="N67" s="435">
        <v>850</v>
      </c>
      <c r="O67" s="479" t="s">
        <v>606</v>
      </c>
      <c r="P67" s="480">
        <v>44522</v>
      </c>
      <c r="Q67" s="276"/>
      <c r="R67" s="317" t="s">
        <v>594</v>
      </c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316"/>
      <c r="AG67" s="287"/>
      <c r="AH67" s="315"/>
      <c r="AI67" s="315"/>
      <c r="AJ67" s="316"/>
      <c r="AK67" s="316"/>
      <c r="AL67" s="316"/>
    </row>
    <row r="68" spans="1:38" s="268" customFormat="1" ht="13.5" customHeight="1">
      <c r="A68" s="290">
        <v>16</v>
      </c>
      <c r="B68" s="454">
        <v>44523</v>
      </c>
      <c r="C68" s="326"/>
      <c r="D68" s="326" t="s">
        <v>1055</v>
      </c>
      <c r="E68" s="327" t="s">
        <v>595</v>
      </c>
      <c r="F68" s="327" t="s">
        <v>1056</v>
      </c>
      <c r="G68" s="327">
        <v>1448</v>
      </c>
      <c r="H68" s="328"/>
      <c r="I68" s="328" t="s">
        <v>1057</v>
      </c>
      <c r="J68" s="329" t="s">
        <v>596</v>
      </c>
      <c r="K68" s="293"/>
      <c r="L68" s="380"/>
      <c r="M68" s="381"/>
      <c r="N68" s="293"/>
      <c r="O68" s="382"/>
      <c r="P68" s="383"/>
      <c r="Q68" s="276"/>
      <c r="R68" s="317" t="s">
        <v>597</v>
      </c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316"/>
      <c r="AG68" s="287"/>
      <c r="AH68" s="315"/>
      <c r="AI68" s="315"/>
      <c r="AJ68" s="316"/>
      <c r="AK68" s="316"/>
      <c r="AL68" s="316"/>
    </row>
    <row r="69" spans="1:38" s="268" customFormat="1" ht="13.5" customHeight="1">
      <c r="A69" s="290">
        <v>17</v>
      </c>
      <c r="B69" s="454">
        <v>44523</v>
      </c>
      <c r="C69" s="326"/>
      <c r="D69" s="326" t="s">
        <v>1058</v>
      </c>
      <c r="E69" s="327" t="s">
        <v>595</v>
      </c>
      <c r="F69" s="327" t="s">
        <v>1059</v>
      </c>
      <c r="G69" s="327">
        <v>2860</v>
      </c>
      <c r="H69" s="328"/>
      <c r="I69" s="328" t="s">
        <v>1060</v>
      </c>
      <c r="J69" s="329" t="s">
        <v>596</v>
      </c>
      <c r="K69" s="293"/>
      <c r="L69" s="380"/>
      <c r="M69" s="381"/>
      <c r="N69" s="293"/>
      <c r="O69" s="382"/>
      <c r="P69" s="383"/>
      <c r="Q69" s="276"/>
      <c r="R69" s="317" t="s">
        <v>594</v>
      </c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316"/>
      <c r="AG69" s="287"/>
      <c r="AH69" s="315"/>
      <c r="AI69" s="315"/>
      <c r="AJ69" s="316"/>
      <c r="AK69" s="316"/>
      <c r="AL69" s="316"/>
    </row>
    <row r="70" spans="1:38" s="268" customFormat="1" ht="13.5" customHeight="1">
      <c r="A70" s="290">
        <v>18</v>
      </c>
      <c r="B70" s="454">
        <v>44523</v>
      </c>
      <c r="C70" s="326"/>
      <c r="D70" s="326" t="s">
        <v>1061</v>
      </c>
      <c r="E70" s="327" t="s">
        <v>595</v>
      </c>
      <c r="F70" s="327" t="s">
        <v>1062</v>
      </c>
      <c r="G70" s="327">
        <v>2335</v>
      </c>
      <c r="H70" s="328"/>
      <c r="I70" s="328" t="s">
        <v>1063</v>
      </c>
      <c r="J70" s="329" t="s">
        <v>596</v>
      </c>
      <c r="K70" s="293"/>
      <c r="L70" s="380"/>
      <c r="M70" s="381"/>
      <c r="N70" s="293"/>
      <c r="O70" s="382"/>
      <c r="P70" s="383"/>
      <c r="Q70" s="276"/>
      <c r="R70" s="317" t="s">
        <v>594</v>
      </c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316"/>
      <c r="AG70" s="287"/>
      <c r="AH70" s="315"/>
      <c r="AI70" s="315"/>
      <c r="AJ70" s="316"/>
      <c r="AK70" s="316"/>
      <c r="AL70" s="316"/>
    </row>
    <row r="71" spans="1:38" s="268" customFormat="1" ht="13.5" customHeight="1">
      <c r="A71" s="330"/>
      <c r="B71" s="330"/>
      <c r="C71" s="330"/>
      <c r="D71" s="330"/>
      <c r="E71" s="330"/>
      <c r="F71" s="330"/>
      <c r="G71" s="330"/>
      <c r="H71" s="330"/>
      <c r="I71" s="330"/>
      <c r="J71" s="330"/>
      <c r="K71" s="293"/>
      <c r="L71" s="380"/>
      <c r="M71" s="381"/>
      <c r="N71" s="293"/>
      <c r="O71" s="455"/>
      <c r="P71" s="456"/>
      <c r="Q71" s="276"/>
      <c r="R71" s="31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316"/>
      <c r="AG71" s="269"/>
      <c r="AH71" s="457"/>
      <c r="AI71" s="457"/>
      <c r="AJ71" s="357"/>
      <c r="AK71" s="357"/>
      <c r="AL71" s="357"/>
    </row>
    <row r="72" spans="1:38" ht="13.5" customHeight="1">
      <c r="A72" s="564"/>
      <c r="B72" s="566"/>
      <c r="C72" s="318"/>
      <c r="D72" s="285"/>
      <c r="E72" s="313"/>
      <c r="F72" s="313"/>
      <c r="G72" s="313"/>
      <c r="H72" s="314"/>
      <c r="I72" s="314"/>
      <c r="J72" s="285"/>
      <c r="K72" s="292"/>
      <c r="L72" s="292"/>
      <c r="M72" s="568"/>
      <c r="N72" s="570"/>
      <c r="O72" s="560"/>
      <c r="P72" s="562"/>
      <c r="Q72" s="167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565"/>
      <c r="B73" s="567"/>
      <c r="C73" s="109"/>
      <c r="D73" s="168"/>
      <c r="E73" s="107"/>
      <c r="F73" s="107"/>
      <c r="G73" s="107"/>
      <c r="H73" s="112"/>
      <c r="I73" s="314"/>
      <c r="J73" s="168"/>
      <c r="K73" s="291"/>
      <c r="L73" s="292"/>
      <c r="M73" s="569"/>
      <c r="N73" s="571"/>
      <c r="O73" s="561"/>
      <c r="P73" s="563"/>
      <c r="Q73" s="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120"/>
      <c r="B74" s="121"/>
      <c r="C74" s="156"/>
      <c r="D74" s="169"/>
      <c r="E74" s="170"/>
      <c r="F74" s="120"/>
      <c r="G74" s="120"/>
      <c r="H74" s="120"/>
      <c r="I74" s="158"/>
      <c r="J74" s="158"/>
      <c r="K74" s="158"/>
      <c r="L74" s="158"/>
      <c r="M74" s="158"/>
      <c r="N74" s="158"/>
      <c r="O74" s="158"/>
      <c r="P74" s="158"/>
      <c r="Q74" s="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>
      <c r="A75" s="171"/>
      <c r="B75" s="121"/>
      <c r="C75" s="122"/>
      <c r="D75" s="172"/>
      <c r="E75" s="125"/>
      <c r="F75" s="125"/>
      <c r="G75" s="125"/>
      <c r="H75" s="125"/>
      <c r="I75" s="125"/>
      <c r="J75" s="6"/>
      <c r="K75" s="125"/>
      <c r="L75" s="125"/>
      <c r="M75" s="6"/>
      <c r="N75" s="1"/>
      <c r="O75" s="122"/>
      <c r="P75" s="44"/>
      <c r="Q75" s="44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4"/>
      <c r="AG75" s="44"/>
      <c r="AH75" s="44"/>
      <c r="AI75" s="44"/>
      <c r="AJ75" s="44"/>
      <c r="AK75" s="44"/>
      <c r="AL75" s="44"/>
    </row>
    <row r="76" spans="1:38" ht="12.75" customHeight="1">
      <c r="A76" s="173" t="s">
        <v>616</v>
      </c>
      <c r="B76" s="173"/>
      <c r="C76" s="173"/>
      <c r="D76" s="173"/>
      <c r="E76" s="174"/>
      <c r="F76" s="125"/>
      <c r="G76" s="125"/>
      <c r="H76" s="125"/>
      <c r="I76" s="125"/>
      <c r="J76" s="1"/>
      <c r="K76" s="6"/>
      <c r="L76" s="6"/>
      <c r="M76" s="6"/>
      <c r="N76" s="1"/>
      <c r="O76" s="1"/>
      <c r="P76" s="44"/>
      <c r="Q76" s="44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4"/>
      <c r="AG76" s="44"/>
      <c r="AH76" s="44"/>
      <c r="AI76" s="44"/>
      <c r="AJ76" s="44"/>
      <c r="AK76" s="44"/>
      <c r="AL76" s="44"/>
    </row>
    <row r="77" spans="1:38" ht="38.25" customHeight="1">
      <c r="A77" s="100" t="s">
        <v>16</v>
      </c>
      <c r="B77" s="100" t="s">
        <v>570</v>
      </c>
      <c r="C77" s="100"/>
      <c r="D77" s="101" t="s">
        <v>581</v>
      </c>
      <c r="E77" s="100" t="s">
        <v>582</v>
      </c>
      <c r="F77" s="100" t="s">
        <v>583</v>
      </c>
      <c r="G77" s="100" t="s">
        <v>604</v>
      </c>
      <c r="H77" s="100" t="s">
        <v>585</v>
      </c>
      <c r="I77" s="100" t="s">
        <v>586</v>
      </c>
      <c r="J77" s="99" t="s">
        <v>587</v>
      </c>
      <c r="K77" s="99" t="s">
        <v>617</v>
      </c>
      <c r="L77" s="102" t="s">
        <v>589</v>
      </c>
      <c r="M77" s="166" t="s">
        <v>613</v>
      </c>
      <c r="N77" s="100" t="s">
        <v>614</v>
      </c>
      <c r="O77" s="100" t="s">
        <v>591</v>
      </c>
      <c r="P77" s="101" t="s">
        <v>592</v>
      </c>
      <c r="Q77" s="44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4"/>
      <c r="AG77" s="44"/>
      <c r="AH77" s="44"/>
      <c r="AI77" s="44"/>
      <c r="AJ77" s="44"/>
      <c r="AK77" s="44"/>
      <c r="AL77" s="44"/>
    </row>
    <row r="78" spans="1:38" s="268" customFormat="1" ht="12.75" customHeight="1">
      <c r="A78" s="384">
        <v>1</v>
      </c>
      <c r="B78" s="266">
        <v>44501</v>
      </c>
      <c r="C78" s="385"/>
      <c r="D78" s="386" t="s">
        <v>882</v>
      </c>
      <c r="E78" s="384" t="s">
        <v>595</v>
      </c>
      <c r="F78" s="384">
        <v>62</v>
      </c>
      <c r="G78" s="384">
        <v>30</v>
      </c>
      <c r="H78" s="384">
        <v>75</v>
      </c>
      <c r="I78" s="387" t="s">
        <v>846</v>
      </c>
      <c r="J78" s="388" t="s">
        <v>897</v>
      </c>
      <c r="K78" s="389">
        <f>H78-F78</f>
        <v>13</v>
      </c>
      <c r="L78" s="389">
        <v>100</v>
      </c>
      <c r="M78" s="388">
        <f>(K78*N78)-100</f>
        <v>550</v>
      </c>
      <c r="N78" s="388">
        <v>50</v>
      </c>
      <c r="O78" s="390" t="s">
        <v>593</v>
      </c>
      <c r="P78" s="266">
        <v>44502</v>
      </c>
      <c r="Q78" s="276"/>
      <c r="R78" s="277" t="s">
        <v>597</v>
      </c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</row>
    <row r="79" spans="1:38" s="268" customFormat="1" ht="12.75" customHeight="1">
      <c r="A79" s="391">
        <v>2</v>
      </c>
      <c r="B79" s="392">
        <v>44502</v>
      </c>
      <c r="C79" s="393"/>
      <c r="D79" s="394" t="s">
        <v>888</v>
      </c>
      <c r="E79" s="395" t="s">
        <v>595</v>
      </c>
      <c r="F79" s="396">
        <v>62</v>
      </c>
      <c r="G79" s="396">
        <v>30</v>
      </c>
      <c r="H79" s="396">
        <v>83</v>
      </c>
      <c r="I79" s="397" t="s">
        <v>846</v>
      </c>
      <c r="J79" s="388" t="s">
        <v>607</v>
      </c>
      <c r="K79" s="389">
        <f t="shared" ref="K79:K80" si="71">H79-F79</f>
        <v>21</v>
      </c>
      <c r="L79" s="389">
        <v>100</v>
      </c>
      <c r="M79" s="388">
        <f t="shared" ref="M79:M80" si="72">(K79*N79)-100</f>
        <v>950</v>
      </c>
      <c r="N79" s="388">
        <v>50</v>
      </c>
      <c r="O79" s="390" t="s">
        <v>593</v>
      </c>
      <c r="P79" s="266">
        <v>44502</v>
      </c>
      <c r="Q79" s="276"/>
      <c r="R79" s="277" t="s">
        <v>597</v>
      </c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</row>
    <row r="80" spans="1:38" s="268" customFormat="1" ht="12.75" customHeight="1">
      <c r="A80" s="398">
        <v>3</v>
      </c>
      <c r="B80" s="266">
        <v>44502</v>
      </c>
      <c r="C80" s="399"/>
      <c r="D80" s="386" t="s">
        <v>889</v>
      </c>
      <c r="E80" s="400" t="s">
        <v>595</v>
      </c>
      <c r="F80" s="384">
        <v>200</v>
      </c>
      <c r="G80" s="384">
        <v>95</v>
      </c>
      <c r="H80" s="384">
        <v>275</v>
      </c>
      <c r="I80" s="387" t="s">
        <v>890</v>
      </c>
      <c r="J80" s="388" t="s">
        <v>875</v>
      </c>
      <c r="K80" s="389">
        <f t="shared" si="71"/>
        <v>75</v>
      </c>
      <c r="L80" s="389">
        <v>100</v>
      </c>
      <c r="M80" s="388">
        <f t="shared" si="72"/>
        <v>1775</v>
      </c>
      <c r="N80" s="388">
        <v>25</v>
      </c>
      <c r="O80" s="390" t="s">
        <v>593</v>
      </c>
      <c r="P80" s="266">
        <v>44502</v>
      </c>
      <c r="Q80" s="276"/>
      <c r="R80" s="277" t="s">
        <v>594</v>
      </c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</row>
    <row r="81" spans="1:38" s="268" customFormat="1" ht="12.75" customHeight="1">
      <c r="A81" s="419">
        <v>4</v>
      </c>
      <c r="B81" s="323">
        <v>44502</v>
      </c>
      <c r="C81" s="420"/>
      <c r="D81" s="421" t="s">
        <v>891</v>
      </c>
      <c r="E81" s="422" t="s">
        <v>595</v>
      </c>
      <c r="F81" s="423">
        <v>90</v>
      </c>
      <c r="G81" s="423">
        <v>60</v>
      </c>
      <c r="H81" s="423">
        <v>91</v>
      </c>
      <c r="I81" s="424" t="s">
        <v>892</v>
      </c>
      <c r="J81" s="425" t="s">
        <v>826</v>
      </c>
      <c r="K81" s="426">
        <f>H81-F81</f>
        <v>1</v>
      </c>
      <c r="L81" s="426">
        <v>100</v>
      </c>
      <c r="M81" s="425">
        <f>(K81*N81)-100</f>
        <v>-50</v>
      </c>
      <c r="N81" s="425">
        <v>50</v>
      </c>
      <c r="O81" s="427" t="s">
        <v>716</v>
      </c>
      <c r="P81" s="323">
        <v>44503</v>
      </c>
      <c r="Q81" s="276"/>
      <c r="R81" s="277" t="s">
        <v>594</v>
      </c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</row>
    <row r="82" spans="1:38" s="268" customFormat="1" ht="12.75" customHeight="1">
      <c r="A82" s="398">
        <v>5</v>
      </c>
      <c r="B82" s="266">
        <v>44502</v>
      </c>
      <c r="C82" s="399"/>
      <c r="D82" s="386" t="s">
        <v>893</v>
      </c>
      <c r="E82" s="400" t="s">
        <v>595</v>
      </c>
      <c r="F82" s="384">
        <v>50</v>
      </c>
      <c r="G82" s="384">
        <v>35</v>
      </c>
      <c r="H82" s="384">
        <v>59</v>
      </c>
      <c r="I82" s="387" t="s">
        <v>894</v>
      </c>
      <c r="J82" s="388" t="s">
        <v>802</v>
      </c>
      <c r="K82" s="389">
        <f>H82-F82</f>
        <v>9</v>
      </c>
      <c r="L82" s="389">
        <v>100</v>
      </c>
      <c r="M82" s="388">
        <f>(K82*N82)-100</f>
        <v>2600</v>
      </c>
      <c r="N82" s="388">
        <v>300</v>
      </c>
      <c r="O82" s="390" t="s">
        <v>593</v>
      </c>
      <c r="P82" s="266">
        <v>44503</v>
      </c>
      <c r="Q82" s="276"/>
      <c r="R82" s="277" t="s">
        <v>597</v>
      </c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</row>
    <row r="83" spans="1:38" s="268" customFormat="1" ht="12.75" customHeight="1">
      <c r="A83" s="398">
        <v>6</v>
      </c>
      <c r="B83" s="266">
        <v>44502</v>
      </c>
      <c r="C83" s="399"/>
      <c r="D83" s="386" t="s">
        <v>895</v>
      </c>
      <c r="E83" s="400" t="s">
        <v>595</v>
      </c>
      <c r="F83" s="384">
        <v>155</v>
      </c>
      <c r="G83" s="384">
        <v>50</v>
      </c>
      <c r="H83" s="384">
        <v>205</v>
      </c>
      <c r="I83" s="387" t="s">
        <v>896</v>
      </c>
      <c r="J83" s="388" t="s">
        <v>898</v>
      </c>
      <c r="K83" s="389">
        <f>H83-F83</f>
        <v>50</v>
      </c>
      <c r="L83" s="389">
        <v>100</v>
      </c>
      <c r="M83" s="388">
        <f>(K83*N83)-100</f>
        <v>1150</v>
      </c>
      <c r="N83" s="388">
        <v>25</v>
      </c>
      <c r="O83" s="390" t="s">
        <v>593</v>
      </c>
      <c r="P83" s="266">
        <v>44502</v>
      </c>
      <c r="Q83" s="276"/>
      <c r="R83" s="277" t="s">
        <v>597</v>
      </c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</row>
    <row r="84" spans="1:38" s="268" customFormat="1" ht="12.75" customHeight="1">
      <c r="A84" s="429">
        <v>7</v>
      </c>
      <c r="B84" s="430">
        <v>44503</v>
      </c>
      <c r="C84" s="431"/>
      <c r="D84" s="475" t="s">
        <v>900</v>
      </c>
      <c r="E84" s="487" t="s">
        <v>595</v>
      </c>
      <c r="F84" s="434">
        <v>41</v>
      </c>
      <c r="G84" s="434">
        <v>25</v>
      </c>
      <c r="H84" s="434">
        <v>25</v>
      </c>
      <c r="I84" s="435" t="s">
        <v>901</v>
      </c>
      <c r="J84" s="436" t="s">
        <v>951</v>
      </c>
      <c r="K84" s="437">
        <f t="shared" ref="K84" si="73">H84-F84</f>
        <v>-16</v>
      </c>
      <c r="L84" s="437">
        <v>100</v>
      </c>
      <c r="M84" s="436">
        <f t="shared" ref="M84" si="74">(K84*N84)-100</f>
        <v>-4900</v>
      </c>
      <c r="N84" s="436">
        <v>300</v>
      </c>
      <c r="O84" s="438" t="s">
        <v>606</v>
      </c>
      <c r="P84" s="439">
        <v>44511</v>
      </c>
      <c r="Q84" s="276"/>
      <c r="R84" s="277" t="s">
        <v>597</v>
      </c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  <c r="AK84" s="267"/>
      <c r="AL84" s="267"/>
    </row>
    <row r="85" spans="1:38" s="268" customFormat="1" ht="12.75" customHeight="1">
      <c r="A85" s="398">
        <v>8</v>
      </c>
      <c r="B85" s="428">
        <v>44503</v>
      </c>
      <c r="C85" s="399"/>
      <c r="D85" s="386" t="s">
        <v>902</v>
      </c>
      <c r="E85" s="400" t="s">
        <v>595</v>
      </c>
      <c r="F85" s="384">
        <v>54</v>
      </c>
      <c r="G85" s="384">
        <v>15</v>
      </c>
      <c r="H85" s="384">
        <v>74</v>
      </c>
      <c r="I85" s="387" t="s">
        <v>903</v>
      </c>
      <c r="J85" s="388" t="s">
        <v>904</v>
      </c>
      <c r="K85" s="389">
        <f t="shared" ref="K85:K90" si="75">H85-F85</f>
        <v>20</v>
      </c>
      <c r="L85" s="389">
        <v>100</v>
      </c>
      <c r="M85" s="388">
        <f t="shared" ref="M85:M90" si="76">(K85*N85)-100</f>
        <v>900</v>
      </c>
      <c r="N85" s="388">
        <v>50</v>
      </c>
      <c r="O85" s="390" t="s">
        <v>593</v>
      </c>
      <c r="P85" s="266">
        <v>44503</v>
      </c>
      <c r="Q85" s="276"/>
      <c r="R85" s="277" t="s">
        <v>597</v>
      </c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</row>
    <row r="86" spans="1:38" s="268" customFormat="1" ht="12.75" customHeight="1">
      <c r="A86" s="398">
        <v>9</v>
      </c>
      <c r="B86" s="428">
        <v>44503</v>
      </c>
      <c r="C86" s="399"/>
      <c r="D86" s="386" t="s">
        <v>893</v>
      </c>
      <c r="E86" s="400" t="s">
        <v>595</v>
      </c>
      <c r="F86" s="384">
        <v>50</v>
      </c>
      <c r="G86" s="384">
        <v>35</v>
      </c>
      <c r="H86" s="384">
        <v>59</v>
      </c>
      <c r="I86" s="387" t="s">
        <v>894</v>
      </c>
      <c r="J86" s="388" t="s">
        <v>802</v>
      </c>
      <c r="K86" s="389">
        <f t="shared" si="75"/>
        <v>9</v>
      </c>
      <c r="L86" s="389">
        <v>100</v>
      </c>
      <c r="M86" s="388">
        <f t="shared" si="76"/>
        <v>2600</v>
      </c>
      <c r="N86" s="388">
        <v>300</v>
      </c>
      <c r="O86" s="390" t="s">
        <v>593</v>
      </c>
      <c r="P86" s="266">
        <v>44508</v>
      </c>
      <c r="Q86" s="276"/>
      <c r="R86" s="277" t="s">
        <v>594</v>
      </c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7"/>
    </row>
    <row r="87" spans="1:38" s="268" customFormat="1" ht="12.75" customHeight="1">
      <c r="A87" s="429">
        <v>10</v>
      </c>
      <c r="B87" s="430">
        <v>44503</v>
      </c>
      <c r="C87" s="431"/>
      <c r="D87" s="432" t="s">
        <v>905</v>
      </c>
      <c r="E87" s="433" t="s">
        <v>595</v>
      </c>
      <c r="F87" s="434">
        <v>19</v>
      </c>
      <c r="G87" s="434"/>
      <c r="H87" s="434">
        <v>0</v>
      </c>
      <c r="I87" s="435" t="s">
        <v>906</v>
      </c>
      <c r="J87" s="436" t="s">
        <v>907</v>
      </c>
      <c r="K87" s="437">
        <f t="shared" si="75"/>
        <v>-19</v>
      </c>
      <c r="L87" s="437">
        <v>100</v>
      </c>
      <c r="M87" s="436">
        <f t="shared" si="76"/>
        <v>-1050</v>
      </c>
      <c r="N87" s="436">
        <v>50</v>
      </c>
      <c r="O87" s="438" t="s">
        <v>606</v>
      </c>
      <c r="P87" s="439">
        <v>44503</v>
      </c>
      <c r="Q87" s="276"/>
      <c r="R87" s="277" t="s">
        <v>597</v>
      </c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I87" s="267"/>
      <c r="AJ87" s="267"/>
      <c r="AK87" s="267"/>
      <c r="AL87" s="267"/>
    </row>
    <row r="88" spans="1:38" s="268" customFormat="1" ht="12.75" customHeight="1">
      <c r="A88" s="398">
        <v>11</v>
      </c>
      <c r="B88" s="428">
        <v>44508</v>
      </c>
      <c r="C88" s="399"/>
      <c r="D88" s="386" t="s">
        <v>911</v>
      </c>
      <c r="E88" s="400" t="s">
        <v>595</v>
      </c>
      <c r="F88" s="384">
        <v>125.5</v>
      </c>
      <c r="G88" s="384">
        <v>97</v>
      </c>
      <c r="H88" s="384">
        <v>148</v>
      </c>
      <c r="I88" s="387" t="s">
        <v>912</v>
      </c>
      <c r="J88" s="388" t="s">
        <v>913</v>
      </c>
      <c r="K88" s="389">
        <f t="shared" si="75"/>
        <v>22.5</v>
      </c>
      <c r="L88" s="389">
        <v>100</v>
      </c>
      <c r="M88" s="388">
        <f t="shared" si="76"/>
        <v>1025</v>
      </c>
      <c r="N88" s="388">
        <v>50</v>
      </c>
      <c r="O88" s="390" t="s">
        <v>593</v>
      </c>
      <c r="P88" s="266">
        <v>44508</v>
      </c>
      <c r="Q88" s="276"/>
      <c r="R88" s="277" t="s">
        <v>594</v>
      </c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  <c r="AK88" s="267"/>
      <c r="AL88" s="267"/>
    </row>
    <row r="89" spans="1:38" s="268" customFormat="1" ht="12.75" customHeight="1">
      <c r="A89" s="458">
        <v>12</v>
      </c>
      <c r="B89" s="459">
        <v>44508</v>
      </c>
      <c r="C89" s="460"/>
      <c r="D89" s="461" t="s">
        <v>911</v>
      </c>
      <c r="E89" s="462" t="s">
        <v>595</v>
      </c>
      <c r="F89" s="463">
        <v>124</v>
      </c>
      <c r="G89" s="463">
        <v>97</v>
      </c>
      <c r="H89" s="463">
        <v>97</v>
      </c>
      <c r="I89" s="464" t="s">
        <v>912</v>
      </c>
      <c r="J89" s="465" t="s">
        <v>916</v>
      </c>
      <c r="K89" s="466">
        <f t="shared" si="75"/>
        <v>-27</v>
      </c>
      <c r="L89" s="466">
        <v>100</v>
      </c>
      <c r="M89" s="465">
        <f t="shared" si="76"/>
        <v>-1450</v>
      </c>
      <c r="N89" s="465">
        <v>50</v>
      </c>
      <c r="O89" s="467" t="s">
        <v>606</v>
      </c>
      <c r="P89" s="468">
        <v>44508</v>
      </c>
      <c r="Q89" s="276"/>
      <c r="R89" s="277" t="s">
        <v>594</v>
      </c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I89" s="267"/>
      <c r="AJ89" s="267"/>
      <c r="AK89" s="267"/>
      <c r="AL89" s="267"/>
    </row>
    <row r="90" spans="1:38" s="268" customFormat="1" ht="12.75" customHeight="1">
      <c r="A90" s="384">
        <v>13</v>
      </c>
      <c r="B90" s="428">
        <v>44509</v>
      </c>
      <c r="C90" s="385"/>
      <c r="D90" s="386" t="s">
        <v>893</v>
      </c>
      <c r="E90" s="384" t="s">
        <v>595</v>
      </c>
      <c r="F90" s="384">
        <v>50</v>
      </c>
      <c r="G90" s="384">
        <v>35</v>
      </c>
      <c r="H90" s="384">
        <v>57.5</v>
      </c>
      <c r="I90" s="387" t="s">
        <v>894</v>
      </c>
      <c r="J90" s="388" t="s">
        <v>932</v>
      </c>
      <c r="K90" s="389">
        <f t="shared" si="75"/>
        <v>7.5</v>
      </c>
      <c r="L90" s="389">
        <v>100</v>
      </c>
      <c r="M90" s="388">
        <f t="shared" si="76"/>
        <v>2150</v>
      </c>
      <c r="N90" s="388">
        <v>300</v>
      </c>
      <c r="O90" s="390" t="s">
        <v>593</v>
      </c>
      <c r="P90" s="266">
        <v>44509</v>
      </c>
      <c r="Q90" s="276"/>
      <c r="R90" s="277" t="s">
        <v>597</v>
      </c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I90" s="267"/>
      <c r="AJ90" s="267"/>
      <c r="AK90" s="267"/>
      <c r="AL90" s="267"/>
    </row>
    <row r="91" spans="1:38" s="268" customFormat="1" ht="12.75" customHeight="1">
      <c r="A91" s="384">
        <v>14</v>
      </c>
      <c r="B91" s="428">
        <v>44510</v>
      </c>
      <c r="C91" s="385"/>
      <c r="D91" s="386" t="s">
        <v>893</v>
      </c>
      <c r="E91" s="384" t="s">
        <v>595</v>
      </c>
      <c r="F91" s="384">
        <v>37</v>
      </c>
      <c r="G91" s="384">
        <v>22</v>
      </c>
      <c r="H91" s="384">
        <v>54</v>
      </c>
      <c r="I91" s="387" t="s">
        <v>936</v>
      </c>
      <c r="J91" s="388" t="s">
        <v>937</v>
      </c>
      <c r="K91" s="389">
        <f t="shared" ref="K91:K93" si="77">H91-F91</f>
        <v>17</v>
      </c>
      <c r="L91" s="389">
        <v>100</v>
      </c>
      <c r="M91" s="388">
        <f t="shared" ref="M91:M92" si="78">(K91*N91)-100</f>
        <v>5000</v>
      </c>
      <c r="N91" s="388">
        <v>300</v>
      </c>
      <c r="O91" s="390" t="s">
        <v>593</v>
      </c>
      <c r="P91" s="266">
        <v>44510</v>
      </c>
      <c r="Q91" s="276"/>
      <c r="R91" s="277" t="s">
        <v>597</v>
      </c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I91" s="267"/>
      <c r="AJ91" s="267"/>
      <c r="AK91" s="267"/>
      <c r="AL91" s="267"/>
    </row>
    <row r="92" spans="1:38" s="268" customFormat="1" ht="12.75" customHeight="1">
      <c r="A92" s="434">
        <v>15</v>
      </c>
      <c r="B92" s="430">
        <v>44510</v>
      </c>
      <c r="C92" s="474"/>
      <c r="D92" s="475" t="s">
        <v>939</v>
      </c>
      <c r="E92" s="434" t="s">
        <v>595</v>
      </c>
      <c r="F92" s="434">
        <v>73.5</v>
      </c>
      <c r="G92" s="434">
        <v>39</v>
      </c>
      <c r="H92" s="434">
        <v>39</v>
      </c>
      <c r="I92" s="435" t="s">
        <v>940</v>
      </c>
      <c r="J92" s="436" t="s">
        <v>941</v>
      </c>
      <c r="K92" s="437">
        <f t="shared" si="77"/>
        <v>-34.5</v>
      </c>
      <c r="L92" s="437">
        <v>100</v>
      </c>
      <c r="M92" s="436">
        <f t="shared" si="78"/>
        <v>-1825</v>
      </c>
      <c r="N92" s="436">
        <v>50</v>
      </c>
      <c r="O92" s="438" t="s">
        <v>606</v>
      </c>
      <c r="P92" s="439">
        <v>44510</v>
      </c>
      <c r="Q92" s="276"/>
      <c r="R92" s="277" t="s">
        <v>597</v>
      </c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I92" s="267"/>
      <c r="AJ92" s="267"/>
      <c r="AK92" s="267"/>
      <c r="AL92" s="267"/>
    </row>
    <row r="93" spans="1:38" s="268" customFormat="1" ht="12.75" customHeight="1">
      <c r="A93" s="553">
        <v>16</v>
      </c>
      <c r="B93" s="554">
        <v>44510</v>
      </c>
      <c r="C93" s="502"/>
      <c r="D93" s="503" t="s">
        <v>938</v>
      </c>
      <c r="E93" s="504" t="s">
        <v>595</v>
      </c>
      <c r="F93" s="504">
        <v>190</v>
      </c>
      <c r="G93" s="504"/>
      <c r="H93" s="505">
        <v>235</v>
      </c>
      <c r="I93" s="505"/>
      <c r="J93" s="558" t="s">
        <v>995</v>
      </c>
      <c r="K93" s="506">
        <f t="shared" si="77"/>
        <v>45</v>
      </c>
      <c r="L93" s="506">
        <v>100</v>
      </c>
      <c r="M93" s="555">
        <f>(42.5*50)-200</f>
        <v>1925</v>
      </c>
      <c r="N93" s="556">
        <v>50</v>
      </c>
      <c r="O93" s="557" t="s">
        <v>593</v>
      </c>
      <c r="P93" s="552">
        <v>44518</v>
      </c>
      <c r="Q93" s="276"/>
      <c r="R93" s="277" t="s">
        <v>594</v>
      </c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I93" s="267"/>
      <c r="AJ93" s="267"/>
      <c r="AK93" s="267"/>
      <c r="AL93" s="267"/>
    </row>
    <row r="94" spans="1:38" s="268" customFormat="1" ht="12.75" customHeight="1">
      <c r="A94" s="553"/>
      <c r="B94" s="554"/>
      <c r="C94" s="507"/>
      <c r="D94" s="508" t="s">
        <v>911</v>
      </c>
      <c r="E94" s="509" t="s">
        <v>918</v>
      </c>
      <c r="F94" s="509">
        <v>120</v>
      </c>
      <c r="G94" s="509"/>
      <c r="H94" s="510">
        <v>122.5</v>
      </c>
      <c r="I94" s="511"/>
      <c r="J94" s="559"/>
      <c r="K94" s="512">
        <v>-2.5</v>
      </c>
      <c r="L94" s="513">
        <v>100</v>
      </c>
      <c r="M94" s="555"/>
      <c r="N94" s="556"/>
      <c r="O94" s="557"/>
      <c r="P94" s="552"/>
      <c r="Q94" s="1"/>
      <c r="R94" s="277" t="s">
        <v>594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67"/>
      <c r="AG94" s="267"/>
      <c r="AH94" s="267"/>
      <c r="AI94" s="267"/>
      <c r="AJ94" s="267"/>
      <c r="AK94" s="267"/>
      <c r="AL94" s="267"/>
    </row>
    <row r="95" spans="1:38" s="268" customFormat="1" ht="12.75" customHeight="1">
      <c r="A95" s="384">
        <v>17</v>
      </c>
      <c r="B95" s="266">
        <v>44511</v>
      </c>
      <c r="C95" s="488"/>
      <c r="D95" s="447" t="s">
        <v>943</v>
      </c>
      <c r="E95" s="384" t="s">
        <v>595</v>
      </c>
      <c r="F95" s="384">
        <v>47</v>
      </c>
      <c r="G95" s="384">
        <v>33</v>
      </c>
      <c r="H95" s="387">
        <v>58</v>
      </c>
      <c r="I95" s="387" t="s">
        <v>944</v>
      </c>
      <c r="J95" s="388" t="s">
        <v>954</v>
      </c>
      <c r="K95" s="389">
        <f t="shared" ref="K95" si="79">H95-F95</f>
        <v>11</v>
      </c>
      <c r="L95" s="389">
        <v>100</v>
      </c>
      <c r="M95" s="388">
        <f t="shared" ref="M95" si="80">(K95*N95)-100</f>
        <v>3200</v>
      </c>
      <c r="N95" s="388">
        <v>300</v>
      </c>
      <c r="O95" s="390" t="s">
        <v>593</v>
      </c>
      <c r="P95" s="266">
        <v>44512</v>
      </c>
      <c r="Q95" s="1"/>
      <c r="R95" s="277" t="s">
        <v>597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67"/>
      <c r="AG95" s="267"/>
      <c r="AH95" s="267"/>
      <c r="AI95" s="267"/>
      <c r="AJ95" s="267"/>
      <c r="AK95" s="267"/>
      <c r="AL95" s="267"/>
    </row>
    <row r="96" spans="1:38" s="268" customFormat="1" ht="12.75" customHeight="1">
      <c r="A96" s="384">
        <v>18</v>
      </c>
      <c r="B96" s="266">
        <v>44511</v>
      </c>
      <c r="C96" s="488"/>
      <c r="D96" s="447" t="s">
        <v>948</v>
      </c>
      <c r="E96" s="384" t="s">
        <v>595</v>
      </c>
      <c r="F96" s="384">
        <v>42</v>
      </c>
      <c r="G96" s="384">
        <v>8</v>
      </c>
      <c r="H96" s="387">
        <v>66</v>
      </c>
      <c r="I96" s="387" t="s">
        <v>949</v>
      </c>
      <c r="J96" s="388" t="s">
        <v>950</v>
      </c>
      <c r="K96" s="389">
        <f t="shared" ref="K96" si="81">H96-F96</f>
        <v>24</v>
      </c>
      <c r="L96" s="389">
        <v>100</v>
      </c>
      <c r="M96" s="388">
        <f t="shared" ref="M96" si="82">(K96*N96)-100</f>
        <v>1100</v>
      </c>
      <c r="N96" s="388">
        <v>50</v>
      </c>
      <c r="O96" s="390" t="s">
        <v>593</v>
      </c>
      <c r="P96" s="266">
        <v>44511</v>
      </c>
      <c r="Q96" s="1"/>
      <c r="R96" s="277" t="s">
        <v>594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67"/>
      <c r="AG96" s="267"/>
      <c r="AH96" s="267"/>
      <c r="AI96" s="267"/>
      <c r="AJ96" s="267"/>
      <c r="AK96" s="267"/>
      <c r="AL96" s="267"/>
    </row>
    <row r="97" spans="1:38" s="330" customFormat="1" ht="12.75" customHeight="1">
      <c r="A97" s="384">
        <v>19</v>
      </c>
      <c r="B97" s="266">
        <v>44511</v>
      </c>
      <c r="C97" s="488"/>
      <c r="D97" s="447" t="s">
        <v>952</v>
      </c>
      <c r="E97" s="384" t="s">
        <v>595</v>
      </c>
      <c r="F97" s="384">
        <v>81</v>
      </c>
      <c r="G97" s="384">
        <v>48</v>
      </c>
      <c r="H97" s="387">
        <v>106</v>
      </c>
      <c r="I97" s="387" t="s">
        <v>846</v>
      </c>
      <c r="J97" s="388" t="s">
        <v>615</v>
      </c>
      <c r="K97" s="389">
        <f>H97-F97</f>
        <v>25</v>
      </c>
      <c r="L97" s="389">
        <v>100</v>
      </c>
      <c r="M97" s="388">
        <f t="shared" ref="M97:M99" si="83">(K97*N97)-100</f>
        <v>1150</v>
      </c>
      <c r="N97" s="388">
        <v>50</v>
      </c>
      <c r="O97" s="390" t="s">
        <v>593</v>
      </c>
      <c r="P97" s="266">
        <v>44512</v>
      </c>
      <c r="Q97" s="1"/>
      <c r="R97" s="277" t="s">
        <v>594</v>
      </c>
      <c r="S97" s="1"/>
      <c r="T97" s="1"/>
      <c r="U97" s="1"/>
      <c r="V97" s="1"/>
      <c r="W97" s="1"/>
      <c r="X97" s="1"/>
      <c r="Y97" s="1"/>
      <c r="Z97" s="1"/>
      <c r="AA97"/>
      <c r="AB97"/>
      <c r="AC97"/>
      <c r="AD97"/>
      <c r="AE97"/>
      <c r="AF97" s="473"/>
      <c r="AG97" s="473"/>
      <c r="AH97" s="473"/>
      <c r="AI97" s="473"/>
      <c r="AJ97" s="473"/>
      <c r="AK97" s="473"/>
      <c r="AL97" s="473"/>
    </row>
    <row r="98" spans="1:38" s="490" customFormat="1" ht="12.75" customHeight="1">
      <c r="A98" s="434">
        <v>20</v>
      </c>
      <c r="B98" s="439">
        <v>44511</v>
      </c>
      <c r="C98" s="497"/>
      <c r="D98" s="432" t="s">
        <v>952</v>
      </c>
      <c r="E98" s="434" t="s">
        <v>595</v>
      </c>
      <c r="F98" s="434">
        <v>81</v>
      </c>
      <c r="G98" s="434">
        <v>48</v>
      </c>
      <c r="H98" s="435">
        <v>48</v>
      </c>
      <c r="I98" s="435" t="s">
        <v>846</v>
      </c>
      <c r="J98" s="436" t="s">
        <v>953</v>
      </c>
      <c r="K98" s="437">
        <f t="shared" ref="K98:K99" si="84">H98-F98</f>
        <v>-33</v>
      </c>
      <c r="L98" s="437">
        <v>100</v>
      </c>
      <c r="M98" s="436">
        <f t="shared" si="83"/>
        <v>-1750</v>
      </c>
      <c r="N98" s="436">
        <v>50</v>
      </c>
      <c r="O98" s="438" t="s">
        <v>606</v>
      </c>
      <c r="P98" s="439">
        <v>44512</v>
      </c>
      <c r="Q98" s="1"/>
      <c r="R98" s="277" t="s">
        <v>594</v>
      </c>
      <c r="S98" s="1"/>
      <c r="T98" s="1"/>
      <c r="U98" s="1"/>
      <c r="V98" s="1"/>
      <c r="W98" s="1"/>
      <c r="X98" s="1"/>
      <c r="Y98" s="1"/>
      <c r="Z98" s="1"/>
      <c r="AA98"/>
      <c r="AB98"/>
      <c r="AC98"/>
      <c r="AD98"/>
      <c r="AE98"/>
      <c r="AF98" s="267"/>
      <c r="AG98" s="267"/>
      <c r="AH98" s="267"/>
      <c r="AI98" s="267"/>
      <c r="AJ98" s="267"/>
      <c r="AK98" s="267"/>
      <c r="AL98" s="267"/>
    </row>
    <row r="99" spans="1:38" s="490" customFormat="1" ht="12.75" customHeight="1">
      <c r="A99" s="384">
        <v>21</v>
      </c>
      <c r="B99" s="266">
        <v>44512</v>
      </c>
      <c r="C99" s="488"/>
      <c r="D99" s="447" t="s">
        <v>956</v>
      </c>
      <c r="E99" s="384" t="s">
        <v>595</v>
      </c>
      <c r="F99" s="384">
        <v>25</v>
      </c>
      <c r="G99" s="384">
        <v>17</v>
      </c>
      <c r="H99" s="387">
        <v>30</v>
      </c>
      <c r="I99" s="387" t="s">
        <v>957</v>
      </c>
      <c r="J99" s="388" t="s">
        <v>962</v>
      </c>
      <c r="K99" s="389">
        <f t="shared" si="84"/>
        <v>5</v>
      </c>
      <c r="L99" s="389">
        <v>100</v>
      </c>
      <c r="M99" s="388">
        <f t="shared" si="83"/>
        <v>2650</v>
      </c>
      <c r="N99" s="388">
        <v>550</v>
      </c>
      <c r="O99" s="390" t="s">
        <v>593</v>
      </c>
      <c r="P99" s="266">
        <v>44515</v>
      </c>
      <c r="Q99" s="1"/>
      <c r="R99" s="277" t="s">
        <v>597</v>
      </c>
      <c r="S99" s="1"/>
      <c r="T99" s="1"/>
      <c r="U99" s="1"/>
      <c r="V99" s="1"/>
      <c r="W99" s="1"/>
      <c r="X99" s="1"/>
      <c r="Y99" s="1"/>
      <c r="Z99" s="1"/>
      <c r="AA99"/>
      <c r="AB99"/>
      <c r="AC99"/>
      <c r="AD99"/>
      <c r="AE99"/>
      <c r="AF99" s="267"/>
      <c r="AG99" s="267"/>
      <c r="AH99" s="267"/>
      <c r="AI99" s="267"/>
      <c r="AJ99" s="267"/>
      <c r="AK99" s="267"/>
      <c r="AL99" s="267"/>
    </row>
    <row r="100" spans="1:38" s="490" customFormat="1" ht="12.75" customHeight="1">
      <c r="A100" s="384">
        <v>22</v>
      </c>
      <c r="B100" s="428">
        <v>44515</v>
      </c>
      <c r="C100" s="488"/>
      <c r="D100" s="447" t="s">
        <v>965</v>
      </c>
      <c r="E100" s="384" t="s">
        <v>595</v>
      </c>
      <c r="F100" s="384">
        <v>48</v>
      </c>
      <c r="G100" s="384">
        <v>17</v>
      </c>
      <c r="H100" s="387">
        <v>69</v>
      </c>
      <c r="I100" s="387" t="s">
        <v>966</v>
      </c>
      <c r="J100" s="388" t="s">
        <v>607</v>
      </c>
      <c r="K100" s="389">
        <f>H100-F100</f>
        <v>21</v>
      </c>
      <c r="L100" s="389">
        <v>100</v>
      </c>
      <c r="M100" s="388">
        <f t="shared" ref="M100" si="85">(K100*N100)-100</f>
        <v>950</v>
      </c>
      <c r="N100" s="388">
        <v>50</v>
      </c>
      <c r="O100" s="390" t="s">
        <v>593</v>
      </c>
      <c r="P100" s="266">
        <v>44515</v>
      </c>
      <c r="Q100" s="1"/>
      <c r="R100" s="277" t="s">
        <v>594</v>
      </c>
      <c r="S100" s="1"/>
      <c r="T100" s="1"/>
      <c r="U100" s="1"/>
      <c r="V100" s="1"/>
      <c r="W100" s="1"/>
      <c r="X100" s="1"/>
      <c r="Y100" s="1"/>
      <c r="Z100" s="1"/>
      <c r="AA100"/>
      <c r="AB100"/>
      <c r="AC100"/>
      <c r="AD100"/>
      <c r="AE100"/>
      <c r="AF100" s="267"/>
      <c r="AG100" s="267"/>
      <c r="AH100" s="267"/>
      <c r="AI100" s="267"/>
      <c r="AJ100" s="267"/>
      <c r="AK100" s="267"/>
      <c r="AL100" s="267"/>
    </row>
    <row r="101" spans="1:38" s="490" customFormat="1" ht="12.75" customHeight="1">
      <c r="A101" s="384">
        <v>23</v>
      </c>
      <c r="B101" s="428">
        <v>44515</v>
      </c>
      <c r="C101" s="488"/>
      <c r="D101" s="447" t="s">
        <v>965</v>
      </c>
      <c r="E101" s="384" t="s">
        <v>595</v>
      </c>
      <c r="F101" s="384">
        <v>53.5</v>
      </c>
      <c r="G101" s="384">
        <v>17</v>
      </c>
      <c r="H101" s="387">
        <v>74</v>
      </c>
      <c r="I101" s="387" t="s">
        <v>966</v>
      </c>
      <c r="J101" s="388" t="s">
        <v>967</v>
      </c>
      <c r="K101" s="389">
        <f>H101-F101</f>
        <v>20.5</v>
      </c>
      <c r="L101" s="389">
        <v>100</v>
      </c>
      <c r="M101" s="388">
        <f t="shared" ref="M101:M102" si="86">(K101*N101)-100</f>
        <v>925</v>
      </c>
      <c r="N101" s="388">
        <v>50</v>
      </c>
      <c r="O101" s="390" t="s">
        <v>593</v>
      </c>
      <c r="P101" s="266">
        <v>44515</v>
      </c>
      <c r="Q101" s="1"/>
      <c r="R101" s="277" t="s">
        <v>594</v>
      </c>
      <c r="S101" s="1"/>
      <c r="T101" s="1"/>
      <c r="U101" s="1"/>
      <c r="V101" s="1"/>
      <c r="W101" s="1"/>
      <c r="X101" s="1"/>
      <c r="Y101" s="1"/>
      <c r="Z101" s="1"/>
      <c r="AA101"/>
      <c r="AB101"/>
      <c r="AC101"/>
      <c r="AD101"/>
      <c r="AE101"/>
      <c r="AF101" s="267"/>
      <c r="AG101" s="267"/>
      <c r="AH101" s="267"/>
      <c r="AI101" s="267"/>
      <c r="AJ101" s="267"/>
      <c r="AK101" s="267"/>
      <c r="AL101" s="267"/>
    </row>
    <row r="102" spans="1:38" s="490" customFormat="1" ht="12.75" customHeight="1">
      <c r="A102" s="434">
        <v>24</v>
      </c>
      <c r="B102" s="439">
        <v>44516</v>
      </c>
      <c r="C102" s="497"/>
      <c r="D102" s="432" t="s">
        <v>971</v>
      </c>
      <c r="E102" s="434" t="s">
        <v>595</v>
      </c>
      <c r="F102" s="434">
        <v>50.5</v>
      </c>
      <c r="G102" s="434">
        <v>32</v>
      </c>
      <c r="H102" s="435">
        <v>33</v>
      </c>
      <c r="I102" s="435" t="s">
        <v>972</v>
      </c>
      <c r="J102" s="436" t="s">
        <v>988</v>
      </c>
      <c r="K102" s="437">
        <f t="shared" ref="K102" si="87">H102-F102</f>
        <v>-17.5</v>
      </c>
      <c r="L102" s="437">
        <v>100</v>
      </c>
      <c r="M102" s="436">
        <f t="shared" si="86"/>
        <v>-4475</v>
      </c>
      <c r="N102" s="436">
        <v>250</v>
      </c>
      <c r="O102" s="438" t="s">
        <v>606</v>
      </c>
      <c r="P102" s="439">
        <v>44517</v>
      </c>
      <c r="Q102" s="1"/>
      <c r="R102" s="277" t="s">
        <v>597</v>
      </c>
      <c r="S102" s="1"/>
      <c r="T102" s="1"/>
      <c r="U102" s="1"/>
      <c r="V102" s="1"/>
      <c r="W102" s="1"/>
      <c r="X102" s="1"/>
      <c r="Y102" s="1"/>
      <c r="Z102" s="1"/>
      <c r="AA102"/>
      <c r="AB102"/>
      <c r="AC102"/>
      <c r="AD102"/>
      <c r="AE102"/>
      <c r="AF102" s="267"/>
      <c r="AG102" s="267"/>
      <c r="AH102" s="267"/>
      <c r="AI102" s="267"/>
      <c r="AJ102" s="267"/>
      <c r="AK102" s="267"/>
      <c r="AL102" s="267"/>
    </row>
    <row r="103" spans="1:38" s="490" customFormat="1" ht="12.75" customHeight="1">
      <c r="A103" s="434">
        <v>25</v>
      </c>
      <c r="B103" s="439">
        <v>44516</v>
      </c>
      <c r="C103" s="497"/>
      <c r="D103" s="432" t="s">
        <v>956</v>
      </c>
      <c r="E103" s="434" t="s">
        <v>595</v>
      </c>
      <c r="F103" s="434">
        <v>15.25</v>
      </c>
      <c r="G103" s="434">
        <v>8</v>
      </c>
      <c r="H103" s="435">
        <v>8</v>
      </c>
      <c r="I103" s="435" t="s">
        <v>974</v>
      </c>
      <c r="J103" s="436" t="s">
        <v>1016</v>
      </c>
      <c r="K103" s="437">
        <f t="shared" ref="K103" si="88">H103-F103</f>
        <v>-7.25</v>
      </c>
      <c r="L103" s="437">
        <v>100</v>
      </c>
      <c r="M103" s="436">
        <f t="shared" ref="M103" si="89">(K103*N103)-100</f>
        <v>-4087.5</v>
      </c>
      <c r="N103" s="436">
        <v>550</v>
      </c>
      <c r="O103" s="438" t="s">
        <v>606</v>
      </c>
      <c r="P103" s="439">
        <v>44522</v>
      </c>
      <c r="Q103" s="1"/>
      <c r="R103" s="277" t="s">
        <v>597</v>
      </c>
      <c r="S103" s="1"/>
      <c r="T103" s="1"/>
      <c r="U103" s="1"/>
      <c r="V103" s="1"/>
      <c r="W103" s="1"/>
      <c r="X103" s="1"/>
      <c r="Y103" s="1"/>
      <c r="Z103" s="1"/>
      <c r="AA103"/>
      <c r="AB103"/>
      <c r="AC103"/>
      <c r="AD103"/>
      <c r="AE103"/>
      <c r="AF103" s="267"/>
      <c r="AG103" s="267"/>
      <c r="AH103" s="267"/>
      <c r="AI103" s="267"/>
      <c r="AJ103" s="267"/>
      <c r="AK103" s="267"/>
      <c r="AL103" s="267"/>
    </row>
    <row r="104" spans="1:38" s="490" customFormat="1" ht="12.75" customHeight="1">
      <c r="A104" s="384">
        <v>26</v>
      </c>
      <c r="B104" s="266">
        <v>44516</v>
      </c>
      <c r="C104" s="488"/>
      <c r="D104" s="447" t="s">
        <v>975</v>
      </c>
      <c r="E104" s="384" t="s">
        <v>595</v>
      </c>
      <c r="F104" s="384">
        <v>190</v>
      </c>
      <c r="G104" s="384">
        <v>130</v>
      </c>
      <c r="H104" s="387">
        <v>240</v>
      </c>
      <c r="I104" s="387" t="s">
        <v>976</v>
      </c>
      <c r="J104" s="388" t="s">
        <v>898</v>
      </c>
      <c r="K104" s="389">
        <f>H104-F104</f>
        <v>50</v>
      </c>
      <c r="L104" s="389">
        <v>100</v>
      </c>
      <c r="M104" s="388">
        <f>(K104*N104)-100</f>
        <v>1150</v>
      </c>
      <c r="N104" s="388">
        <v>25</v>
      </c>
      <c r="O104" s="390" t="s">
        <v>593</v>
      </c>
      <c r="P104" s="266">
        <v>44516</v>
      </c>
      <c r="Q104" s="1"/>
      <c r="R104" s="277" t="s">
        <v>594</v>
      </c>
      <c r="S104" s="1"/>
      <c r="T104" s="1"/>
      <c r="U104" s="1"/>
      <c r="V104" s="1"/>
      <c r="W104" s="1"/>
      <c r="X104" s="1"/>
      <c r="Y104" s="1"/>
      <c r="Z104" s="1"/>
      <c r="AA104"/>
      <c r="AB104"/>
      <c r="AC104"/>
      <c r="AD104"/>
      <c r="AE104"/>
      <c r="AF104" s="267"/>
      <c r="AG104" s="267"/>
      <c r="AH104" s="267"/>
      <c r="AI104" s="267"/>
      <c r="AJ104" s="267"/>
      <c r="AK104" s="267"/>
      <c r="AL104" s="267"/>
    </row>
    <row r="105" spans="1:38" s="490" customFormat="1" ht="12.75" customHeight="1">
      <c r="A105" s="384">
        <v>27</v>
      </c>
      <c r="B105" s="266">
        <v>44517</v>
      </c>
      <c r="C105" s="488"/>
      <c r="D105" s="447" t="s">
        <v>981</v>
      </c>
      <c r="E105" s="384" t="s">
        <v>595</v>
      </c>
      <c r="F105" s="384">
        <v>165</v>
      </c>
      <c r="G105" s="384">
        <v>100</v>
      </c>
      <c r="H105" s="387">
        <v>215</v>
      </c>
      <c r="I105" s="387" t="s">
        <v>982</v>
      </c>
      <c r="J105" s="388" t="s">
        <v>898</v>
      </c>
      <c r="K105" s="389">
        <f>H105-F105</f>
        <v>50</v>
      </c>
      <c r="L105" s="389">
        <v>100</v>
      </c>
      <c r="M105" s="388">
        <f>(K105*N105)-100</f>
        <v>1150</v>
      </c>
      <c r="N105" s="388">
        <v>25</v>
      </c>
      <c r="O105" s="390" t="s">
        <v>593</v>
      </c>
      <c r="P105" s="266">
        <v>44516</v>
      </c>
      <c r="Q105" s="1"/>
      <c r="R105" s="277" t="s">
        <v>594</v>
      </c>
      <c r="S105" s="1"/>
      <c r="T105" s="1"/>
      <c r="U105" s="1"/>
      <c r="V105" s="1"/>
      <c r="W105" s="1"/>
      <c r="X105" s="1"/>
      <c r="Y105" s="1"/>
      <c r="Z105" s="1"/>
      <c r="AA105"/>
      <c r="AB105"/>
      <c r="AC105"/>
      <c r="AD105"/>
      <c r="AE105"/>
      <c r="AF105" s="267"/>
      <c r="AG105" s="267"/>
      <c r="AH105" s="267"/>
      <c r="AI105" s="267"/>
      <c r="AJ105" s="267"/>
      <c r="AK105" s="267"/>
      <c r="AL105" s="267"/>
    </row>
    <row r="106" spans="1:38" s="490" customFormat="1" ht="12.75" customHeight="1">
      <c r="A106" s="434">
        <v>28</v>
      </c>
      <c r="B106" s="439">
        <v>44517</v>
      </c>
      <c r="C106" s="497"/>
      <c r="D106" s="432" t="s">
        <v>983</v>
      </c>
      <c r="E106" s="434" t="s">
        <v>595</v>
      </c>
      <c r="F106" s="434">
        <v>175</v>
      </c>
      <c r="G106" s="434">
        <v>118</v>
      </c>
      <c r="H106" s="435">
        <v>165</v>
      </c>
      <c r="I106" s="435" t="s">
        <v>982</v>
      </c>
      <c r="J106" s="436" t="s">
        <v>990</v>
      </c>
      <c r="K106" s="437">
        <f t="shared" ref="K106:K107" si="90">H106-F106</f>
        <v>-10</v>
      </c>
      <c r="L106" s="437">
        <v>100</v>
      </c>
      <c r="M106" s="436">
        <f t="shared" ref="M106:M107" si="91">(K106*N106)-100</f>
        <v>-350</v>
      </c>
      <c r="N106" s="436">
        <v>25</v>
      </c>
      <c r="O106" s="438" t="s">
        <v>606</v>
      </c>
      <c r="P106" s="439">
        <v>44518</v>
      </c>
      <c r="Q106" s="1"/>
      <c r="R106" s="277" t="s">
        <v>594</v>
      </c>
      <c r="S106" s="1"/>
      <c r="T106" s="1"/>
      <c r="U106" s="1"/>
      <c r="V106" s="1"/>
      <c r="W106" s="1"/>
      <c r="X106" s="1"/>
      <c r="Y106" s="1"/>
      <c r="Z106" s="1"/>
      <c r="AA106"/>
      <c r="AB106"/>
      <c r="AC106"/>
      <c r="AD106"/>
      <c r="AE106"/>
      <c r="AF106" s="267"/>
      <c r="AG106" s="267"/>
      <c r="AH106" s="267"/>
      <c r="AI106" s="267"/>
      <c r="AJ106" s="267"/>
      <c r="AK106" s="267"/>
      <c r="AL106" s="267"/>
    </row>
    <row r="107" spans="1:38" s="490" customFormat="1" ht="12.75" customHeight="1">
      <c r="A107" s="434">
        <v>29</v>
      </c>
      <c r="B107" s="439">
        <v>44518</v>
      </c>
      <c r="C107" s="497"/>
      <c r="D107" s="432" t="s">
        <v>991</v>
      </c>
      <c r="E107" s="434" t="s">
        <v>595</v>
      </c>
      <c r="F107" s="434">
        <v>31</v>
      </c>
      <c r="G107" s="434">
        <v>17</v>
      </c>
      <c r="H107" s="435">
        <v>17</v>
      </c>
      <c r="I107" s="435" t="s">
        <v>992</v>
      </c>
      <c r="J107" s="436" t="s">
        <v>1010</v>
      </c>
      <c r="K107" s="437">
        <f t="shared" si="90"/>
        <v>-14</v>
      </c>
      <c r="L107" s="437">
        <v>100</v>
      </c>
      <c r="M107" s="436">
        <f t="shared" si="91"/>
        <v>-4300</v>
      </c>
      <c r="N107" s="436">
        <v>300</v>
      </c>
      <c r="O107" s="438" t="s">
        <v>606</v>
      </c>
      <c r="P107" s="439">
        <v>44522</v>
      </c>
      <c r="Q107" s="1"/>
      <c r="R107" s="277" t="s">
        <v>597</v>
      </c>
      <c r="S107" s="1"/>
      <c r="T107" s="1"/>
      <c r="U107" s="1"/>
      <c r="V107" s="1"/>
      <c r="W107" s="1"/>
      <c r="X107" s="1"/>
      <c r="Y107" s="1"/>
      <c r="Z107" s="1"/>
      <c r="AA107"/>
      <c r="AB107"/>
      <c r="AC107"/>
      <c r="AD107"/>
      <c r="AE107"/>
      <c r="AF107" s="267"/>
      <c r="AG107" s="267"/>
      <c r="AH107" s="267"/>
      <c r="AI107" s="267"/>
      <c r="AJ107" s="267"/>
      <c r="AK107" s="267"/>
      <c r="AL107" s="267"/>
    </row>
    <row r="108" spans="1:38" s="490" customFormat="1" ht="12.75" customHeight="1">
      <c r="A108" s="576">
        <v>30</v>
      </c>
      <c r="B108" s="577">
        <v>44518</v>
      </c>
      <c r="C108" s="517"/>
      <c r="D108" s="518" t="s">
        <v>996</v>
      </c>
      <c r="E108" s="519" t="s">
        <v>595</v>
      </c>
      <c r="F108" s="519">
        <v>295</v>
      </c>
      <c r="G108" s="519">
        <v>150</v>
      </c>
      <c r="H108" s="520">
        <v>120</v>
      </c>
      <c r="I108" s="520" t="s">
        <v>997</v>
      </c>
      <c r="J108" s="578" t="s">
        <v>1017</v>
      </c>
      <c r="K108" s="521">
        <v>-175</v>
      </c>
      <c r="L108" s="521">
        <v>100</v>
      </c>
      <c r="M108" s="580">
        <f>(-120*25)-200</f>
        <v>-3200</v>
      </c>
      <c r="N108" s="581">
        <v>25</v>
      </c>
      <c r="O108" s="574" t="s">
        <v>606</v>
      </c>
      <c r="P108" s="575">
        <v>44522</v>
      </c>
      <c r="Q108" s="1"/>
      <c r="R108" s="277" t="s">
        <v>594</v>
      </c>
      <c r="S108" s="1"/>
      <c r="T108" s="1"/>
      <c r="U108" s="1"/>
      <c r="V108" s="1"/>
      <c r="W108" s="1"/>
      <c r="X108" s="1"/>
      <c r="Y108" s="1"/>
      <c r="Z108" s="1"/>
      <c r="AA108"/>
      <c r="AB108"/>
      <c r="AC108"/>
      <c r="AD108"/>
      <c r="AE108"/>
      <c r="AF108" s="267"/>
      <c r="AG108" s="267"/>
      <c r="AH108" s="267"/>
      <c r="AI108" s="267"/>
      <c r="AJ108" s="267"/>
      <c r="AK108" s="267"/>
      <c r="AL108" s="267"/>
    </row>
    <row r="109" spans="1:38" s="490" customFormat="1" ht="12.75" customHeight="1">
      <c r="A109" s="576"/>
      <c r="B109" s="577"/>
      <c r="C109" s="522"/>
      <c r="D109" s="523" t="s">
        <v>981</v>
      </c>
      <c r="E109" s="524" t="s">
        <v>918</v>
      </c>
      <c r="F109" s="524">
        <v>55</v>
      </c>
      <c r="G109" s="524"/>
      <c r="H109" s="525">
        <v>0</v>
      </c>
      <c r="I109" s="526"/>
      <c r="J109" s="579"/>
      <c r="K109" s="527">
        <v>55</v>
      </c>
      <c r="L109" s="528">
        <v>100</v>
      </c>
      <c r="M109" s="580"/>
      <c r="N109" s="581"/>
      <c r="O109" s="574"/>
      <c r="P109" s="575"/>
      <c r="Q109" s="1"/>
      <c r="R109" s="277" t="s">
        <v>594</v>
      </c>
      <c r="S109" s="1"/>
      <c r="T109" s="1"/>
      <c r="U109" s="1"/>
      <c r="V109" s="1"/>
      <c r="W109" s="1"/>
      <c r="X109" s="1"/>
      <c r="Y109" s="1"/>
      <c r="Z109" s="1"/>
      <c r="AA109"/>
      <c r="AB109"/>
      <c r="AC109"/>
      <c r="AD109"/>
      <c r="AE109"/>
      <c r="AF109" s="267"/>
      <c r="AG109" s="267"/>
      <c r="AH109" s="267"/>
      <c r="AI109" s="267"/>
      <c r="AJ109" s="267"/>
      <c r="AK109" s="267"/>
      <c r="AL109" s="267"/>
    </row>
    <row r="110" spans="1:38" s="490" customFormat="1" ht="12.75" customHeight="1">
      <c r="A110" s="384">
        <v>31</v>
      </c>
      <c r="B110" s="266">
        <v>44518</v>
      </c>
      <c r="C110" s="488"/>
      <c r="D110" s="447" t="s">
        <v>993</v>
      </c>
      <c r="E110" s="384" t="s">
        <v>595</v>
      </c>
      <c r="F110" s="384">
        <v>23</v>
      </c>
      <c r="G110" s="384"/>
      <c r="H110" s="387">
        <v>38</v>
      </c>
      <c r="I110" s="387" t="s">
        <v>994</v>
      </c>
      <c r="J110" s="388" t="s">
        <v>879</v>
      </c>
      <c r="K110" s="389">
        <f>H110-F110</f>
        <v>15</v>
      </c>
      <c r="L110" s="389">
        <v>100</v>
      </c>
      <c r="M110" s="388">
        <f t="shared" ref="M110" si="92">(K110*N110)-100</f>
        <v>650</v>
      </c>
      <c r="N110" s="388">
        <v>50</v>
      </c>
      <c r="O110" s="390" t="s">
        <v>593</v>
      </c>
      <c r="P110" s="266">
        <v>44518</v>
      </c>
      <c r="Q110" s="1"/>
      <c r="R110" s="277" t="s">
        <v>594</v>
      </c>
      <c r="S110" s="1"/>
      <c r="T110" s="1"/>
      <c r="U110" s="1"/>
      <c r="V110" s="1"/>
      <c r="W110" s="1"/>
      <c r="X110" s="1"/>
      <c r="Y110" s="1"/>
      <c r="Z110" s="1"/>
      <c r="AA110"/>
      <c r="AB110"/>
      <c r="AC110"/>
      <c r="AD110"/>
      <c r="AE110"/>
      <c r="AF110" s="267"/>
      <c r="AG110" s="267"/>
      <c r="AH110" s="267"/>
      <c r="AI110" s="267"/>
      <c r="AJ110" s="267"/>
      <c r="AK110" s="267"/>
      <c r="AL110" s="267"/>
    </row>
    <row r="111" spans="1:38" s="490" customFormat="1" ht="12.75" customHeight="1">
      <c r="A111" s="384">
        <v>32</v>
      </c>
      <c r="B111" s="266">
        <v>44522</v>
      </c>
      <c r="C111" s="488"/>
      <c r="D111" s="447" t="s">
        <v>1014</v>
      </c>
      <c r="E111" s="384" t="s">
        <v>595</v>
      </c>
      <c r="F111" s="384">
        <v>86</v>
      </c>
      <c r="G111" s="384">
        <v>48</v>
      </c>
      <c r="H111" s="387">
        <v>92</v>
      </c>
      <c r="I111" s="387" t="s">
        <v>846</v>
      </c>
      <c r="J111" s="388" t="s">
        <v>1015</v>
      </c>
      <c r="K111" s="389">
        <f>H111-F111</f>
        <v>6</v>
      </c>
      <c r="L111" s="389">
        <v>100</v>
      </c>
      <c r="M111" s="388">
        <f t="shared" ref="M111" si="93">(K111*N111)-100</f>
        <v>200</v>
      </c>
      <c r="N111" s="388">
        <v>50</v>
      </c>
      <c r="O111" s="390" t="s">
        <v>593</v>
      </c>
      <c r="P111" s="266">
        <v>44522</v>
      </c>
      <c r="Q111" s="1"/>
      <c r="R111" s="277" t="s">
        <v>594</v>
      </c>
      <c r="S111" s="1"/>
      <c r="T111" s="1"/>
      <c r="U111" s="1"/>
      <c r="V111" s="1"/>
      <c r="W111" s="1"/>
      <c r="X111" s="1"/>
      <c r="Y111" s="1"/>
      <c r="Z111" s="1"/>
      <c r="AA111"/>
      <c r="AB111"/>
      <c r="AC111"/>
      <c r="AD111"/>
      <c r="AE111"/>
      <c r="AF111" s="267"/>
      <c r="AG111" s="267"/>
      <c r="AH111" s="267"/>
      <c r="AI111" s="267"/>
      <c r="AJ111" s="267"/>
      <c r="AK111" s="267"/>
      <c r="AL111" s="267"/>
    </row>
    <row r="112" spans="1:38" s="490" customFormat="1" ht="12.75" customHeight="1">
      <c r="A112" s="572">
        <v>33</v>
      </c>
      <c r="B112" s="583">
        <v>44522</v>
      </c>
      <c r="C112" s="529"/>
      <c r="D112" s="315" t="s">
        <v>1018</v>
      </c>
      <c r="E112" s="316" t="s">
        <v>595</v>
      </c>
      <c r="F112" s="316" t="s">
        <v>1020</v>
      </c>
      <c r="G112" s="316"/>
      <c r="H112" s="530"/>
      <c r="I112" s="530"/>
      <c r="J112" s="584" t="s">
        <v>596</v>
      </c>
      <c r="K112" s="531"/>
      <c r="L112" s="531"/>
      <c r="M112" s="586"/>
      <c r="N112" s="587"/>
      <c r="O112" s="588"/>
      <c r="P112" s="582"/>
      <c r="Q112" s="1"/>
      <c r="R112" s="277" t="s">
        <v>594</v>
      </c>
      <c r="S112" s="1"/>
      <c r="T112" s="1"/>
      <c r="U112" s="1"/>
      <c r="V112" s="1"/>
      <c r="W112" s="1"/>
      <c r="X112" s="1"/>
      <c r="Y112" s="1"/>
      <c r="Z112" s="1"/>
      <c r="AA112"/>
      <c r="AB112"/>
      <c r="AC112"/>
      <c r="AD112"/>
      <c r="AE112"/>
      <c r="AF112" s="267"/>
      <c r="AG112" s="267"/>
      <c r="AH112" s="267"/>
      <c r="AI112" s="267"/>
      <c r="AJ112" s="267"/>
      <c r="AK112" s="267"/>
      <c r="AL112" s="267"/>
    </row>
    <row r="113" spans="1:38" s="490" customFormat="1" ht="12.75" customHeight="1">
      <c r="A113" s="573"/>
      <c r="B113" s="583"/>
      <c r="C113" s="532"/>
      <c r="D113" s="315" t="s">
        <v>1019</v>
      </c>
      <c r="E113" s="533" t="s">
        <v>918</v>
      </c>
      <c r="F113" s="533" t="s">
        <v>1021</v>
      </c>
      <c r="G113" s="533"/>
      <c r="H113" s="534"/>
      <c r="I113" s="535"/>
      <c r="J113" s="585"/>
      <c r="K113" s="536"/>
      <c r="L113" s="537"/>
      <c r="M113" s="586"/>
      <c r="N113" s="587"/>
      <c r="O113" s="588"/>
      <c r="P113" s="582"/>
      <c r="Q113" s="1"/>
      <c r="R113" s="277" t="s">
        <v>594</v>
      </c>
      <c r="S113" s="1"/>
      <c r="T113" s="1"/>
      <c r="U113" s="1"/>
      <c r="V113" s="1"/>
      <c r="W113" s="1"/>
      <c r="X113" s="1"/>
      <c r="Y113" s="1"/>
      <c r="Z113" s="1"/>
      <c r="AA113"/>
      <c r="AB113"/>
      <c r="AC113"/>
      <c r="AD113"/>
      <c r="AE113"/>
      <c r="AF113" s="267"/>
      <c r="AG113" s="267"/>
      <c r="AH113" s="267"/>
      <c r="AI113" s="267"/>
      <c r="AJ113" s="267"/>
      <c r="AK113" s="267"/>
      <c r="AL113" s="267"/>
    </row>
    <row r="114" spans="1:38" s="490" customFormat="1" ht="12.75" customHeight="1">
      <c r="A114" s="384">
        <v>34</v>
      </c>
      <c r="B114" s="266">
        <v>44523</v>
      </c>
      <c r="C114" s="488"/>
      <c r="D114" s="447" t="s">
        <v>1045</v>
      </c>
      <c r="E114" s="384" t="s">
        <v>595</v>
      </c>
      <c r="F114" s="384">
        <v>62.5</v>
      </c>
      <c r="G114" s="384">
        <v>30</v>
      </c>
      <c r="H114" s="387">
        <v>89</v>
      </c>
      <c r="I114" s="387" t="s">
        <v>1046</v>
      </c>
      <c r="J114" s="388" t="s">
        <v>1047</v>
      </c>
      <c r="K114" s="389">
        <f>H114-F114</f>
        <v>26.5</v>
      </c>
      <c r="L114" s="389">
        <v>100</v>
      </c>
      <c r="M114" s="388">
        <f t="shared" ref="M114" si="94">(K114*N114)-100</f>
        <v>1225</v>
      </c>
      <c r="N114" s="388">
        <v>50</v>
      </c>
      <c r="O114" s="390" t="s">
        <v>593</v>
      </c>
      <c r="P114" s="266">
        <v>44523</v>
      </c>
      <c r="Q114" s="1"/>
      <c r="R114" s="277" t="s">
        <v>594</v>
      </c>
      <c r="S114" s="1"/>
      <c r="T114" s="1"/>
      <c r="U114" s="1"/>
      <c r="V114" s="1"/>
      <c r="W114" s="1"/>
      <c r="X114" s="1"/>
      <c r="Y114" s="1"/>
      <c r="Z114" s="1"/>
      <c r="AA114"/>
      <c r="AB114"/>
      <c r="AC114"/>
      <c r="AD114"/>
      <c r="AE114"/>
      <c r="AF114" s="267"/>
      <c r="AG114" s="267"/>
      <c r="AH114" s="267"/>
      <c r="AI114" s="267"/>
      <c r="AJ114" s="267"/>
      <c r="AK114" s="267"/>
      <c r="AL114" s="267"/>
    </row>
    <row r="115" spans="1:38" s="490" customFormat="1" ht="12.75" customHeight="1">
      <c r="A115" s="384">
        <v>35</v>
      </c>
      <c r="B115" s="266">
        <v>44523</v>
      </c>
      <c r="C115" s="488"/>
      <c r="D115" s="447" t="s">
        <v>1049</v>
      </c>
      <c r="E115" s="384" t="s">
        <v>595</v>
      </c>
      <c r="F115" s="384">
        <v>5.0999999999999996</v>
      </c>
      <c r="G115" s="384">
        <v>1.9</v>
      </c>
      <c r="H115" s="387">
        <v>6.5</v>
      </c>
      <c r="I115" s="387" t="s">
        <v>1050</v>
      </c>
      <c r="J115" s="388" t="s">
        <v>1051</v>
      </c>
      <c r="K115" s="389">
        <f>H115-F115</f>
        <v>1.4000000000000004</v>
      </c>
      <c r="L115" s="389">
        <v>100</v>
      </c>
      <c r="M115" s="388">
        <f t="shared" ref="M115" si="95">(K115*N115)-100</f>
        <v>2000.0000000000005</v>
      </c>
      <c r="N115" s="388">
        <v>1500</v>
      </c>
      <c r="O115" s="390" t="s">
        <v>593</v>
      </c>
      <c r="P115" s="266">
        <v>44523</v>
      </c>
      <c r="Q115" s="1"/>
      <c r="R115" s="277" t="s">
        <v>594</v>
      </c>
      <c r="S115" s="1"/>
      <c r="T115" s="1"/>
      <c r="U115" s="1"/>
      <c r="V115" s="1"/>
      <c r="W115" s="1"/>
      <c r="X115" s="1"/>
      <c r="Y115" s="1"/>
      <c r="Z115" s="1"/>
      <c r="AA115"/>
      <c r="AB115"/>
      <c r="AC115"/>
      <c r="AD115"/>
      <c r="AE115"/>
      <c r="AF115" s="267"/>
      <c r="AG115" s="267"/>
      <c r="AH115" s="267"/>
      <c r="AI115" s="267"/>
      <c r="AJ115" s="267"/>
      <c r="AK115" s="267"/>
      <c r="AL115" s="267"/>
    </row>
    <row r="116" spans="1:38" s="490" customFormat="1" ht="12.75" customHeight="1">
      <c r="A116" s="274">
        <v>36</v>
      </c>
      <c r="B116" s="271">
        <v>44524</v>
      </c>
      <c r="C116" s="470"/>
      <c r="D116" s="471" t="s">
        <v>1052</v>
      </c>
      <c r="E116" s="274" t="s">
        <v>595</v>
      </c>
      <c r="F116" s="274" t="s">
        <v>1053</v>
      </c>
      <c r="G116" s="274">
        <v>20</v>
      </c>
      <c r="H116" s="282"/>
      <c r="I116" s="282" t="s">
        <v>1054</v>
      </c>
      <c r="J116" s="498" t="s">
        <v>596</v>
      </c>
      <c r="K116" s="275"/>
      <c r="L116" s="275"/>
      <c r="M116" s="282"/>
      <c r="N116" s="282"/>
      <c r="O116" s="472"/>
      <c r="P116" s="489"/>
      <c r="Q116" s="1"/>
      <c r="R116" s="277" t="s">
        <v>597</v>
      </c>
      <c r="S116" s="1"/>
      <c r="T116" s="1"/>
      <c r="U116" s="1"/>
      <c r="V116" s="1"/>
      <c r="W116" s="1"/>
      <c r="X116" s="1"/>
      <c r="Y116" s="1"/>
      <c r="Z116" s="1"/>
      <c r="AA116"/>
      <c r="AB116"/>
      <c r="AC116"/>
      <c r="AD116"/>
      <c r="AE116"/>
      <c r="AF116" s="267"/>
      <c r="AG116" s="267"/>
      <c r="AH116" s="267"/>
      <c r="AI116" s="267"/>
      <c r="AJ116" s="267"/>
      <c r="AK116" s="267"/>
      <c r="AL116" s="267"/>
    </row>
    <row r="117" spans="1:38" s="490" customFormat="1" ht="12.75" customHeight="1">
      <c r="A117" s="274"/>
      <c r="B117" s="271"/>
      <c r="C117" s="470"/>
      <c r="D117" s="471"/>
      <c r="E117" s="274"/>
      <c r="F117" s="274"/>
      <c r="G117" s="274"/>
      <c r="H117" s="282"/>
      <c r="I117" s="282"/>
      <c r="J117" s="498"/>
      <c r="K117" s="275"/>
      <c r="L117" s="275"/>
      <c r="M117" s="282"/>
      <c r="N117" s="282"/>
      <c r="O117" s="472"/>
      <c r="P117" s="489"/>
      <c r="Q117" s="1"/>
      <c r="R117" s="277"/>
      <c r="S117" s="1"/>
      <c r="T117" s="1"/>
      <c r="U117" s="1"/>
      <c r="V117" s="1"/>
      <c r="W117" s="1"/>
      <c r="X117" s="1"/>
      <c r="Y117" s="1"/>
      <c r="Z117" s="1"/>
      <c r="AA117"/>
      <c r="AB117"/>
      <c r="AC117"/>
      <c r="AD117"/>
      <c r="AE117"/>
      <c r="AF117" s="267"/>
      <c r="AG117" s="267"/>
      <c r="AH117" s="267"/>
      <c r="AI117" s="267"/>
      <c r="AJ117" s="267"/>
      <c r="AK117" s="267"/>
      <c r="AL117" s="267"/>
    </row>
    <row r="118" spans="1:38" s="490" customFormat="1" ht="12.75" customHeight="1">
      <c r="A118" s="274"/>
      <c r="B118" s="271"/>
      <c r="C118" s="470"/>
      <c r="D118" s="471"/>
      <c r="E118" s="274"/>
      <c r="F118" s="274"/>
      <c r="G118" s="274"/>
      <c r="H118" s="282"/>
      <c r="I118" s="282"/>
      <c r="J118" s="498"/>
      <c r="K118" s="275"/>
      <c r="L118" s="275"/>
      <c r="M118" s="282"/>
      <c r="N118" s="282"/>
      <c r="O118" s="472"/>
      <c r="P118" s="489"/>
      <c r="Q118" s="1"/>
      <c r="R118" s="277"/>
      <c r="S118" s="1"/>
      <c r="T118" s="1"/>
      <c r="U118" s="1"/>
      <c r="V118" s="1"/>
      <c r="W118" s="1"/>
      <c r="X118" s="1"/>
      <c r="Y118" s="1"/>
      <c r="Z118" s="1"/>
      <c r="AA118"/>
      <c r="AB118"/>
      <c r="AC118"/>
      <c r="AD118"/>
      <c r="AE118"/>
      <c r="AF118" s="267"/>
      <c r="AG118" s="267"/>
      <c r="AH118" s="267"/>
      <c r="AI118" s="267"/>
      <c r="AJ118" s="267"/>
      <c r="AK118" s="267"/>
      <c r="AL118" s="267"/>
    </row>
    <row r="119" spans="1:38" s="490" customFormat="1" ht="12.75" customHeight="1">
      <c r="A119" s="274"/>
      <c r="B119" s="271"/>
      <c r="C119" s="470"/>
      <c r="D119" s="471"/>
      <c r="E119" s="274"/>
      <c r="F119" s="274"/>
      <c r="G119" s="274"/>
      <c r="H119" s="282"/>
      <c r="I119" s="282"/>
      <c r="J119" s="471"/>
      <c r="K119" s="275"/>
      <c r="L119" s="275"/>
      <c r="M119" s="282"/>
      <c r="N119" s="282"/>
      <c r="O119" s="472"/>
      <c r="P119" s="489"/>
      <c r="Q119" s="1"/>
      <c r="R119" s="277"/>
      <c r="S119" s="1"/>
      <c r="T119" s="1"/>
      <c r="U119" s="1"/>
      <c r="V119" s="1"/>
      <c r="W119" s="1"/>
      <c r="X119" s="1"/>
      <c r="Y119" s="1"/>
      <c r="Z119" s="1"/>
      <c r="AA119"/>
      <c r="AB119"/>
      <c r="AC119"/>
      <c r="AD119"/>
      <c r="AE119"/>
      <c r="AF119" s="267"/>
      <c r="AG119" s="267"/>
      <c r="AH119" s="267"/>
      <c r="AI119" s="267"/>
      <c r="AJ119" s="267"/>
      <c r="AK119" s="267"/>
      <c r="AL119" s="267"/>
    </row>
    <row r="120" spans="1:38" s="268" customFormat="1" ht="12.75" customHeight="1">
      <c r="A120" s="290"/>
      <c r="B120" s="491"/>
      <c r="C120" s="492"/>
      <c r="D120" s="493"/>
      <c r="E120" s="290"/>
      <c r="F120" s="290"/>
      <c r="G120" s="290"/>
      <c r="H120" s="290"/>
      <c r="I120" s="293"/>
      <c r="J120" s="494"/>
      <c r="K120" s="495"/>
      <c r="L120" s="495"/>
      <c r="M120" s="494"/>
      <c r="N120" s="494"/>
      <c r="O120" s="496"/>
      <c r="P120" s="469"/>
      <c r="Q120" s="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67"/>
      <c r="AG120" s="267"/>
      <c r="AH120" s="267"/>
      <c r="AI120" s="267"/>
      <c r="AJ120" s="267"/>
      <c r="AK120" s="267"/>
      <c r="AL120" s="267"/>
    </row>
    <row r="121" spans="1:3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70"/>
      <c r="B122" s="175"/>
      <c r="C122" s="175"/>
      <c r="D122" s="176"/>
      <c r="E122" s="170"/>
      <c r="F122" s="177"/>
      <c r="G122" s="170"/>
      <c r="H122" s="170"/>
      <c r="I122" s="170"/>
      <c r="J122" s="175"/>
      <c r="K122" s="178"/>
      <c r="L122" s="170"/>
      <c r="M122" s="170"/>
      <c r="N122" s="170"/>
      <c r="O122" s="179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>
      <c r="A123" s="98" t="s">
        <v>618</v>
      </c>
      <c r="B123" s="180"/>
      <c r="C123" s="180"/>
      <c r="D123" s="181"/>
      <c r="E123" s="148"/>
      <c r="F123" s="6"/>
      <c r="G123" s="6"/>
      <c r="H123" s="149"/>
      <c r="I123" s="182"/>
      <c r="J123" s="1"/>
      <c r="K123" s="6"/>
      <c r="L123" s="6"/>
      <c r="M123" s="6"/>
      <c r="N123" s="1"/>
      <c r="O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38.25" customHeight="1">
      <c r="A124" s="99" t="s">
        <v>16</v>
      </c>
      <c r="B124" s="100" t="s">
        <v>570</v>
      </c>
      <c r="C124" s="100"/>
      <c r="D124" s="101" t="s">
        <v>581</v>
      </c>
      <c r="E124" s="100" t="s">
        <v>582</v>
      </c>
      <c r="F124" s="100" t="s">
        <v>583</v>
      </c>
      <c r="G124" s="100" t="s">
        <v>584</v>
      </c>
      <c r="H124" s="100" t="s">
        <v>585</v>
      </c>
      <c r="I124" s="100" t="s">
        <v>586</v>
      </c>
      <c r="J124" s="99" t="s">
        <v>587</v>
      </c>
      <c r="K124" s="152" t="s">
        <v>605</v>
      </c>
      <c r="L124" s="153" t="s">
        <v>589</v>
      </c>
      <c r="M124" s="102" t="s">
        <v>590</v>
      </c>
      <c r="N124" s="100" t="s">
        <v>591</v>
      </c>
      <c r="O124" s="101" t="s">
        <v>592</v>
      </c>
      <c r="P124" s="100" t="s">
        <v>833</v>
      </c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4.25" customHeight="1">
      <c r="A125" s="306">
        <v>1</v>
      </c>
      <c r="B125" s="303">
        <v>44420</v>
      </c>
      <c r="C125" s="312"/>
      <c r="D125" s="304" t="s">
        <v>501</v>
      </c>
      <c r="E125" s="305" t="s">
        <v>595</v>
      </c>
      <c r="F125" s="306">
        <v>314</v>
      </c>
      <c r="G125" s="306">
        <v>284</v>
      </c>
      <c r="H125" s="305">
        <v>343.5</v>
      </c>
      <c r="I125" s="307" t="s">
        <v>825</v>
      </c>
      <c r="J125" s="308" t="s">
        <v>829</v>
      </c>
      <c r="K125" s="308">
        <f t="shared" ref="K125" si="96">H125-F125</f>
        <v>29.5</v>
      </c>
      <c r="L125" s="309">
        <f t="shared" ref="L125" si="97">(F125*-0.7)/100</f>
        <v>-2.198</v>
      </c>
      <c r="M125" s="310">
        <f t="shared" ref="M125" si="98">(K125+L125)/F125</f>
        <v>8.6949044585987262E-2</v>
      </c>
      <c r="N125" s="308" t="s">
        <v>593</v>
      </c>
      <c r="O125" s="311">
        <v>44455</v>
      </c>
      <c r="P125" s="308">
        <f>VLOOKUP(D125,'MidCap Intra'!B169:C666,2,0)</f>
        <v>318.05</v>
      </c>
      <c r="Q125" s="1"/>
      <c r="R125" s="1" t="s">
        <v>594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s="268" customFormat="1" ht="14.25" customHeight="1">
      <c r="A126" s="352">
        <v>2</v>
      </c>
      <c r="B126" s="353">
        <v>44488</v>
      </c>
      <c r="C126" s="354"/>
      <c r="D126" s="355" t="s">
        <v>138</v>
      </c>
      <c r="E126" s="356" t="s">
        <v>595</v>
      </c>
      <c r="F126" s="357" t="s">
        <v>849</v>
      </c>
      <c r="G126" s="357">
        <v>198</v>
      </c>
      <c r="H126" s="356"/>
      <c r="I126" s="358" t="s">
        <v>842</v>
      </c>
      <c r="J126" s="359" t="s">
        <v>596</v>
      </c>
      <c r="K126" s="359"/>
      <c r="L126" s="360"/>
      <c r="M126" s="361"/>
      <c r="N126" s="359"/>
      <c r="O126" s="362"/>
      <c r="P126" s="359"/>
      <c r="Q126" s="267"/>
      <c r="R126" s="1" t="s">
        <v>594</v>
      </c>
      <c r="S126" s="267"/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I126" s="267"/>
      <c r="AJ126" s="267"/>
      <c r="AK126" s="267"/>
      <c r="AL126" s="267"/>
    </row>
    <row r="127" spans="1:38" s="268" customFormat="1" ht="14.25" customHeight="1">
      <c r="A127" s="352">
        <v>3</v>
      </c>
      <c r="B127" s="353">
        <v>44490</v>
      </c>
      <c r="C127" s="354"/>
      <c r="D127" s="355" t="s">
        <v>469</v>
      </c>
      <c r="E127" s="356" t="s">
        <v>595</v>
      </c>
      <c r="F127" s="357" t="s">
        <v>850</v>
      </c>
      <c r="G127" s="357">
        <v>3700</v>
      </c>
      <c r="H127" s="356"/>
      <c r="I127" s="358" t="s">
        <v>844</v>
      </c>
      <c r="J127" s="359" t="s">
        <v>596</v>
      </c>
      <c r="K127" s="359"/>
      <c r="L127" s="360"/>
      <c r="M127" s="361"/>
      <c r="N127" s="359"/>
      <c r="O127" s="362"/>
      <c r="P127" s="359"/>
      <c r="Q127" s="267"/>
      <c r="R127" s="1" t="s">
        <v>594</v>
      </c>
      <c r="S127" s="267"/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I127" s="267"/>
      <c r="AJ127" s="267"/>
      <c r="AK127" s="267"/>
      <c r="AL127" s="267"/>
    </row>
    <row r="128" spans="1:38" ht="14.25" customHeight="1">
      <c r="A128" s="183"/>
      <c r="B128" s="154"/>
      <c r="C128" s="184"/>
      <c r="D128" s="109"/>
      <c r="E128" s="185"/>
      <c r="F128" s="185"/>
      <c r="G128" s="185"/>
      <c r="H128" s="185"/>
      <c r="I128" s="185"/>
      <c r="J128" s="185"/>
      <c r="K128" s="186"/>
      <c r="L128" s="187"/>
      <c r="M128" s="185"/>
      <c r="N128" s="188"/>
      <c r="O128" s="189"/>
      <c r="P128" s="189"/>
      <c r="R128" s="6"/>
      <c r="S128" s="44"/>
      <c r="T128" s="1"/>
      <c r="U128" s="1"/>
      <c r="V128" s="1"/>
      <c r="W128" s="1"/>
      <c r="X128" s="1"/>
      <c r="Y128" s="1"/>
      <c r="Z128" s="1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</row>
    <row r="129" spans="1:38" ht="12.75" customHeight="1">
      <c r="A129" s="132" t="s">
        <v>598</v>
      </c>
      <c r="B129" s="132"/>
      <c r="C129" s="132"/>
      <c r="D129" s="132"/>
      <c r="E129" s="44"/>
      <c r="F129" s="140" t="s">
        <v>600</v>
      </c>
      <c r="G129" s="59"/>
      <c r="H129" s="59"/>
      <c r="I129" s="59"/>
      <c r="J129" s="6"/>
      <c r="K129" s="162"/>
      <c r="L129" s="163"/>
      <c r="M129" s="6"/>
      <c r="N129" s="122"/>
      <c r="O129" s="190"/>
      <c r="P129" s="1"/>
      <c r="Q129" s="1"/>
      <c r="R129" s="6"/>
      <c r="S129" s="1"/>
      <c r="T129" s="1"/>
      <c r="U129" s="1"/>
      <c r="V129" s="1"/>
      <c r="W129" s="1"/>
      <c r="X129" s="1"/>
      <c r="Y129" s="1"/>
    </row>
    <row r="130" spans="1:38" ht="12.75" customHeight="1">
      <c r="A130" s="139" t="s">
        <v>599</v>
      </c>
      <c r="B130" s="132"/>
      <c r="C130" s="132"/>
      <c r="D130" s="132"/>
      <c r="E130" s="6"/>
      <c r="F130" s="140" t="s">
        <v>602</v>
      </c>
      <c r="G130" s="6"/>
      <c r="H130" s="6" t="s">
        <v>823</v>
      </c>
      <c r="I130" s="6"/>
      <c r="J130" s="1"/>
      <c r="K130" s="6"/>
      <c r="L130" s="6"/>
      <c r="M130" s="6"/>
      <c r="N130" s="1"/>
      <c r="O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38" ht="12.75" customHeight="1">
      <c r="A131" s="139"/>
      <c r="B131" s="132"/>
      <c r="C131" s="132"/>
      <c r="D131" s="132"/>
      <c r="E131" s="6"/>
      <c r="F131" s="140"/>
      <c r="G131" s="6"/>
      <c r="H131" s="6"/>
      <c r="I131" s="6"/>
      <c r="J131" s="1"/>
      <c r="K131" s="6"/>
      <c r="L131" s="6"/>
      <c r="M131" s="6"/>
      <c r="N131" s="1"/>
      <c r="O131" s="1"/>
      <c r="Q131" s="1"/>
      <c r="R131" s="59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"/>
      <c r="B132" s="147" t="s">
        <v>619</v>
      </c>
      <c r="C132" s="147"/>
      <c r="D132" s="147"/>
      <c r="E132" s="147"/>
      <c r="F132" s="148"/>
      <c r="G132" s="6"/>
      <c r="H132" s="6"/>
      <c r="I132" s="149"/>
      <c r="J132" s="150"/>
      <c r="K132" s="151"/>
      <c r="L132" s="150"/>
      <c r="M132" s="6"/>
      <c r="N132" s="1"/>
      <c r="O132" s="1"/>
      <c r="Q132" s="1"/>
      <c r="R132" s="59"/>
      <c r="S132" s="1"/>
      <c r="T132" s="1"/>
      <c r="U132" s="1"/>
      <c r="V132" s="1"/>
      <c r="W132" s="1"/>
      <c r="X132" s="1"/>
      <c r="Y132" s="1"/>
      <c r="Z132" s="1"/>
    </row>
    <row r="133" spans="1:38" ht="38.25" customHeight="1">
      <c r="A133" s="99" t="s">
        <v>16</v>
      </c>
      <c r="B133" s="100" t="s">
        <v>570</v>
      </c>
      <c r="C133" s="100"/>
      <c r="D133" s="101" t="s">
        <v>581</v>
      </c>
      <c r="E133" s="100" t="s">
        <v>582</v>
      </c>
      <c r="F133" s="100" t="s">
        <v>583</v>
      </c>
      <c r="G133" s="100" t="s">
        <v>604</v>
      </c>
      <c r="H133" s="100" t="s">
        <v>585</v>
      </c>
      <c r="I133" s="100" t="s">
        <v>586</v>
      </c>
      <c r="J133" s="191" t="s">
        <v>587</v>
      </c>
      <c r="K133" s="152" t="s">
        <v>605</v>
      </c>
      <c r="L133" s="166" t="s">
        <v>613</v>
      </c>
      <c r="M133" s="100" t="s">
        <v>614</v>
      </c>
      <c r="N133" s="153" t="s">
        <v>589</v>
      </c>
      <c r="O133" s="102" t="s">
        <v>590</v>
      </c>
      <c r="P133" s="100" t="s">
        <v>591</v>
      </c>
      <c r="Q133" s="101" t="s">
        <v>592</v>
      </c>
      <c r="R133" s="59"/>
      <c r="S133" s="1"/>
      <c r="T133" s="1"/>
      <c r="U133" s="1"/>
      <c r="V133" s="1"/>
      <c r="W133" s="1"/>
      <c r="X133" s="1"/>
      <c r="Y133" s="1"/>
      <c r="Z133" s="1"/>
    </row>
    <row r="134" spans="1:38" ht="14.25" customHeight="1">
      <c r="A134" s="113"/>
      <c r="B134" s="115"/>
      <c r="C134" s="192"/>
      <c r="D134" s="116"/>
      <c r="E134" s="117"/>
      <c r="F134" s="193"/>
      <c r="G134" s="113"/>
      <c r="H134" s="117"/>
      <c r="I134" s="118"/>
      <c r="J134" s="194"/>
      <c r="K134" s="194"/>
      <c r="L134" s="195"/>
      <c r="M134" s="107"/>
      <c r="N134" s="195"/>
      <c r="O134" s="196"/>
      <c r="P134" s="197"/>
      <c r="Q134" s="198"/>
      <c r="R134" s="160"/>
      <c r="S134" s="126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38" ht="14.25" customHeight="1">
      <c r="A135" s="113"/>
      <c r="B135" s="115"/>
      <c r="C135" s="192"/>
      <c r="D135" s="116"/>
      <c r="E135" s="117"/>
      <c r="F135" s="193"/>
      <c r="G135" s="113"/>
      <c r="H135" s="117"/>
      <c r="I135" s="118"/>
      <c r="J135" s="194"/>
      <c r="K135" s="194"/>
      <c r="L135" s="195"/>
      <c r="M135" s="107"/>
      <c r="N135" s="195"/>
      <c r="O135" s="196"/>
      <c r="P135" s="197"/>
      <c r="Q135" s="198"/>
      <c r="R135" s="160"/>
      <c r="S135" s="126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38" ht="14.25" customHeight="1">
      <c r="A136" s="113"/>
      <c r="B136" s="115"/>
      <c r="C136" s="192"/>
      <c r="D136" s="116"/>
      <c r="E136" s="117"/>
      <c r="F136" s="193"/>
      <c r="G136" s="113"/>
      <c r="H136" s="117"/>
      <c r="I136" s="118"/>
      <c r="J136" s="194"/>
      <c r="K136" s="194"/>
      <c r="L136" s="195"/>
      <c r="M136" s="107"/>
      <c r="N136" s="195"/>
      <c r="O136" s="196"/>
      <c r="P136" s="197"/>
      <c r="Q136" s="198"/>
      <c r="R136" s="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113"/>
      <c r="B137" s="115"/>
      <c r="C137" s="192"/>
      <c r="D137" s="116"/>
      <c r="E137" s="117"/>
      <c r="F137" s="194"/>
      <c r="G137" s="113"/>
      <c r="H137" s="117"/>
      <c r="I137" s="118"/>
      <c r="J137" s="194"/>
      <c r="K137" s="194"/>
      <c r="L137" s="195"/>
      <c r="M137" s="107"/>
      <c r="N137" s="195"/>
      <c r="O137" s="196"/>
      <c r="P137" s="197"/>
      <c r="Q137" s="198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13"/>
      <c r="B138" s="115"/>
      <c r="C138" s="192"/>
      <c r="D138" s="116"/>
      <c r="E138" s="117"/>
      <c r="F138" s="194"/>
      <c r="G138" s="113"/>
      <c r="H138" s="117"/>
      <c r="I138" s="118"/>
      <c r="J138" s="194"/>
      <c r="K138" s="194"/>
      <c r="L138" s="195"/>
      <c r="M138" s="107"/>
      <c r="N138" s="195"/>
      <c r="O138" s="196"/>
      <c r="P138" s="197"/>
      <c r="Q138" s="198"/>
      <c r="R138" s="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13"/>
      <c r="B139" s="115"/>
      <c r="C139" s="192"/>
      <c r="D139" s="116"/>
      <c r="E139" s="117"/>
      <c r="F139" s="193"/>
      <c r="G139" s="113"/>
      <c r="H139" s="117"/>
      <c r="I139" s="118"/>
      <c r="J139" s="194"/>
      <c r="K139" s="194"/>
      <c r="L139" s="195"/>
      <c r="M139" s="107"/>
      <c r="N139" s="195"/>
      <c r="O139" s="196"/>
      <c r="P139" s="197"/>
      <c r="Q139" s="198"/>
      <c r="R139" s="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13"/>
      <c r="B140" s="115"/>
      <c r="C140" s="192"/>
      <c r="D140" s="116"/>
      <c r="E140" s="117"/>
      <c r="F140" s="193"/>
      <c r="G140" s="113"/>
      <c r="H140" s="117"/>
      <c r="I140" s="118"/>
      <c r="J140" s="194"/>
      <c r="K140" s="194"/>
      <c r="L140" s="194"/>
      <c r="M140" s="194"/>
      <c r="N140" s="195"/>
      <c r="O140" s="199"/>
      <c r="P140" s="197"/>
      <c r="Q140" s="198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4.25" customHeight="1">
      <c r="A141" s="113"/>
      <c r="B141" s="115"/>
      <c r="C141" s="192"/>
      <c r="D141" s="116"/>
      <c r="E141" s="117"/>
      <c r="F141" s="194"/>
      <c r="G141" s="113"/>
      <c r="H141" s="117"/>
      <c r="I141" s="118"/>
      <c r="J141" s="194"/>
      <c r="K141" s="194"/>
      <c r="L141" s="195"/>
      <c r="M141" s="107"/>
      <c r="N141" s="195"/>
      <c r="O141" s="196"/>
      <c r="P141" s="197"/>
      <c r="Q141" s="198"/>
      <c r="R141" s="160"/>
      <c r="S141" s="126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13"/>
      <c r="B142" s="115"/>
      <c r="C142" s="192"/>
      <c r="D142" s="116"/>
      <c r="E142" s="117"/>
      <c r="F142" s="193"/>
      <c r="G142" s="113"/>
      <c r="H142" s="117"/>
      <c r="I142" s="118"/>
      <c r="J142" s="200"/>
      <c r="K142" s="200"/>
      <c r="L142" s="200"/>
      <c r="M142" s="200"/>
      <c r="N142" s="201"/>
      <c r="O142" s="196"/>
      <c r="P142" s="119"/>
      <c r="Q142" s="198"/>
      <c r="R142" s="160"/>
      <c r="S142" s="126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>
      <c r="A143" s="139"/>
      <c r="B143" s="132"/>
      <c r="C143" s="132"/>
      <c r="D143" s="132"/>
      <c r="E143" s="6"/>
      <c r="F143" s="140"/>
      <c r="G143" s="6"/>
      <c r="H143" s="6"/>
      <c r="I143" s="6"/>
      <c r="J143" s="1"/>
      <c r="K143" s="6"/>
      <c r="L143" s="6"/>
      <c r="M143" s="6"/>
      <c r="N143" s="1"/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39"/>
      <c r="B144" s="132"/>
      <c r="C144" s="132"/>
      <c r="D144" s="132"/>
      <c r="E144" s="6"/>
      <c r="F144" s="140"/>
      <c r="G144" s="59"/>
      <c r="H144" s="44"/>
      <c r="I144" s="59"/>
      <c r="J144" s="6"/>
      <c r="K144" s="162"/>
      <c r="L144" s="163"/>
      <c r="M144" s="6"/>
      <c r="N144" s="122"/>
      <c r="O144" s="164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59"/>
      <c r="B145" s="121"/>
      <c r="C145" s="121"/>
      <c r="D145" s="44"/>
      <c r="E145" s="59"/>
      <c r="F145" s="59"/>
      <c r="G145" s="59"/>
      <c r="H145" s="44"/>
      <c r="I145" s="59"/>
      <c r="J145" s="6"/>
      <c r="K145" s="162"/>
      <c r="L145" s="163"/>
      <c r="M145" s="6"/>
      <c r="N145" s="122"/>
      <c r="O145" s="164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44"/>
      <c r="B146" s="202" t="s">
        <v>620</v>
      </c>
      <c r="C146" s="202"/>
      <c r="D146" s="202"/>
      <c r="E146" s="202"/>
      <c r="F146" s="6"/>
      <c r="G146" s="6"/>
      <c r="H146" s="150"/>
      <c r="I146" s="6"/>
      <c r="J146" s="150"/>
      <c r="K146" s="151"/>
      <c r="L146" s="6"/>
      <c r="M146" s="6"/>
      <c r="N146" s="1"/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38.25" customHeight="1">
      <c r="A147" s="99" t="s">
        <v>16</v>
      </c>
      <c r="B147" s="100" t="s">
        <v>570</v>
      </c>
      <c r="C147" s="100"/>
      <c r="D147" s="101" t="s">
        <v>581</v>
      </c>
      <c r="E147" s="100" t="s">
        <v>582</v>
      </c>
      <c r="F147" s="100" t="s">
        <v>583</v>
      </c>
      <c r="G147" s="100" t="s">
        <v>621</v>
      </c>
      <c r="H147" s="100" t="s">
        <v>622</v>
      </c>
      <c r="I147" s="100" t="s">
        <v>586</v>
      </c>
      <c r="J147" s="203" t="s">
        <v>587</v>
      </c>
      <c r="K147" s="100" t="s">
        <v>588</v>
      </c>
      <c r="L147" s="100" t="s">
        <v>623</v>
      </c>
      <c r="M147" s="100" t="s">
        <v>591</v>
      </c>
      <c r="N147" s="101" t="s">
        <v>592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4">
        <v>1</v>
      </c>
      <c r="B148" s="205">
        <v>41579</v>
      </c>
      <c r="C148" s="205"/>
      <c r="D148" s="206" t="s">
        <v>624</v>
      </c>
      <c r="E148" s="207" t="s">
        <v>625</v>
      </c>
      <c r="F148" s="208">
        <v>82</v>
      </c>
      <c r="G148" s="207" t="s">
        <v>626</v>
      </c>
      <c r="H148" s="207">
        <v>100</v>
      </c>
      <c r="I148" s="209">
        <v>100</v>
      </c>
      <c r="J148" s="210" t="s">
        <v>627</v>
      </c>
      <c r="K148" s="211">
        <f t="shared" ref="K148:K200" si="99">H148-F148</f>
        <v>18</v>
      </c>
      <c r="L148" s="212">
        <f t="shared" ref="L148:L200" si="100">K148/F148</f>
        <v>0.21951219512195122</v>
      </c>
      <c r="M148" s="207" t="s">
        <v>593</v>
      </c>
      <c r="N148" s="213">
        <v>42657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4">
        <v>2</v>
      </c>
      <c r="B149" s="205">
        <v>41794</v>
      </c>
      <c r="C149" s="205"/>
      <c r="D149" s="206" t="s">
        <v>628</v>
      </c>
      <c r="E149" s="207" t="s">
        <v>595</v>
      </c>
      <c r="F149" s="208">
        <v>257</v>
      </c>
      <c r="G149" s="207" t="s">
        <v>626</v>
      </c>
      <c r="H149" s="207">
        <v>300</v>
      </c>
      <c r="I149" s="209">
        <v>300</v>
      </c>
      <c r="J149" s="210" t="s">
        <v>627</v>
      </c>
      <c r="K149" s="211">
        <f t="shared" si="99"/>
        <v>43</v>
      </c>
      <c r="L149" s="212">
        <f t="shared" si="100"/>
        <v>0.16731517509727625</v>
      </c>
      <c r="M149" s="207" t="s">
        <v>593</v>
      </c>
      <c r="N149" s="213">
        <v>41822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4">
        <v>3</v>
      </c>
      <c r="B150" s="205">
        <v>41828</v>
      </c>
      <c r="C150" s="205"/>
      <c r="D150" s="206" t="s">
        <v>629</v>
      </c>
      <c r="E150" s="207" t="s">
        <v>595</v>
      </c>
      <c r="F150" s="208">
        <v>393</v>
      </c>
      <c r="G150" s="207" t="s">
        <v>626</v>
      </c>
      <c r="H150" s="207">
        <v>468</v>
      </c>
      <c r="I150" s="209">
        <v>468</v>
      </c>
      <c r="J150" s="210" t="s">
        <v>627</v>
      </c>
      <c r="K150" s="211">
        <f t="shared" si="99"/>
        <v>75</v>
      </c>
      <c r="L150" s="212">
        <f t="shared" si="100"/>
        <v>0.19083969465648856</v>
      </c>
      <c r="M150" s="207" t="s">
        <v>593</v>
      </c>
      <c r="N150" s="213">
        <v>41863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4">
        <v>4</v>
      </c>
      <c r="B151" s="205">
        <v>41857</v>
      </c>
      <c r="C151" s="205"/>
      <c r="D151" s="206" t="s">
        <v>630</v>
      </c>
      <c r="E151" s="207" t="s">
        <v>595</v>
      </c>
      <c r="F151" s="208">
        <v>205</v>
      </c>
      <c r="G151" s="207" t="s">
        <v>626</v>
      </c>
      <c r="H151" s="207">
        <v>275</v>
      </c>
      <c r="I151" s="209">
        <v>250</v>
      </c>
      <c r="J151" s="210" t="s">
        <v>627</v>
      </c>
      <c r="K151" s="211">
        <f t="shared" si="99"/>
        <v>70</v>
      </c>
      <c r="L151" s="212">
        <f t="shared" si="100"/>
        <v>0.34146341463414637</v>
      </c>
      <c r="M151" s="207" t="s">
        <v>593</v>
      </c>
      <c r="N151" s="213">
        <v>41962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4">
        <v>5</v>
      </c>
      <c r="B152" s="205">
        <v>41886</v>
      </c>
      <c r="C152" s="205"/>
      <c r="D152" s="206" t="s">
        <v>631</v>
      </c>
      <c r="E152" s="207" t="s">
        <v>595</v>
      </c>
      <c r="F152" s="208">
        <v>162</v>
      </c>
      <c r="G152" s="207" t="s">
        <v>626</v>
      </c>
      <c r="H152" s="207">
        <v>190</v>
      </c>
      <c r="I152" s="209">
        <v>190</v>
      </c>
      <c r="J152" s="210" t="s">
        <v>627</v>
      </c>
      <c r="K152" s="211">
        <f t="shared" si="99"/>
        <v>28</v>
      </c>
      <c r="L152" s="212">
        <f t="shared" si="100"/>
        <v>0.1728395061728395</v>
      </c>
      <c r="M152" s="207" t="s">
        <v>593</v>
      </c>
      <c r="N152" s="213">
        <v>42006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4">
        <v>6</v>
      </c>
      <c r="B153" s="205">
        <v>41886</v>
      </c>
      <c r="C153" s="205"/>
      <c r="D153" s="206" t="s">
        <v>632</v>
      </c>
      <c r="E153" s="207" t="s">
        <v>595</v>
      </c>
      <c r="F153" s="208">
        <v>75</v>
      </c>
      <c r="G153" s="207" t="s">
        <v>626</v>
      </c>
      <c r="H153" s="207">
        <v>91.5</v>
      </c>
      <c r="I153" s="209" t="s">
        <v>633</v>
      </c>
      <c r="J153" s="210" t="s">
        <v>634</v>
      </c>
      <c r="K153" s="211">
        <f t="shared" si="99"/>
        <v>16.5</v>
      </c>
      <c r="L153" s="212">
        <f t="shared" si="100"/>
        <v>0.22</v>
      </c>
      <c r="M153" s="207" t="s">
        <v>593</v>
      </c>
      <c r="N153" s="213">
        <v>41954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4">
        <v>7</v>
      </c>
      <c r="B154" s="205">
        <v>41913</v>
      </c>
      <c r="C154" s="205"/>
      <c r="D154" s="206" t="s">
        <v>635</v>
      </c>
      <c r="E154" s="207" t="s">
        <v>595</v>
      </c>
      <c r="F154" s="208">
        <v>850</v>
      </c>
      <c r="G154" s="207" t="s">
        <v>626</v>
      </c>
      <c r="H154" s="207">
        <v>982.5</v>
      </c>
      <c r="I154" s="209">
        <v>1050</v>
      </c>
      <c r="J154" s="210" t="s">
        <v>636</v>
      </c>
      <c r="K154" s="211">
        <f t="shared" si="99"/>
        <v>132.5</v>
      </c>
      <c r="L154" s="212">
        <f t="shared" si="100"/>
        <v>0.15588235294117647</v>
      </c>
      <c r="M154" s="207" t="s">
        <v>593</v>
      </c>
      <c r="N154" s="213">
        <v>42039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4">
        <v>8</v>
      </c>
      <c r="B155" s="205">
        <v>41913</v>
      </c>
      <c r="C155" s="205"/>
      <c r="D155" s="206" t="s">
        <v>637</v>
      </c>
      <c r="E155" s="207" t="s">
        <v>595</v>
      </c>
      <c r="F155" s="208">
        <v>475</v>
      </c>
      <c r="G155" s="207" t="s">
        <v>626</v>
      </c>
      <c r="H155" s="207">
        <v>515</v>
      </c>
      <c r="I155" s="209">
        <v>600</v>
      </c>
      <c r="J155" s="210" t="s">
        <v>638</v>
      </c>
      <c r="K155" s="211">
        <f t="shared" si="99"/>
        <v>40</v>
      </c>
      <c r="L155" s="212">
        <f t="shared" si="100"/>
        <v>8.4210526315789472E-2</v>
      </c>
      <c r="M155" s="207" t="s">
        <v>593</v>
      </c>
      <c r="N155" s="213">
        <v>41939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4">
        <v>9</v>
      </c>
      <c r="B156" s="205">
        <v>41913</v>
      </c>
      <c r="C156" s="205"/>
      <c r="D156" s="206" t="s">
        <v>639</v>
      </c>
      <c r="E156" s="207" t="s">
        <v>595</v>
      </c>
      <c r="F156" s="208">
        <v>86</v>
      </c>
      <c r="G156" s="207" t="s">
        <v>626</v>
      </c>
      <c r="H156" s="207">
        <v>99</v>
      </c>
      <c r="I156" s="209">
        <v>140</v>
      </c>
      <c r="J156" s="210" t="s">
        <v>640</v>
      </c>
      <c r="K156" s="211">
        <f t="shared" si="99"/>
        <v>13</v>
      </c>
      <c r="L156" s="212">
        <f t="shared" si="100"/>
        <v>0.15116279069767441</v>
      </c>
      <c r="M156" s="207" t="s">
        <v>593</v>
      </c>
      <c r="N156" s="213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4">
        <v>10</v>
      </c>
      <c r="B157" s="205">
        <v>41926</v>
      </c>
      <c r="C157" s="205"/>
      <c r="D157" s="206" t="s">
        <v>641</v>
      </c>
      <c r="E157" s="207" t="s">
        <v>595</v>
      </c>
      <c r="F157" s="208">
        <v>496.6</v>
      </c>
      <c r="G157" s="207" t="s">
        <v>626</v>
      </c>
      <c r="H157" s="207">
        <v>621</v>
      </c>
      <c r="I157" s="209">
        <v>580</v>
      </c>
      <c r="J157" s="210" t="s">
        <v>627</v>
      </c>
      <c r="K157" s="211">
        <f t="shared" si="99"/>
        <v>124.39999999999998</v>
      </c>
      <c r="L157" s="212">
        <f t="shared" si="100"/>
        <v>0.25050342327829234</v>
      </c>
      <c r="M157" s="207" t="s">
        <v>593</v>
      </c>
      <c r="N157" s="213">
        <v>42605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4">
        <v>11</v>
      </c>
      <c r="B158" s="205">
        <v>41926</v>
      </c>
      <c r="C158" s="205"/>
      <c r="D158" s="206" t="s">
        <v>642</v>
      </c>
      <c r="E158" s="207" t="s">
        <v>595</v>
      </c>
      <c r="F158" s="208">
        <v>2481.9</v>
      </c>
      <c r="G158" s="207" t="s">
        <v>626</v>
      </c>
      <c r="H158" s="207">
        <v>2840</v>
      </c>
      <c r="I158" s="209">
        <v>2870</v>
      </c>
      <c r="J158" s="210" t="s">
        <v>643</v>
      </c>
      <c r="K158" s="211">
        <f t="shared" si="99"/>
        <v>358.09999999999991</v>
      </c>
      <c r="L158" s="212">
        <f t="shared" si="100"/>
        <v>0.14428462065353154</v>
      </c>
      <c r="M158" s="207" t="s">
        <v>593</v>
      </c>
      <c r="N158" s="213">
        <v>42017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4">
        <v>12</v>
      </c>
      <c r="B159" s="205">
        <v>41928</v>
      </c>
      <c r="C159" s="205"/>
      <c r="D159" s="206" t="s">
        <v>644</v>
      </c>
      <c r="E159" s="207" t="s">
        <v>595</v>
      </c>
      <c r="F159" s="208">
        <v>84.5</v>
      </c>
      <c r="G159" s="207" t="s">
        <v>626</v>
      </c>
      <c r="H159" s="207">
        <v>93</v>
      </c>
      <c r="I159" s="209">
        <v>110</v>
      </c>
      <c r="J159" s="210" t="s">
        <v>645</v>
      </c>
      <c r="K159" s="211">
        <f t="shared" si="99"/>
        <v>8.5</v>
      </c>
      <c r="L159" s="212">
        <f t="shared" si="100"/>
        <v>0.10059171597633136</v>
      </c>
      <c r="M159" s="207" t="s">
        <v>593</v>
      </c>
      <c r="N159" s="213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4">
        <v>13</v>
      </c>
      <c r="B160" s="205">
        <v>41928</v>
      </c>
      <c r="C160" s="205"/>
      <c r="D160" s="206" t="s">
        <v>646</v>
      </c>
      <c r="E160" s="207" t="s">
        <v>595</v>
      </c>
      <c r="F160" s="208">
        <v>401</v>
      </c>
      <c r="G160" s="207" t="s">
        <v>626</v>
      </c>
      <c r="H160" s="207">
        <v>428</v>
      </c>
      <c r="I160" s="209">
        <v>450</v>
      </c>
      <c r="J160" s="210" t="s">
        <v>647</v>
      </c>
      <c r="K160" s="211">
        <f t="shared" si="99"/>
        <v>27</v>
      </c>
      <c r="L160" s="212">
        <f t="shared" si="100"/>
        <v>6.7331670822942641E-2</v>
      </c>
      <c r="M160" s="207" t="s">
        <v>593</v>
      </c>
      <c r="N160" s="213">
        <v>42020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4">
        <v>14</v>
      </c>
      <c r="B161" s="205">
        <v>41928</v>
      </c>
      <c r="C161" s="205"/>
      <c r="D161" s="206" t="s">
        <v>648</v>
      </c>
      <c r="E161" s="207" t="s">
        <v>595</v>
      </c>
      <c r="F161" s="208">
        <v>101</v>
      </c>
      <c r="G161" s="207" t="s">
        <v>626</v>
      </c>
      <c r="H161" s="207">
        <v>112</v>
      </c>
      <c r="I161" s="209">
        <v>120</v>
      </c>
      <c r="J161" s="210" t="s">
        <v>649</v>
      </c>
      <c r="K161" s="211">
        <f t="shared" si="99"/>
        <v>11</v>
      </c>
      <c r="L161" s="212">
        <f t="shared" si="100"/>
        <v>0.10891089108910891</v>
      </c>
      <c r="M161" s="207" t="s">
        <v>593</v>
      </c>
      <c r="N161" s="213">
        <v>41939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4">
        <v>15</v>
      </c>
      <c r="B162" s="205">
        <v>41954</v>
      </c>
      <c r="C162" s="205"/>
      <c r="D162" s="206" t="s">
        <v>650</v>
      </c>
      <c r="E162" s="207" t="s">
        <v>595</v>
      </c>
      <c r="F162" s="208">
        <v>59</v>
      </c>
      <c r="G162" s="207" t="s">
        <v>626</v>
      </c>
      <c r="H162" s="207">
        <v>76</v>
      </c>
      <c r="I162" s="209">
        <v>76</v>
      </c>
      <c r="J162" s="210" t="s">
        <v>627</v>
      </c>
      <c r="K162" s="211">
        <f t="shared" si="99"/>
        <v>17</v>
      </c>
      <c r="L162" s="212">
        <f t="shared" si="100"/>
        <v>0.28813559322033899</v>
      </c>
      <c r="M162" s="207" t="s">
        <v>593</v>
      </c>
      <c r="N162" s="213">
        <v>43032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4">
        <v>16</v>
      </c>
      <c r="B163" s="205">
        <v>41954</v>
      </c>
      <c r="C163" s="205"/>
      <c r="D163" s="206" t="s">
        <v>639</v>
      </c>
      <c r="E163" s="207" t="s">
        <v>595</v>
      </c>
      <c r="F163" s="208">
        <v>99</v>
      </c>
      <c r="G163" s="207" t="s">
        <v>626</v>
      </c>
      <c r="H163" s="207">
        <v>120</v>
      </c>
      <c r="I163" s="209">
        <v>120</v>
      </c>
      <c r="J163" s="210" t="s">
        <v>607</v>
      </c>
      <c r="K163" s="211">
        <f t="shared" si="99"/>
        <v>21</v>
      </c>
      <c r="L163" s="212">
        <f t="shared" si="100"/>
        <v>0.21212121212121213</v>
      </c>
      <c r="M163" s="207" t="s">
        <v>593</v>
      </c>
      <c r="N163" s="213">
        <v>41960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4">
        <v>17</v>
      </c>
      <c r="B164" s="205">
        <v>41956</v>
      </c>
      <c r="C164" s="205"/>
      <c r="D164" s="206" t="s">
        <v>651</v>
      </c>
      <c r="E164" s="207" t="s">
        <v>595</v>
      </c>
      <c r="F164" s="208">
        <v>22</v>
      </c>
      <c r="G164" s="207" t="s">
        <v>626</v>
      </c>
      <c r="H164" s="207">
        <v>33.549999999999997</v>
      </c>
      <c r="I164" s="209">
        <v>32</v>
      </c>
      <c r="J164" s="210" t="s">
        <v>652</v>
      </c>
      <c r="K164" s="211">
        <f t="shared" si="99"/>
        <v>11.549999999999997</v>
      </c>
      <c r="L164" s="212">
        <f t="shared" si="100"/>
        <v>0.52499999999999991</v>
      </c>
      <c r="M164" s="207" t="s">
        <v>593</v>
      </c>
      <c r="N164" s="213">
        <v>42188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4">
        <v>18</v>
      </c>
      <c r="B165" s="205">
        <v>41976</v>
      </c>
      <c r="C165" s="205"/>
      <c r="D165" s="206" t="s">
        <v>653</v>
      </c>
      <c r="E165" s="207" t="s">
        <v>595</v>
      </c>
      <c r="F165" s="208">
        <v>440</v>
      </c>
      <c r="G165" s="207" t="s">
        <v>626</v>
      </c>
      <c r="H165" s="207">
        <v>520</v>
      </c>
      <c r="I165" s="209">
        <v>520</v>
      </c>
      <c r="J165" s="210" t="s">
        <v>654</v>
      </c>
      <c r="K165" s="211">
        <f t="shared" si="99"/>
        <v>80</v>
      </c>
      <c r="L165" s="212">
        <f t="shared" si="100"/>
        <v>0.18181818181818182</v>
      </c>
      <c r="M165" s="207" t="s">
        <v>593</v>
      </c>
      <c r="N165" s="213">
        <v>42208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4">
        <v>19</v>
      </c>
      <c r="B166" s="205">
        <v>41976</v>
      </c>
      <c r="C166" s="205"/>
      <c r="D166" s="206" t="s">
        <v>655</v>
      </c>
      <c r="E166" s="207" t="s">
        <v>595</v>
      </c>
      <c r="F166" s="208">
        <v>360</v>
      </c>
      <c r="G166" s="207" t="s">
        <v>626</v>
      </c>
      <c r="H166" s="207">
        <v>427</v>
      </c>
      <c r="I166" s="209">
        <v>425</v>
      </c>
      <c r="J166" s="210" t="s">
        <v>656</v>
      </c>
      <c r="K166" s="211">
        <f t="shared" si="99"/>
        <v>67</v>
      </c>
      <c r="L166" s="212">
        <f t="shared" si="100"/>
        <v>0.18611111111111112</v>
      </c>
      <c r="M166" s="207" t="s">
        <v>593</v>
      </c>
      <c r="N166" s="213">
        <v>42058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4">
        <v>20</v>
      </c>
      <c r="B167" s="205">
        <v>42012</v>
      </c>
      <c r="C167" s="205"/>
      <c r="D167" s="206" t="s">
        <v>657</v>
      </c>
      <c r="E167" s="207" t="s">
        <v>595</v>
      </c>
      <c r="F167" s="208">
        <v>360</v>
      </c>
      <c r="G167" s="207" t="s">
        <v>626</v>
      </c>
      <c r="H167" s="207">
        <v>455</v>
      </c>
      <c r="I167" s="209">
        <v>420</v>
      </c>
      <c r="J167" s="210" t="s">
        <v>658</v>
      </c>
      <c r="K167" s="211">
        <f t="shared" si="99"/>
        <v>95</v>
      </c>
      <c r="L167" s="212">
        <f t="shared" si="100"/>
        <v>0.2638888888888889</v>
      </c>
      <c r="M167" s="207" t="s">
        <v>593</v>
      </c>
      <c r="N167" s="213">
        <v>42024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4">
        <v>21</v>
      </c>
      <c r="B168" s="205">
        <v>42012</v>
      </c>
      <c r="C168" s="205"/>
      <c r="D168" s="206" t="s">
        <v>659</v>
      </c>
      <c r="E168" s="207" t="s">
        <v>595</v>
      </c>
      <c r="F168" s="208">
        <v>130</v>
      </c>
      <c r="G168" s="207"/>
      <c r="H168" s="207">
        <v>175.5</v>
      </c>
      <c r="I168" s="209">
        <v>165</v>
      </c>
      <c r="J168" s="210" t="s">
        <v>660</v>
      </c>
      <c r="K168" s="211">
        <f t="shared" si="99"/>
        <v>45.5</v>
      </c>
      <c r="L168" s="212">
        <f t="shared" si="100"/>
        <v>0.35</v>
      </c>
      <c r="M168" s="207" t="s">
        <v>593</v>
      </c>
      <c r="N168" s="213">
        <v>43088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4">
        <v>22</v>
      </c>
      <c r="B169" s="205">
        <v>42040</v>
      </c>
      <c r="C169" s="205"/>
      <c r="D169" s="206" t="s">
        <v>384</v>
      </c>
      <c r="E169" s="207" t="s">
        <v>625</v>
      </c>
      <c r="F169" s="208">
        <v>98</v>
      </c>
      <c r="G169" s="207"/>
      <c r="H169" s="207">
        <v>120</v>
      </c>
      <c r="I169" s="209">
        <v>120</v>
      </c>
      <c r="J169" s="210" t="s">
        <v>627</v>
      </c>
      <c r="K169" s="211">
        <f t="shared" si="99"/>
        <v>22</v>
      </c>
      <c r="L169" s="212">
        <f t="shared" si="100"/>
        <v>0.22448979591836735</v>
      </c>
      <c r="M169" s="207" t="s">
        <v>593</v>
      </c>
      <c r="N169" s="213">
        <v>42753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4">
        <v>23</v>
      </c>
      <c r="B170" s="205">
        <v>42040</v>
      </c>
      <c r="C170" s="205"/>
      <c r="D170" s="206" t="s">
        <v>661</v>
      </c>
      <c r="E170" s="207" t="s">
        <v>625</v>
      </c>
      <c r="F170" s="208">
        <v>196</v>
      </c>
      <c r="G170" s="207"/>
      <c r="H170" s="207">
        <v>262</v>
      </c>
      <c r="I170" s="209">
        <v>255</v>
      </c>
      <c r="J170" s="210" t="s">
        <v>627</v>
      </c>
      <c r="K170" s="211">
        <f t="shared" si="99"/>
        <v>66</v>
      </c>
      <c r="L170" s="212">
        <f t="shared" si="100"/>
        <v>0.33673469387755101</v>
      </c>
      <c r="M170" s="207" t="s">
        <v>593</v>
      </c>
      <c r="N170" s="213">
        <v>42599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4">
        <v>24</v>
      </c>
      <c r="B171" s="215">
        <v>42067</v>
      </c>
      <c r="C171" s="215"/>
      <c r="D171" s="216" t="s">
        <v>383</v>
      </c>
      <c r="E171" s="217" t="s">
        <v>625</v>
      </c>
      <c r="F171" s="218">
        <v>235</v>
      </c>
      <c r="G171" s="218"/>
      <c r="H171" s="219">
        <v>77</v>
      </c>
      <c r="I171" s="219" t="s">
        <v>662</v>
      </c>
      <c r="J171" s="220" t="s">
        <v>663</v>
      </c>
      <c r="K171" s="221">
        <f t="shared" si="99"/>
        <v>-158</v>
      </c>
      <c r="L171" s="222">
        <f t="shared" si="100"/>
        <v>-0.67234042553191486</v>
      </c>
      <c r="M171" s="218" t="s">
        <v>606</v>
      </c>
      <c r="N171" s="215">
        <v>43522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25</v>
      </c>
      <c r="B172" s="205">
        <v>42067</v>
      </c>
      <c r="C172" s="205"/>
      <c r="D172" s="206" t="s">
        <v>664</v>
      </c>
      <c r="E172" s="207" t="s">
        <v>625</v>
      </c>
      <c r="F172" s="208">
        <v>185</v>
      </c>
      <c r="G172" s="207"/>
      <c r="H172" s="207">
        <v>224</v>
      </c>
      <c r="I172" s="209" t="s">
        <v>665</v>
      </c>
      <c r="J172" s="210" t="s">
        <v>627</v>
      </c>
      <c r="K172" s="211">
        <f t="shared" si="99"/>
        <v>39</v>
      </c>
      <c r="L172" s="212">
        <f t="shared" si="100"/>
        <v>0.21081081081081082</v>
      </c>
      <c r="M172" s="207" t="s">
        <v>593</v>
      </c>
      <c r="N172" s="213">
        <v>42647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4">
        <v>26</v>
      </c>
      <c r="B173" s="215">
        <v>42090</v>
      </c>
      <c r="C173" s="215"/>
      <c r="D173" s="223" t="s">
        <v>666</v>
      </c>
      <c r="E173" s="218" t="s">
        <v>625</v>
      </c>
      <c r="F173" s="218">
        <v>49.5</v>
      </c>
      <c r="G173" s="219"/>
      <c r="H173" s="219">
        <v>15.85</v>
      </c>
      <c r="I173" s="219">
        <v>67</v>
      </c>
      <c r="J173" s="220" t="s">
        <v>667</v>
      </c>
      <c r="K173" s="219">
        <f t="shared" si="99"/>
        <v>-33.65</v>
      </c>
      <c r="L173" s="224">
        <f t="shared" si="100"/>
        <v>-0.67979797979797973</v>
      </c>
      <c r="M173" s="218" t="s">
        <v>606</v>
      </c>
      <c r="N173" s="225">
        <v>43627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4">
        <v>27</v>
      </c>
      <c r="B174" s="205">
        <v>42093</v>
      </c>
      <c r="C174" s="205"/>
      <c r="D174" s="206" t="s">
        <v>668</v>
      </c>
      <c r="E174" s="207" t="s">
        <v>625</v>
      </c>
      <c r="F174" s="208">
        <v>183.5</v>
      </c>
      <c r="G174" s="207"/>
      <c r="H174" s="207">
        <v>219</v>
      </c>
      <c r="I174" s="209">
        <v>218</v>
      </c>
      <c r="J174" s="210" t="s">
        <v>669</v>
      </c>
      <c r="K174" s="211">
        <f t="shared" si="99"/>
        <v>35.5</v>
      </c>
      <c r="L174" s="212">
        <f t="shared" si="100"/>
        <v>0.19346049046321526</v>
      </c>
      <c r="M174" s="207" t="s">
        <v>593</v>
      </c>
      <c r="N174" s="213">
        <v>42103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4">
        <v>28</v>
      </c>
      <c r="B175" s="205">
        <v>42114</v>
      </c>
      <c r="C175" s="205"/>
      <c r="D175" s="206" t="s">
        <v>670</v>
      </c>
      <c r="E175" s="207" t="s">
        <v>625</v>
      </c>
      <c r="F175" s="208">
        <f>(227+237)/2</f>
        <v>232</v>
      </c>
      <c r="G175" s="207"/>
      <c r="H175" s="207">
        <v>298</v>
      </c>
      <c r="I175" s="209">
        <v>298</v>
      </c>
      <c r="J175" s="210" t="s">
        <v>627</v>
      </c>
      <c r="K175" s="211">
        <f t="shared" si="99"/>
        <v>66</v>
      </c>
      <c r="L175" s="212">
        <f t="shared" si="100"/>
        <v>0.28448275862068967</v>
      </c>
      <c r="M175" s="207" t="s">
        <v>593</v>
      </c>
      <c r="N175" s="213">
        <v>42823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4">
        <v>29</v>
      </c>
      <c r="B176" s="205">
        <v>42128</v>
      </c>
      <c r="C176" s="205"/>
      <c r="D176" s="206" t="s">
        <v>671</v>
      </c>
      <c r="E176" s="207" t="s">
        <v>595</v>
      </c>
      <c r="F176" s="208">
        <v>385</v>
      </c>
      <c r="G176" s="207"/>
      <c r="H176" s="207">
        <f>212.5+331</f>
        <v>543.5</v>
      </c>
      <c r="I176" s="209">
        <v>510</v>
      </c>
      <c r="J176" s="210" t="s">
        <v>672</v>
      </c>
      <c r="K176" s="211">
        <f t="shared" si="99"/>
        <v>158.5</v>
      </c>
      <c r="L176" s="212">
        <f t="shared" si="100"/>
        <v>0.41168831168831171</v>
      </c>
      <c r="M176" s="207" t="s">
        <v>593</v>
      </c>
      <c r="N176" s="213">
        <v>42235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30</v>
      </c>
      <c r="B177" s="205">
        <v>42128</v>
      </c>
      <c r="C177" s="205"/>
      <c r="D177" s="206" t="s">
        <v>673</v>
      </c>
      <c r="E177" s="207" t="s">
        <v>595</v>
      </c>
      <c r="F177" s="208">
        <v>115.5</v>
      </c>
      <c r="G177" s="207"/>
      <c r="H177" s="207">
        <v>146</v>
      </c>
      <c r="I177" s="209">
        <v>142</v>
      </c>
      <c r="J177" s="210" t="s">
        <v>674</v>
      </c>
      <c r="K177" s="211">
        <f t="shared" si="99"/>
        <v>30.5</v>
      </c>
      <c r="L177" s="212">
        <f t="shared" si="100"/>
        <v>0.26406926406926406</v>
      </c>
      <c r="M177" s="207" t="s">
        <v>593</v>
      </c>
      <c r="N177" s="213">
        <v>42202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4">
        <v>31</v>
      </c>
      <c r="B178" s="205">
        <v>42151</v>
      </c>
      <c r="C178" s="205"/>
      <c r="D178" s="206" t="s">
        <v>675</v>
      </c>
      <c r="E178" s="207" t="s">
        <v>595</v>
      </c>
      <c r="F178" s="208">
        <v>237.5</v>
      </c>
      <c r="G178" s="207"/>
      <c r="H178" s="207">
        <v>279.5</v>
      </c>
      <c r="I178" s="209">
        <v>278</v>
      </c>
      <c r="J178" s="210" t="s">
        <v>627</v>
      </c>
      <c r="K178" s="211">
        <f t="shared" si="99"/>
        <v>42</v>
      </c>
      <c r="L178" s="212">
        <f t="shared" si="100"/>
        <v>0.17684210526315788</v>
      </c>
      <c r="M178" s="207" t="s">
        <v>593</v>
      </c>
      <c r="N178" s="213">
        <v>42222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32</v>
      </c>
      <c r="B179" s="205">
        <v>42174</v>
      </c>
      <c r="C179" s="205"/>
      <c r="D179" s="206" t="s">
        <v>646</v>
      </c>
      <c r="E179" s="207" t="s">
        <v>625</v>
      </c>
      <c r="F179" s="208">
        <v>340</v>
      </c>
      <c r="G179" s="207"/>
      <c r="H179" s="207">
        <v>448</v>
      </c>
      <c r="I179" s="209">
        <v>448</v>
      </c>
      <c r="J179" s="210" t="s">
        <v>627</v>
      </c>
      <c r="K179" s="211">
        <f t="shared" si="99"/>
        <v>108</v>
      </c>
      <c r="L179" s="212">
        <f t="shared" si="100"/>
        <v>0.31764705882352939</v>
      </c>
      <c r="M179" s="207" t="s">
        <v>593</v>
      </c>
      <c r="N179" s="213">
        <v>43018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4">
        <v>33</v>
      </c>
      <c r="B180" s="205">
        <v>42191</v>
      </c>
      <c r="C180" s="205"/>
      <c r="D180" s="206" t="s">
        <v>676</v>
      </c>
      <c r="E180" s="207" t="s">
        <v>625</v>
      </c>
      <c r="F180" s="208">
        <v>390</v>
      </c>
      <c r="G180" s="207"/>
      <c r="H180" s="207">
        <v>460</v>
      </c>
      <c r="I180" s="209">
        <v>460</v>
      </c>
      <c r="J180" s="210" t="s">
        <v>627</v>
      </c>
      <c r="K180" s="211">
        <f t="shared" si="99"/>
        <v>70</v>
      </c>
      <c r="L180" s="212">
        <f t="shared" si="100"/>
        <v>0.17948717948717949</v>
      </c>
      <c r="M180" s="207" t="s">
        <v>593</v>
      </c>
      <c r="N180" s="213">
        <v>42478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4">
        <v>34</v>
      </c>
      <c r="B181" s="215">
        <v>42195</v>
      </c>
      <c r="C181" s="215"/>
      <c r="D181" s="216" t="s">
        <v>677</v>
      </c>
      <c r="E181" s="217" t="s">
        <v>625</v>
      </c>
      <c r="F181" s="218">
        <v>122.5</v>
      </c>
      <c r="G181" s="218"/>
      <c r="H181" s="219">
        <v>61</v>
      </c>
      <c r="I181" s="219">
        <v>172</v>
      </c>
      <c r="J181" s="220" t="s">
        <v>678</v>
      </c>
      <c r="K181" s="221">
        <f t="shared" si="99"/>
        <v>-61.5</v>
      </c>
      <c r="L181" s="222">
        <f t="shared" si="100"/>
        <v>-0.50204081632653064</v>
      </c>
      <c r="M181" s="218" t="s">
        <v>606</v>
      </c>
      <c r="N181" s="215">
        <v>43333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4">
        <v>35</v>
      </c>
      <c r="B182" s="205">
        <v>42219</v>
      </c>
      <c r="C182" s="205"/>
      <c r="D182" s="206" t="s">
        <v>679</v>
      </c>
      <c r="E182" s="207" t="s">
        <v>625</v>
      </c>
      <c r="F182" s="208">
        <v>297.5</v>
      </c>
      <c r="G182" s="207"/>
      <c r="H182" s="207">
        <v>350</v>
      </c>
      <c r="I182" s="209">
        <v>360</v>
      </c>
      <c r="J182" s="210" t="s">
        <v>680</v>
      </c>
      <c r="K182" s="211">
        <f t="shared" si="99"/>
        <v>52.5</v>
      </c>
      <c r="L182" s="212">
        <f t="shared" si="100"/>
        <v>0.17647058823529413</v>
      </c>
      <c r="M182" s="207" t="s">
        <v>593</v>
      </c>
      <c r="N182" s="213">
        <v>42232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4">
        <v>36</v>
      </c>
      <c r="B183" s="205">
        <v>42219</v>
      </c>
      <c r="C183" s="205"/>
      <c r="D183" s="206" t="s">
        <v>681</v>
      </c>
      <c r="E183" s="207" t="s">
        <v>625</v>
      </c>
      <c r="F183" s="208">
        <v>115.5</v>
      </c>
      <c r="G183" s="207"/>
      <c r="H183" s="207">
        <v>149</v>
      </c>
      <c r="I183" s="209">
        <v>140</v>
      </c>
      <c r="J183" s="210" t="s">
        <v>682</v>
      </c>
      <c r="K183" s="211">
        <f t="shared" si="99"/>
        <v>33.5</v>
      </c>
      <c r="L183" s="212">
        <f t="shared" si="100"/>
        <v>0.29004329004329005</v>
      </c>
      <c r="M183" s="207" t="s">
        <v>593</v>
      </c>
      <c r="N183" s="213">
        <v>42740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4">
        <v>37</v>
      </c>
      <c r="B184" s="205">
        <v>42251</v>
      </c>
      <c r="C184" s="205"/>
      <c r="D184" s="206" t="s">
        <v>675</v>
      </c>
      <c r="E184" s="207" t="s">
        <v>625</v>
      </c>
      <c r="F184" s="208">
        <v>226</v>
      </c>
      <c r="G184" s="207"/>
      <c r="H184" s="207">
        <v>292</v>
      </c>
      <c r="I184" s="209">
        <v>292</v>
      </c>
      <c r="J184" s="210" t="s">
        <v>683</v>
      </c>
      <c r="K184" s="211">
        <f t="shared" si="99"/>
        <v>66</v>
      </c>
      <c r="L184" s="212">
        <f t="shared" si="100"/>
        <v>0.29203539823008851</v>
      </c>
      <c r="M184" s="207" t="s">
        <v>593</v>
      </c>
      <c r="N184" s="213">
        <v>42286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4">
        <v>38</v>
      </c>
      <c r="B185" s="205">
        <v>42254</v>
      </c>
      <c r="C185" s="205"/>
      <c r="D185" s="206" t="s">
        <v>670</v>
      </c>
      <c r="E185" s="207" t="s">
        <v>625</v>
      </c>
      <c r="F185" s="208">
        <v>232.5</v>
      </c>
      <c r="G185" s="207"/>
      <c r="H185" s="207">
        <v>312.5</v>
      </c>
      <c r="I185" s="209">
        <v>310</v>
      </c>
      <c r="J185" s="210" t="s">
        <v>627</v>
      </c>
      <c r="K185" s="211">
        <f t="shared" si="99"/>
        <v>80</v>
      </c>
      <c r="L185" s="212">
        <f t="shared" si="100"/>
        <v>0.34408602150537637</v>
      </c>
      <c r="M185" s="207" t="s">
        <v>593</v>
      </c>
      <c r="N185" s="213">
        <v>42823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4">
        <v>39</v>
      </c>
      <c r="B186" s="205">
        <v>42268</v>
      </c>
      <c r="C186" s="205"/>
      <c r="D186" s="206" t="s">
        <v>684</v>
      </c>
      <c r="E186" s="207" t="s">
        <v>625</v>
      </c>
      <c r="F186" s="208">
        <v>196.5</v>
      </c>
      <c r="G186" s="207"/>
      <c r="H186" s="207">
        <v>238</v>
      </c>
      <c r="I186" s="209">
        <v>238</v>
      </c>
      <c r="J186" s="210" t="s">
        <v>683</v>
      </c>
      <c r="K186" s="211">
        <f t="shared" si="99"/>
        <v>41.5</v>
      </c>
      <c r="L186" s="212">
        <f t="shared" si="100"/>
        <v>0.21119592875318066</v>
      </c>
      <c r="M186" s="207" t="s">
        <v>593</v>
      </c>
      <c r="N186" s="213">
        <v>42291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4">
        <v>40</v>
      </c>
      <c r="B187" s="205">
        <v>42271</v>
      </c>
      <c r="C187" s="205"/>
      <c r="D187" s="206" t="s">
        <v>624</v>
      </c>
      <c r="E187" s="207" t="s">
        <v>625</v>
      </c>
      <c r="F187" s="208">
        <v>65</v>
      </c>
      <c r="G187" s="207"/>
      <c r="H187" s="207">
        <v>82</v>
      </c>
      <c r="I187" s="209">
        <v>82</v>
      </c>
      <c r="J187" s="210" t="s">
        <v>683</v>
      </c>
      <c r="K187" s="211">
        <f t="shared" si="99"/>
        <v>17</v>
      </c>
      <c r="L187" s="212">
        <f t="shared" si="100"/>
        <v>0.26153846153846155</v>
      </c>
      <c r="M187" s="207" t="s">
        <v>593</v>
      </c>
      <c r="N187" s="213">
        <v>42578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4">
        <v>41</v>
      </c>
      <c r="B188" s="205">
        <v>42291</v>
      </c>
      <c r="C188" s="205"/>
      <c r="D188" s="206" t="s">
        <v>685</v>
      </c>
      <c r="E188" s="207" t="s">
        <v>625</v>
      </c>
      <c r="F188" s="208">
        <v>144</v>
      </c>
      <c r="G188" s="207"/>
      <c r="H188" s="207">
        <v>182.5</v>
      </c>
      <c r="I188" s="209">
        <v>181</v>
      </c>
      <c r="J188" s="210" t="s">
        <v>683</v>
      </c>
      <c r="K188" s="211">
        <f t="shared" si="99"/>
        <v>38.5</v>
      </c>
      <c r="L188" s="212">
        <f t="shared" si="100"/>
        <v>0.2673611111111111</v>
      </c>
      <c r="M188" s="207" t="s">
        <v>593</v>
      </c>
      <c r="N188" s="213">
        <v>42817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4">
        <v>42</v>
      </c>
      <c r="B189" s="205">
        <v>42291</v>
      </c>
      <c r="C189" s="205"/>
      <c r="D189" s="206" t="s">
        <v>686</v>
      </c>
      <c r="E189" s="207" t="s">
        <v>625</v>
      </c>
      <c r="F189" s="208">
        <v>264</v>
      </c>
      <c r="G189" s="207"/>
      <c r="H189" s="207">
        <v>311</v>
      </c>
      <c r="I189" s="209">
        <v>311</v>
      </c>
      <c r="J189" s="210" t="s">
        <v>683</v>
      </c>
      <c r="K189" s="211">
        <f t="shared" si="99"/>
        <v>47</v>
      </c>
      <c r="L189" s="212">
        <f t="shared" si="100"/>
        <v>0.17803030303030304</v>
      </c>
      <c r="M189" s="207" t="s">
        <v>593</v>
      </c>
      <c r="N189" s="213">
        <v>42604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4">
        <v>43</v>
      </c>
      <c r="B190" s="205">
        <v>42318</v>
      </c>
      <c r="C190" s="205"/>
      <c r="D190" s="206" t="s">
        <v>687</v>
      </c>
      <c r="E190" s="207" t="s">
        <v>595</v>
      </c>
      <c r="F190" s="208">
        <v>549.5</v>
      </c>
      <c r="G190" s="207"/>
      <c r="H190" s="207">
        <v>630</v>
      </c>
      <c r="I190" s="209">
        <v>630</v>
      </c>
      <c r="J190" s="210" t="s">
        <v>683</v>
      </c>
      <c r="K190" s="211">
        <f t="shared" si="99"/>
        <v>80.5</v>
      </c>
      <c r="L190" s="212">
        <f t="shared" si="100"/>
        <v>0.1464968152866242</v>
      </c>
      <c r="M190" s="207" t="s">
        <v>593</v>
      </c>
      <c r="N190" s="213">
        <v>42419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4">
        <v>44</v>
      </c>
      <c r="B191" s="205">
        <v>42342</v>
      </c>
      <c r="C191" s="205"/>
      <c r="D191" s="206" t="s">
        <v>688</v>
      </c>
      <c r="E191" s="207" t="s">
        <v>625</v>
      </c>
      <c r="F191" s="208">
        <v>1027.5</v>
      </c>
      <c r="G191" s="207"/>
      <c r="H191" s="207">
        <v>1315</v>
      </c>
      <c r="I191" s="209">
        <v>1250</v>
      </c>
      <c r="J191" s="210" t="s">
        <v>683</v>
      </c>
      <c r="K191" s="211">
        <f t="shared" si="99"/>
        <v>287.5</v>
      </c>
      <c r="L191" s="212">
        <f t="shared" si="100"/>
        <v>0.27980535279805352</v>
      </c>
      <c r="M191" s="207" t="s">
        <v>593</v>
      </c>
      <c r="N191" s="213">
        <v>43244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4">
        <v>45</v>
      </c>
      <c r="B192" s="205">
        <v>42367</v>
      </c>
      <c r="C192" s="205"/>
      <c r="D192" s="206" t="s">
        <v>689</v>
      </c>
      <c r="E192" s="207" t="s">
        <v>625</v>
      </c>
      <c r="F192" s="208">
        <v>465</v>
      </c>
      <c r="G192" s="207"/>
      <c r="H192" s="207">
        <v>540</v>
      </c>
      <c r="I192" s="209">
        <v>540</v>
      </c>
      <c r="J192" s="210" t="s">
        <v>683</v>
      </c>
      <c r="K192" s="211">
        <f t="shared" si="99"/>
        <v>75</v>
      </c>
      <c r="L192" s="212">
        <f t="shared" si="100"/>
        <v>0.16129032258064516</v>
      </c>
      <c r="M192" s="207" t="s">
        <v>593</v>
      </c>
      <c r="N192" s="213">
        <v>42530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4">
        <v>46</v>
      </c>
      <c r="B193" s="205">
        <v>42380</v>
      </c>
      <c r="C193" s="205"/>
      <c r="D193" s="206" t="s">
        <v>384</v>
      </c>
      <c r="E193" s="207" t="s">
        <v>595</v>
      </c>
      <c r="F193" s="208">
        <v>81</v>
      </c>
      <c r="G193" s="207"/>
      <c r="H193" s="207">
        <v>110</v>
      </c>
      <c r="I193" s="209">
        <v>110</v>
      </c>
      <c r="J193" s="210" t="s">
        <v>683</v>
      </c>
      <c r="K193" s="211">
        <f t="shared" si="99"/>
        <v>29</v>
      </c>
      <c r="L193" s="212">
        <f t="shared" si="100"/>
        <v>0.35802469135802467</v>
      </c>
      <c r="M193" s="207" t="s">
        <v>593</v>
      </c>
      <c r="N193" s="213">
        <v>42745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4">
        <v>47</v>
      </c>
      <c r="B194" s="205">
        <v>42382</v>
      </c>
      <c r="C194" s="205"/>
      <c r="D194" s="206" t="s">
        <v>690</v>
      </c>
      <c r="E194" s="207" t="s">
        <v>595</v>
      </c>
      <c r="F194" s="208">
        <v>417.5</v>
      </c>
      <c r="G194" s="207"/>
      <c r="H194" s="207">
        <v>547</v>
      </c>
      <c r="I194" s="209">
        <v>535</v>
      </c>
      <c r="J194" s="210" t="s">
        <v>683</v>
      </c>
      <c r="K194" s="211">
        <f t="shared" si="99"/>
        <v>129.5</v>
      </c>
      <c r="L194" s="212">
        <f t="shared" si="100"/>
        <v>0.31017964071856285</v>
      </c>
      <c r="M194" s="207" t="s">
        <v>593</v>
      </c>
      <c r="N194" s="213">
        <v>42578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4">
        <v>48</v>
      </c>
      <c r="B195" s="205">
        <v>42408</v>
      </c>
      <c r="C195" s="205"/>
      <c r="D195" s="206" t="s">
        <v>691</v>
      </c>
      <c r="E195" s="207" t="s">
        <v>625</v>
      </c>
      <c r="F195" s="208">
        <v>650</v>
      </c>
      <c r="G195" s="207"/>
      <c r="H195" s="207">
        <v>800</v>
      </c>
      <c r="I195" s="209">
        <v>800</v>
      </c>
      <c r="J195" s="210" t="s">
        <v>683</v>
      </c>
      <c r="K195" s="211">
        <f t="shared" si="99"/>
        <v>150</v>
      </c>
      <c r="L195" s="212">
        <f t="shared" si="100"/>
        <v>0.23076923076923078</v>
      </c>
      <c r="M195" s="207" t="s">
        <v>593</v>
      </c>
      <c r="N195" s="213">
        <v>43154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4">
        <v>49</v>
      </c>
      <c r="B196" s="205">
        <v>42433</v>
      </c>
      <c r="C196" s="205"/>
      <c r="D196" s="206" t="s">
        <v>211</v>
      </c>
      <c r="E196" s="207" t="s">
        <v>625</v>
      </c>
      <c r="F196" s="208">
        <v>437.5</v>
      </c>
      <c r="G196" s="207"/>
      <c r="H196" s="207">
        <v>504.5</v>
      </c>
      <c r="I196" s="209">
        <v>522</v>
      </c>
      <c r="J196" s="210" t="s">
        <v>692</v>
      </c>
      <c r="K196" s="211">
        <f t="shared" si="99"/>
        <v>67</v>
      </c>
      <c r="L196" s="212">
        <f t="shared" si="100"/>
        <v>0.15314285714285714</v>
      </c>
      <c r="M196" s="207" t="s">
        <v>593</v>
      </c>
      <c r="N196" s="213">
        <v>42480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4">
        <v>50</v>
      </c>
      <c r="B197" s="205">
        <v>42438</v>
      </c>
      <c r="C197" s="205"/>
      <c r="D197" s="206" t="s">
        <v>693</v>
      </c>
      <c r="E197" s="207" t="s">
        <v>625</v>
      </c>
      <c r="F197" s="208">
        <v>189.5</v>
      </c>
      <c r="G197" s="207"/>
      <c r="H197" s="207">
        <v>218</v>
      </c>
      <c r="I197" s="209">
        <v>218</v>
      </c>
      <c r="J197" s="210" t="s">
        <v>683</v>
      </c>
      <c r="K197" s="211">
        <f t="shared" si="99"/>
        <v>28.5</v>
      </c>
      <c r="L197" s="212">
        <f t="shared" si="100"/>
        <v>0.15039577836411611</v>
      </c>
      <c r="M197" s="207" t="s">
        <v>593</v>
      </c>
      <c r="N197" s="213">
        <v>43034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4">
        <v>51</v>
      </c>
      <c r="B198" s="215">
        <v>42471</v>
      </c>
      <c r="C198" s="215"/>
      <c r="D198" s="223" t="s">
        <v>694</v>
      </c>
      <c r="E198" s="218" t="s">
        <v>625</v>
      </c>
      <c r="F198" s="218">
        <v>36.5</v>
      </c>
      <c r="G198" s="219"/>
      <c r="H198" s="219">
        <v>15.85</v>
      </c>
      <c r="I198" s="219">
        <v>60</v>
      </c>
      <c r="J198" s="220" t="s">
        <v>695</v>
      </c>
      <c r="K198" s="221">
        <f t="shared" si="99"/>
        <v>-20.65</v>
      </c>
      <c r="L198" s="222">
        <f t="shared" si="100"/>
        <v>-0.5657534246575342</v>
      </c>
      <c r="M198" s="218" t="s">
        <v>606</v>
      </c>
      <c r="N198" s="226">
        <v>43627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4">
        <v>52</v>
      </c>
      <c r="B199" s="205">
        <v>42472</v>
      </c>
      <c r="C199" s="205"/>
      <c r="D199" s="206" t="s">
        <v>696</v>
      </c>
      <c r="E199" s="207" t="s">
        <v>625</v>
      </c>
      <c r="F199" s="208">
        <v>93</v>
      </c>
      <c r="G199" s="207"/>
      <c r="H199" s="207">
        <v>149</v>
      </c>
      <c r="I199" s="209">
        <v>140</v>
      </c>
      <c r="J199" s="210" t="s">
        <v>697</v>
      </c>
      <c r="K199" s="211">
        <f t="shared" si="99"/>
        <v>56</v>
      </c>
      <c r="L199" s="212">
        <f t="shared" si="100"/>
        <v>0.60215053763440862</v>
      </c>
      <c r="M199" s="207" t="s">
        <v>593</v>
      </c>
      <c r="N199" s="213">
        <v>42740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4">
        <v>53</v>
      </c>
      <c r="B200" s="205">
        <v>42472</v>
      </c>
      <c r="C200" s="205"/>
      <c r="D200" s="206" t="s">
        <v>698</v>
      </c>
      <c r="E200" s="207" t="s">
        <v>625</v>
      </c>
      <c r="F200" s="208">
        <v>130</v>
      </c>
      <c r="G200" s="207"/>
      <c r="H200" s="207">
        <v>150</v>
      </c>
      <c r="I200" s="209" t="s">
        <v>699</v>
      </c>
      <c r="J200" s="210" t="s">
        <v>683</v>
      </c>
      <c r="K200" s="211">
        <f t="shared" si="99"/>
        <v>20</v>
      </c>
      <c r="L200" s="212">
        <f t="shared" si="100"/>
        <v>0.15384615384615385</v>
      </c>
      <c r="M200" s="207" t="s">
        <v>593</v>
      </c>
      <c r="N200" s="213">
        <v>42564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4">
        <v>54</v>
      </c>
      <c r="B201" s="205">
        <v>42473</v>
      </c>
      <c r="C201" s="205"/>
      <c r="D201" s="206" t="s">
        <v>700</v>
      </c>
      <c r="E201" s="207" t="s">
        <v>625</v>
      </c>
      <c r="F201" s="208">
        <v>196</v>
      </c>
      <c r="G201" s="207"/>
      <c r="H201" s="207">
        <v>299</v>
      </c>
      <c r="I201" s="209">
        <v>299</v>
      </c>
      <c r="J201" s="210" t="s">
        <v>683</v>
      </c>
      <c r="K201" s="211">
        <v>103</v>
      </c>
      <c r="L201" s="212">
        <v>0.52551020408163296</v>
      </c>
      <c r="M201" s="207" t="s">
        <v>593</v>
      </c>
      <c r="N201" s="213">
        <v>42620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4">
        <v>55</v>
      </c>
      <c r="B202" s="205">
        <v>42473</v>
      </c>
      <c r="C202" s="205"/>
      <c r="D202" s="206" t="s">
        <v>701</v>
      </c>
      <c r="E202" s="207" t="s">
        <v>625</v>
      </c>
      <c r="F202" s="208">
        <v>88</v>
      </c>
      <c r="G202" s="207"/>
      <c r="H202" s="207">
        <v>103</v>
      </c>
      <c r="I202" s="209">
        <v>103</v>
      </c>
      <c r="J202" s="210" t="s">
        <v>683</v>
      </c>
      <c r="K202" s="211">
        <v>15</v>
      </c>
      <c r="L202" s="212">
        <v>0.170454545454545</v>
      </c>
      <c r="M202" s="207" t="s">
        <v>593</v>
      </c>
      <c r="N202" s="213">
        <v>42530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4">
        <v>56</v>
      </c>
      <c r="B203" s="205">
        <v>42492</v>
      </c>
      <c r="C203" s="205"/>
      <c r="D203" s="206" t="s">
        <v>702</v>
      </c>
      <c r="E203" s="207" t="s">
        <v>625</v>
      </c>
      <c r="F203" s="208">
        <v>127.5</v>
      </c>
      <c r="G203" s="207"/>
      <c r="H203" s="207">
        <v>148</v>
      </c>
      <c r="I203" s="209" t="s">
        <v>703</v>
      </c>
      <c r="J203" s="210" t="s">
        <v>683</v>
      </c>
      <c r="K203" s="211">
        <f t="shared" ref="K203:K207" si="101">H203-F203</f>
        <v>20.5</v>
      </c>
      <c r="L203" s="212">
        <f t="shared" ref="L203:L207" si="102">K203/F203</f>
        <v>0.16078431372549021</v>
      </c>
      <c r="M203" s="207" t="s">
        <v>593</v>
      </c>
      <c r="N203" s="213">
        <v>42564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4">
        <v>57</v>
      </c>
      <c r="B204" s="205">
        <v>42493</v>
      </c>
      <c r="C204" s="205"/>
      <c r="D204" s="206" t="s">
        <v>704</v>
      </c>
      <c r="E204" s="207" t="s">
        <v>625</v>
      </c>
      <c r="F204" s="208">
        <v>675</v>
      </c>
      <c r="G204" s="207"/>
      <c r="H204" s="207">
        <v>815</v>
      </c>
      <c r="I204" s="209" t="s">
        <v>705</v>
      </c>
      <c r="J204" s="210" t="s">
        <v>683</v>
      </c>
      <c r="K204" s="211">
        <f t="shared" si="101"/>
        <v>140</v>
      </c>
      <c r="L204" s="212">
        <f t="shared" si="102"/>
        <v>0.2074074074074074</v>
      </c>
      <c r="M204" s="207" t="s">
        <v>593</v>
      </c>
      <c r="N204" s="213">
        <v>43154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4">
        <v>58</v>
      </c>
      <c r="B205" s="215">
        <v>42522</v>
      </c>
      <c r="C205" s="215"/>
      <c r="D205" s="216" t="s">
        <v>706</v>
      </c>
      <c r="E205" s="217" t="s">
        <v>625</v>
      </c>
      <c r="F205" s="218">
        <v>500</v>
      </c>
      <c r="G205" s="218"/>
      <c r="H205" s="219">
        <v>232.5</v>
      </c>
      <c r="I205" s="219" t="s">
        <v>707</v>
      </c>
      <c r="J205" s="220" t="s">
        <v>708</v>
      </c>
      <c r="K205" s="221">
        <f t="shared" si="101"/>
        <v>-267.5</v>
      </c>
      <c r="L205" s="222">
        <f t="shared" si="102"/>
        <v>-0.53500000000000003</v>
      </c>
      <c r="M205" s="218" t="s">
        <v>606</v>
      </c>
      <c r="N205" s="215">
        <v>43735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4">
        <v>59</v>
      </c>
      <c r="B206" s="205">
        <v>42527</v>
      </c>
      <c r="C206" s="205"/>
      <c r="D206" s="206" t="s">
        <v>543</v>
      </c>
      <c r="E206" s="207" t="s">
        <v>625</v>
      </c>
      <c r="F206" s="208">
        <v>110</v>
      </c>
      <c r="G206" s="207"/>
      <c r="H206" s="207">
        <v>126.5</v>
      </c>
      <c r="I206" s="209">
        <v>125</v>
      </c>
      <c r="J206" s="210" t="s">
        <v>634</v>
      </c>
      <c r="K206" s="211">
        <f t="shared" si="101"/>
        <v>16.5</v>
      </c>
      <c r="L206" s="212">
        <f t="shared" si="102"/>
        <v>0.15</v>
      </c>
      <c r="M206" s="207" t="s">
        <v>593</v>
      </c>
      <c r="N206" s="213">
        <v>42552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4">
        <v>60</v>
      </c>
      <c r="B207" s="205">
        <v>42538</v>
      </c>
      <c r="C207" s="205"/>
      <c r="D207" s="206" t="s">
        <v>709</v>
      </c>
      <c r="E207" s="207" t="s">
        <v>625</v>
      </c>
      <c r="F207" s="208">
        <v>44</v>
      </c>
      <c r="G207" s="207"/>
      <c r="H207" s="207">
        <v>69.5</v>
      </c>
      <c r="I207" s="209">
        <v>69.5</v>
      </c>
      <c r="J207" s="210" t="s">
        <v>710</v>
      </c>
      <c r="K207" s="211">
        <f t="shared" si="101"/>
        <v>25.5</v>
      </c>
      <c r="L207" s="212">
        <f t="shared" si="102"/>
        <v>0.57954545454545459</v>
      </c>
      <c r="M207" s="207" t="s">
        <v>593</v>
      </c>
      <c r="N207" s="213">
        <v>42977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4">
        <v>61</v>
      </c>
      <c r="B208" s="205">
        <v>42549</v>
      </c>
      <c r="C208" s="205"/>
      <c r="D208" s="206" t="s">
        <v>711</v>
      </c>
      <c r="E208" s="207" t="s">
        <v>625</v>
      </c>
      <c r="F208" s="208">
        <v>262.5</v>
      </c>
      <c r="G208" s="207"/>
      <c r="H208" s="207">
        <v>340</v>
      </c>
      <c r="I208" s="209">
        <v>333</v>
      </c>
      <c r="J208" s="210" t="s">
        <v>712</v>
      </c>
      <c r="K208" s="211">
        <v>77.5</v>
      </c>
      <c r="L208" s="212">
        <v>0.29523809523809502</v>
      </c>
      <c r="M208" s="207" t="s">
        <v>593</v>
      </c>
      <c r="N208" s="213">
        <v>43017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4">
        <v>62</v>
      </c>
      <c r="B209" s="205">
        <v>42549</v>
      </c>
      <c r="C209" s="205"/>
      <c r="D209" s="206" t="s">
        <v>713</v>
      </c>
      <c r="E209" s="207" t="s">
        <v>625</v>
      </c>
      <c r="F209" s="208">
        <v>840</v>
      </c>
      <c r="G209" s="207"/>
      <c r="H209" s="207">
        <v>1230</v>
      </c>
      <c r="I209" s="209">
        <v>1230</v>
      </c>
      <c r="J209" s="210" t="s">
        <v>683</v>
      </c>
      <c r="K209" s="211">
        <v>390</v>
      </c>
      <c r="L209" s="212">
        <v>0.46428571428571402</v>
      </c>
      <c r="M209" s="207" t="s">
        <v>593</v>
      </c>
      <c r="N209" s="213">
        <v>42649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7">
        <v>63</v>
      </c>
      <c r="B210" s="228">
        <v>42556</v>
      </c>
      <c r="C210" s="228"/>
      <c r="D210" s="229" t="s">
        <v>714</v>
      </c>
      <c r="E210" s="230" t="s">
        <v>625</v>
      </c>
      <c r="F210" s="230">
        <v>395</v>
      </c>
      <c r="G210" s="231"/>
      <c r="H210" s="231">
        <f>(468.5+342.5)/2</f>
        <v>405.5</v>
      </c>
      <c r="I210" s="231">
        <v>510</v>
      </c>
      <c r="J210" s="232" t="s">
        <v>715</v>
      </c>
      <c r="K210" s="233">
        <f t="shared" ref="K210:K216" si="103">H210-F210</f>
        <v>10.5</v>
      </c>
      <c r="L210" s="234">
        <f t="shared" ref="L210:L216" si="104">K210/F210</f>
        <v>2.6582278481012658E-2</v>
      </c>
      <c r="M210" s="230" t="s">
        <v>716</v>
      </c>
      <c r="N210" s="228">
        <v>43606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4">
        <v>64</v>
      </c>
      <c r="B211" s="215">
        <v>42584</v>
      </c>
      <c r="C211" s="215"/>
      <c r="D211" s="216" t="s">
        <v>717</v>
      </c>
      <c r="E211" s="217" t="s">
        <v>595</v>
      </c>
      <c r="F211" s="218">
        <f>169.5-12.8</f>
        <v>156.69999999999999</v>
      </c>
      <c r="G211" s="218"/>
      <c r="H211" s="219">
        <v>77</v>
      </c>
      <c r="I211" s="219" t="s">
        <v>718</v>
      </c>
      <c r="J211" s="220" t="s">
        <v>719</v>
      </c>
      <c r="K211" s="221">
        <f t="shared" si="103"/>
        <v>-79.699999999999989</v>
      </c>
      <c r="L211" s="222">
        <f t="shared" si="104"/>
        <v>-0.50861518825781749</v>
      </c>
      <c r="M211" s="218" t="s">
        <v>606</v>
      </c>
      <c r="N211" s="215">
        <v>43522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4">
        <v>65</v>
      </c>
      <c r="B212" s="215">
        <v>42586</v>
      </c>
      <c r="C212" s="215"/>
      <c r="D212" s="216" t="s">
        <v>720</v>
      </c>
      <c r="E212" s="217" t="s">
        <v>625</v>
      </c>
      <c r="F212" s="218">
        <v>400</v>
      </c>
      <c r="G212" s="218"/>
      <c r="H212" s="219">
        <v>305</v>
      </c>
      <c r="I212" s="219">
        <v>475</v>
      </c>
      <c r="J212" s="220" t="s">
        <v>721</v>
      </c>
      <c r="K212" s="221">
        <f t="shared" si="103"/>
        <v>-95</v>
      </c>
      <c r="L212" s="222">
        <f t="shared" si="104"/>
        <v>-0.23749999999999999</v>
      </c>
      <c r="M212" s="218" t="s">
        <v>606</v>
      </c>
      <c r="N212" s="215">
        <v>43606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4">
        <v>66</v>
      </c>
      <c r="B213" s="205">
        <v>42593</v>
      </c>
      <c r="C213" s="205"/>
      <c r="D213" s="206" t="s">
        <v>722</v>
      </c>
      <c r="E213" s="207" t="s">
        <v>625</v>
      </c>
      <c r="F213" s="208">
        <v>86.5</v>
      </c>
      <c r="G213" s="207"/>
      <c r="H213" s="207">
        <v>130</v>
      </c>
      <c r="I213" s="209">
        <v>130</v>
      </c>
      <c r="J213" s="210" t="s">
        <v>723</v>
      </c>
      <c r="K213" s="211">
        <f t="shared" si="103"/>
        <v>43.5</v>
      </c>
      <c r="L213" s="212">
        <f t="shared" si="104"/>
        <v>0.50289017341040465</v>
      </c>
      <c r="M213" s="207" t="s">
        <v>593</v>
      </c>
      <c r="N213" s="213">
        <v>43091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4">
        <v>67</v>
      </c>
      <c r="B214" s="215">
        <v>42600</v>
      </c>
      <c r="C214" s="215"/>
      <c r="D214" s="216" t="s">
        <v>110</v>
      </c>
      <c r="E214" s="217" t="s">
        <v>625</v>
      </c>
      <c r="F214" s="218">
        <v>133.5</v>
      </c>
      <c r="G214" s="218"/>
      <c r="H214" s="219">
        <v>126.5</v>
      </c>
      <c r="I214" s="219">
        <v>178</v>
      </c>
      <c r="J214" s="220" t="s">
        <v>724</v>
      </c>
      <c r="K214" s="221">
        <f t="shared" si="103"/>
        <v>-7</v>
      </c>
      <c r="L214" s="222">
        <f t="shared" si="104"/>
        <v>-5.2434456928838954E-2</v>
      </c>
      <c r="M214" s="218" t="s">
        <v>606</v>
      </c>
      <c r="N214" s="215">
        <v>42615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4">
        <v>68</v>
      </c>
      <c r="B215" s="205">
        <v>42613</v>
      </c>
      <c r="C215" s="205"/>
      <c r="D215" s="206" t="s">
        <v>725</v>
      </c>
      <c r="E215" s="207" t="s">
        <v>625</v>
      </c>
      <c r="F215" s="208">
        <v>560</v>
      </c>
      <c r="G215" s="207"/>
      <c r="H215" s="207">
        <v>725</v>
      </c>
      <c r="I215" s="209">
        <v>725</v>
      </c>
      <c r="J215" s="210" t="s">
        <v>627</v>
      </c>
      <c r="K215" s="211">
        <f t="shared" si="103"/>
        <v>165</v>
      </c>
      <c r="L215" s="212">
        <f t="shared" si="104"/>
        <v>0.29464285714285715</v>
      </c>
      <c r="M215" s="207" t="s">
        <v>593</v>
      </c>
      <c r="N215" s="213">
        <v>42456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4">
        <v>69</v>
      </c>
      <c r="B216" s="205">
        <v>42614</v>
      </c>
      <c r="C216" s="205"/>
      <c r="D216" s="206" t="s">
        <v>726</v>
      </c>
      <c r="E216" s="207" t="s">
        <v>625</v>
      </c>
      <c r="F216" s="208">
        <v>160.5</v>
      </c>
      <c r="G216" s="207"/>
      <c r="H216" s="207">
        <v>210</v>
      </c>
      <c r="I216" s="209">
        <v>210</v>
      </c>
      <c r="J216" s="210" t="s">
        <v>627</v>
      </c>
      <c r="K216" s="211">
        <f t="shared" si="103"/>
        <v>49.5</v>
      </c>
      <c r="L216" s="212">
        <f t="shared" si="104"/>
        <v>0.30841121495327101</v>
      </c>
      <c r="M216" s="207" t="s">
        <v>593</v>
      </c>
      <c r="N216" s="213">
        <v>42871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4">
        <v>70</v>
      </c>
      <c r="B217" s="205">
        <v>42646</v>
      </c>
      <c r="C217" s="205"/>
      <c r="D217" s="206" t="s">
        <v>398</v>
      </c>
      <c r="E217" s="207" t="s">
        <v>625</v>
      </c>
      <c r="F217" s="208">
        <v>430</v>
      </c>
      <c r="G217" s="207"/>
      <c r="H217" s="207">
        <v>596</v>
      </c>
      <c r="I217" s="209">
        <v>575</v>
      </c>
      <c r="J217" s="210" t="s">
        <v>727</v>
      </c>
      <c r="K217" s="211">
        <v>166</v>
      </c>
      <c r="L217" s="212">
        <v>0.38604651162790699</v>
      </c>
      <c r="M217" s="207" t="s">
        <v>593</v>
      </c>
      <c r="N217" s="213">
        <v>42769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4">
        <v>71</v>
      </c>
      <c r="B218" s="205">
        <v>42657</v>
      </c>
      <c r="C218" s="205"/>
      <c r="D218" s="206" t="s">
        <v>728</v>
      </c>
      <c r="E218" s="207" t="s">
        <v>625</v>
      </c>
      <c r="F218" s="208">
        <v>280</v>
      </c>
      <c r="G218" s="207"/>
      <c r="H218" s="207">
        <v>345</v>
      </c>
      <c r="I218" s="209">
        <v>345</v>
      </c>
      <c r="J218" s="210" t="s">
        <v>627</v>
      </c>
      <c r="K218" s="211">
        <f t="shared" ref="K218:K223" si="105">H218-F218</f>
        <v>65</v>
      </c>
      <c r="L218" s="212">
        <f t="shared" ref="L218:L219" si="106">K218/F218</f>
        <v>0.23214285714285715</v>
      </c>
      <c r="M218" s="207" t="s">
        <v>593</v>
      </c>
      <c r="N218" s="213">
        <v>42814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4">
        <v>72</v>
      </c>
      <c r="B219" s="205">
        <v>42657</v>
      </c>
      <c r="C219" s="205"/>
      <c r="D219" s="206" t="s">
        <v>729</v>
      </c>
      <c r="E219" s="207" t="s">
        <v>625</v>
      </c>
      <c r="F219" s="208">
        <v>245</v>
      </c>
      <c r="G219" s="207"/>
      <c r="H219" s="207">
        <v>325.5</v>
      </c>
      <c r="I219" s="209">
        <v>330</v>
      </c>
      <c r="J219" s="210" t="s">
        <v>730</v>
      </c>
      <c r="K219" s="211">
        <f t="shared" si="105"/>
        <v>80.5</v>
      </c>
      <c r="L219" s="212">
        <f t="shared" si="106"/>
        <v>0.32857142857142857</v>
      </c>
      <c r="M219" s="207" t="s">
        <v>593</v>
      </c>
      <c r="N219" s="213">
        <v>42769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4">
        <v>73</v>
      </c>
      <c r="B220" s="205">
        <v>42660</v>
      </c>
      <c r="C220" s="205"/>
      <c r="D220" s="206" t="s">
        <v>348</v>
      </c>
      <c r="E220" s="207" t="s">
        <v>625</v>
      </c>
      <c r="F220" s="208">
        <v>125</v>
      </c>
      <c r="G220" s="207"/>
      <c r="H220" s="207">
        <v>160</v>
      </c>
      <c r="I220" s="209">
        <v>160</v>
      </c>
      <c r="J220" s="210" t="s">
        <v>683</v>
      </c>
      <c r="K220" s="211">
        <f t="shared" si="105"/>
        <v>35</v>
      </c>
      <c r="L220" s="212">
        <v>0.28000000000000003</v>
      </c>
      <c r="M220" s="207" t="s">
        <v>593</v>
      </c>
      <c r="N220" s="213">
        <v>42803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4">
        <v>74</v>
      </c>
      <c r="B221" s="205">
        <v>42660</v>
      </c>
      <c r="C221" s="205"/>
      <c r="D221" s="206" t="s">
        <v>471</v>
      </c>
      <c r="E221" s="207" t="s">
        <v>625</v>
      </c>
      <c r="F221" s="208">
        <v>114</v>
      </c>
      <c r="G221" s="207"/>
      <c r="H221" s="207">
        <v>145</v>
      </c>
      <c r="I221" s="209">
        <v>145</v>
      </c>
      <c r="J221" s="210" t="s">
        <v>683</v>
      </c>
      <c r="K221" s="211">
        <f t="shared" si="105"/>
        <v>31</v>
      </c>
      <c r="L221" s="212">
        <f t="shared" ref="L221:L223" si="107">K221/F221</f>
        <v>0.27192982456140352</v>
      </c>
      <c r="M221" s="207" t="s">
        <v>593</v>
      </c>
      <c r="N221" s="213">
        <v>42859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4">
        <v>75</v>
      </c>
      <c r="B222" s="205">
        <v>42660</v>
      </c>
      <c r="C222" s="205"/>
      <c r="D222" s="206" t="s">
        <v>731</v>
      </c>
      <c r="E222" s="207" t="s">
        <v>625</v>
      </c>
      <c r="F222" s="208">
        <v>212</v>
      </c>
      <c r="G222" s="207"/>
      <c r="H222" s="207">
        <v>280</v>
      </c>
      <c r="I222" s="209">
        <v>276</v>
      </c>
      <c r="J222" s="210" t="s">
        <v>732</v>
      </c>
      <c r="K222" s="211">
        <f t="shared" si="105"/>
        <v>68</v>
      </c>
      <c r="L222" s="212">
        <f t="shared" si="107"/>
        <v>0.32075471698113206</v>
      </c>
      <c r="M222" s="207" t="s">
        <v>593</v>
      </c>
      <c r="N222" s="213">
        <v>42858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4">
        <v>76</v>
      </c>
      <c r="B223" s="205">
        <v>42678</v>
      </c>
      <c r="C223" s="205"/>
      <c r="D223" s="206" t="s">
        <v>459</v>
      </c>
      <c r="E223" s="207" t="s">
        <v>625</v>
      </c>
      <c r="F223" s="208">
        <v>155</v>
      </c>
      <c r="G223" s="207"/>
      <c r="H223" s="207">
        <v>210</v>
      </c>
      <c r="I223" s="209">
        <v>210</v>
      </c>
      <c r="J223" s="210" t="s">
        <v>733</v>
      </c>
      <c r="K223" s="211">
        <f t="shared" si="105"/>
        <v>55</v>
      </c>
      <c r="L223" s="212">
        <f t="shared" si="107"/>
        <v>0.35483870967741937</v>
      </c>
      <c r="M223" s="207" t="s">
        <v>593</v>
      </c>
      <c r="N223" s="213">
        <v>42944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4">
        <v>77</v>
      </c>
      <c r="B224" s="215">
        <v>42710</v>
      </c>
      <c r="C224" s="215"/>
      <c r="D224" s="216" t="s">
        <v>734</v>
      </c>
      <c r="E224" s="217" t="s">
        <v>625</v>
      </c>
      <c r="F224" s="218">
        <v>150.5</v>
      </c>
      <c r="G224" s="218"/>
      <c r="H224" s="219">
        <v>72.5</v>
      </c>
      <c r="I224" s="219">
        <v>174</v>
      </c>
      <c r="J224" s="220" t="s">
        <v>735</v>
      </c>
      <c r="K224" s="221">
        <v>-78</v>
      </c>
      <c r="L224" s="222">
        <v>-0.51827242524916906</v>
      </c>
      <c r="M224" s="218" t="s">
        <v>606</v>
      </c>
      <c r="N224" s="215">
        <v>43333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4">
        <v>78</v>
      </c>
      <c r="B225" s="205">
        <v>42712</v>
      </c>
      <c r="C225" s="205"/>
      <c r="D225" s="206" t="s">
        <v>736</v>
      </c>
      <c r="E225" s="207" t="s">
        <v>625</v>
      </c>
      <c r="F225" s="208">
        <v>380</v>
      </c>
      <c r="G225" s="207"/>
      <c r="H225" s="207">
        <v>478</v>
      </c>
      <c r="I225" s="209">
        <v>468</v>
      </c>
      <c r="J225" s="210" t="s">
        <v>683</v>
      </c>
      <c r="K225" s="211">
        <f t="shared" ref="K225:K227" si="108">H225-F225</f>
        <v>98</v>
      </c>
      <c r="L225" s="212">
        <f t="shared" ref="L225:L227" si="109">K225/F225</f>
        <v>0.25789473684210529</v>
      </c>
      <c r="M225" s="207" t="s">
        <v>593</v>
      </c>
      <c r="N225" s="213">
        <v>43025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4">
        <v>79</v>
      </c>
      <c r="B226" s="205">
        <v>42734</v>
      </c>
      <c r="C226" s="205"/>
      <c r="D226" s="206" t="s">
        <v>109</v>
      </c>
      <c r="E226" s="207" t="s">
        <v>625</v>
      </c>
      <c r="F226" s="208">
        <v>305</v>
      </c>
      <c r="G226" s="207"/>
      <c r="H226" s="207">
        <v>375</v>
      </c>
      <c r="I226" s="209">
        <v>375</v>
      </c>
      <c r="J226" s="210" t="s">
        <v>683</v>
      </c>
      <c r="K226" s="211">
        <f t="shared" si="108"/>
        <v>70</v>
      </c>
      <c r="L226" s="212">
        <f t="shared" si="109"/>
        <v>0.22950819672131148</v>
      </c>
      <c r="M226" s="207" t="s">
        <v>593</v>
      </c>
      <c r="N226" s="213">
        <v>42768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4">
        <v>80</v>
      </c>
      <c r="B227" s="205">
        <v>42739</v>
      </c>
      <c r="C227" s="205"/>
      <c r="D227" s="206" t="s">
        <v>95</v>
      </c>
      <c r="E227" s="207" t="s">
        <v>625</v>
      </c>
      <c r="F227" s="208">
        <v>99.5</v>
      </c>
      <c r="G227" s="207"/>
      <c r="H227" s="207">
        <v>158</v>
      </c>
      <c r="I227" s="209">
        <v>158</v>
      </c>
      <c r="J227" s="210" t="s">
        <v>683</v>
      </c>
      <c r="K227" s="211">
        <f t="shared" si="108"/>
        <v>58.5</v>
      </c>
      <c r="L227" s="212">
        <f t="shared" si="109"/>
        <v>0.5879396984924623</v>
      </c>
      <c r="M227" s="207" t="s">
        <v>593</v>
      </c>
      <c r="N227" s="213">
        <v>42898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4">
        <v>81</v>
      </c>
      <c r="B228" s="205">
        <v>42739</v>
      </c>
      <c r="C228" s="205"/>
      <c r="D228" s="206" t="s">
        <v>95</v>
      </c>
      <c r="E228" s="207" t="s">
        <v>625</v>
      </c>
      <c r="F228" s="208">
        <v>99.5</v>
      </c>
      <c r="G228" s="207"/>
      <c r="H228" s="207">
        <v>158</v>
      </c>
      <c r="I228" s="209">
        <v>158</v>
      </c>
      <c r="J228" s="210" t="s">
        <v>683</v>
      </c>
      <c r="K228" s="211">
        <v>58.5</v>
      </c>
      <c r="L228" s="212">
        <v>0.58793969849246197</v>
      </c>
      <c r="M228" s="207" t="s">
        <v>593</v>
      </c>
      <c r="N228" s="213">
        <v>42898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4">
        <v>82</v>
      </c>
      <c r="B229" s="205">
        <v>42786</v>
      </c>
      <c r="C229" s="205"/>
      <c r="D229" s="206" t="s">
        <v>186</v>
      </c>
      <c r="E229" s="207" t="s">
        <v>625</v>
      </c>
      <c r="F229" s="208">
        <v>140.5</v>
      </c>
      <c r="G229" s="207"/>
      <c r="H229" s="207">
        <v>220</v>
      </c>
      <c r="I229" s="209">
        <v>220</v>
      </c>
      <c r="J229" s="210" t="s">
        <v>683</v>
      </c>
      <c r="K229" s="211">
        <f>H229-F229</f>
        <v>79.5</v>
      </c>
      <c r="L229" s="212">
        <f>K229/F229</f>
        <v>0.5658362989323843</v>
      </c>
      <c r="M229" s="207" t="s">
        <v>593</v>
      </c>
      <c r="N229" s="213">
        <v>42864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4">
        <v>83</v>
      </c>
      <c r="B230" s="205">
        <v>42786</v>
      </c>
      <c r="C230" s="205"/>
      <c r="D230" s="206" t="s">
        <v>737</v>
      </c>
      <c r="E230" s="207" t="s">
        <v>625</v>
      </c>
      <c r="F230" s="208">
        <v>202.5</v>
      </c>
      <c r="G230" s="207"/>
      <c r="H230" s="207">
        <v>234</v>
      </c>
      <c r="I230" s="209">
        <v>234</v>
      </c>
      <c r="J230" s="210" t="s">
        <v>683</v>
      </c>
      <c r="K230" s="211">
        <v>31.5</v>
      </c>
      <c r="L230" s="212">
        <v>0.155555555555556</v>
      </c>
      <c r="M230" s="207" t="s">
        <v>593</v>
      </c>
      <c r="N230" s="213">
        <v>42836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4">
        <v>84</v>
      </c>
      <c r="B231" s="205">
        <v>42818</v>
      </c>
      <c r="C231" s="205"/>
      <c r="D231" s="206" t="s">
        <v>738</v>
      </c>
      <c r="E231" s="207" t="s">
        <v>625</v>
      </c>
      <c r="F231" s="208">
        <v>300.5</v>
      </c>
      <c r="G231" s="207"/>
      <c r="H231" s="207">
        <v>417.5</v>
      </c>
      <c r="I231" s="209">
        <v>420</v>
      </c>
      <c r="J231" s="210" t="s">
        <v>739</v>
      </c>
      <c r="K231" s="211">
        <f>H231-F231</f>
        <v>117</v>
      </c>
      <c r="L231" s="212">
        <f>K231/F231</f>
        <v>0.38935108153078202</v>
      </c>
      <c r="M231" s="207" t="s">
        <v>593</v>
      </c>
      <c r="N231" s="213">
        <v>43070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4">
        <v>85</v>
      </c>
      <c r="B232" s="205">
        <v>42818</v>
      </c>
      <c r="C232" s="205"/>
      <c r="D232" s="206" t="s">
        <v>713</v>
      </c>
      <c r="E232" s="207" t="s">
        <v>625</v>
      </c>
      <c r="F232" s="208">
        <v>850</v>
      </c>
      <c r="G232" s="207"/>
      <c r="H232" s="207">
        <v>1042.5</v>
      </c>
      <c r="I232" s="209">
        <v>1023</v>
      </c>
      <c r="J232" s="210" t="s">
        <v>740</v>
      </c>
      <c r="K232" s="211">
        <v>192.5</v>
      </c>
      <c r="L232" s="212">
        <v>0.22647058823529401</v>
      </c>
      <c r="M232" s="207" t="s">
        <v>593</v>
      </c>
      <c r="N232" s="213">
        <v>42830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4">
        <v>86</v>
      </c>
      <c r="B233" s="205">
        <v>42830</v>
      </c>
      <c r="C233" s="205"/>
      <c r="D233" s="206" t="s">
        <v>490</v>
      </c>
      <c r="E233" s="207" t="s">
        <v>625</v>
      </c>
      <c r="F233" s="208">
        <v>785</v>
      </c>
      <c r="G233" s="207"/>
      <c r="H233" s="207">
        <v>930</v>
      </c>
      <c r="I233" s="209">
        <v>920</v>
      </c>
      <c r="J233" s="210" t="s">
        <v>741</v>
      </c>
      <c r="K233" s="211">
        <f>H233-F233</f>
        <v>145</v>
      </c>
      <c r="L233" s="212">
        <f>K233/F233</f>
        <v>0.18471337579617833</v>
      </c>
      <c r="M233" s="207" t="s">
        <v>593</v>
      </c>
      <c r="N233" s="213">
        <v>42976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4">
        <v>87</v>
      </c>
      <c r="B234" s="215">
        <v>42831</v>
      </c>
      <c r="C234" s="215"/>
      <c r="D234" s="216" t="s">
        <v>742</v>
      </c>
      <c r="E234" s="217" t="s">
        <v>625</v>
      </c>
      <c r="F234" s="218">
        <v>40</v>
      </c>
      <c r="G234" s="218"/>
      <c r="H234" s="219">
        <v>13.1</v>
      </c>
      <c r="I234" s="219">
        <v>60</v>
      </c>
      <c r="J234" s="220" t="s">
        <v>743</v>
      </c>
      <c r="K234" s="221">
        <v>-26.9</v>
      </c>
      <c r="L234" s="222">
        <v>-0.67249999999999999</v>
      </c>
      <c r="M234" s="218" t="s">
        <v>606</v>
      </c>
      <c r="N234" s="215">
        <v>43138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4">
        <v>88</v>
      </c>
      <c r="B235" s="205">
        <v>42837</v>
      </c>
      <c r="C235" s="205"/>
      <c r="D235" s="206" t="s">
        <v>94</v>
      </c>
      <c r="E235" s="207" t="s">
        <v>625</v>
      </c>
      <c r="F235" s="208">
        <v>289.5</v>
      </c>
      <c r="G235" s="207"/>
      <c r="H235" s="207">
        <v>354</v>
      </c>
      <c r="I235" s="209">
        <v>360</v>
      </c>
      <c r="J235" s="210" t="s">
        <v>744</v>
      </c>
      <c r="K235" s="211">
        <f t="shared" ref="K235:K243" si="110">H235-F235</f>
        <v>64.5</v>
      </c>
      <c r="L235" s="212">
        <f t="shared" ref="L235:L243" si="111">K235/F235</f>
        <v>0.22279792746113988</v>
      </c>
      <c r="M235" s="207" t="s">
        <v>593</v>
      </c>
      <c r="N235" s="213">
        <v>43040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4">
        <v>89</v>
      </c>
      <c r="B236" s="205">
        <v>42845</v>
      </c>
      <c r="C236" s="205"/>
      <c r="D236" s="206" t="s">
        <v>429</v>
      </c>
      <c r="E236" s="207" t="s">
        <v>625</v>
      </c>
      <c r="F236" s="208">
        <v>700</v>
      </c>
      <c r="G236" s="207"/>
      <c r="H236" s="207">
        <v>840</v>
      </c>
      <c r="I236" s="209">
        <v>840</v>
      </c>
      <c r="J236" s="210" t="s">
        <v>745</v>
      </c>
      <c r="K236" s="211">
        <f t="shared" si="110"/>
        <v>140</v>
      </c>
      <c r="L236" s="212">
        <f t="shared" si="111"/>
        <v>0.2</v>
      </c>
      <c r="M236" s="207" t="s">
        <v>593</v>
      </c>
      <c r="N236" s="213">
        <v>42893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4">
        <v>90</v>
      </c>
      <c r="B237" s="205">
        <v>42887</v>
      </c>
      <c r="C237" s="205"/>
      <c r="D237" s="206" t="s">
        <v>746</v>
      </c>
      <c r="E237" s="207" t="s">
        <v>625</v>
      </c>
      <c r="F237" s="208">
        <v>130</v>
      </c>
      <c r="G237" s="207"/>
      <c r="H237" s="207">
        <v>144.25</v>
      </c>
      <c r="I237" s="209">
        <v>170</v>
      </c>
      <c r="J237" s="210" t="s">
        <v>747</v>
      </c>
      <c r="K237" s="211">
        <f t="shared" si="110"/>
        <v>14.25</v>
      </c>
      <c r="L237" s="212">
        <f t="shared" si="111"/>
        <v>0.10961538461538461</v>
      </c>
      <c r="M237" s="207" t="s">
        <v>593</v>
      </c>
      <c r="N237" s="213">
        <v>43675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4">
        <v>91</v>
      </c>
      <c r="B238" s="205">
        <v>42901</v>
      </c>
      <c r="C238" s="205"/>
      <c r="D238" s="206" t="s">
        <v>748</v>
      </c>
      <c r="E238" s="207" t="s">
        <v>625</v>
      </c>
      <c r="F238" s="208">
        <v>214.5</v>
      </c>
      <c r="G238" s="207"/>
      <c r="H238" s="207">
        <v>262</v>
      </c>
      <c r="I238" s="209">
        <v>262</v>
      </c>
      <c r="J238" s="210" t="s">
        <v>749</v>
      </c>
      <c r="K238" s="211">
        <f t="shared" si="110"/>
        <v>47.5</v>
      </c>
      <c r="L238" s="212">
        <f t="shared" si="111"/>
        <v>0.22144522144522144</v>
      </c>
      <c r="M238" s="207" t="s">
        <v>593</v>
      </c>
      <c r="N238" s="213">
        <v>42977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5">
        <v>92</v>
      </c>
      <c r="B239" s="236">
        <v>42933</v>
      </c>
      <c r="C239" s="236"/>
      <c r="D239" s="237" t="s">
        <v>750</v>
      </c>
      <c r="E239" s="238" t="s">
        <v>625</v>
      </c>
      <c r="F239" s="239">
        <v>370</v>
      </c>
      <c r="G239" s="238"/>
      <c r="H239" s="238">
        <v>447.5</v>
      </c>
      <c r="I239" s="240">
        <v>450</v>
      </c>
      <c r="J239" s="241" t="s">
        <v>683</v>
      </c>
      <c r="K239" s="211">
        <f t="shared" si="110"/>
        <v>77.5</v>
      </c>
      <c r="L239" s="242">
        <f t="shared" si="111"/>
        <v>0.20945945945945946</v>
      </c>
      <c r="M239" s="238" t="s">
        <v>593</v>
      </c>
      <c r="N239" s="243">
        <v>43035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5">
        <v>93</v>
      </c>
      <c r="B240" s="236">
        <v>42943</v>
      </c>
      <c r="C240" s="236"/>
      <c r="D240" s="237" t="s">
        <v>184</v>
      </c>
      <c r="E240" s="238" t="s">
        <v>625</v>
      </c>
      <c r="F240" s="239">
        <v>657.5</v>
      </c>
      <c r="G240" s="238"/>
      <c r="H240" s="238">
        <v>825</v>
      </c>
      <c r="I240" s="240">
        <v>820</v>
      </c>
      <c r="J240" s="241" t="s">
        <v>683</v>
      </c>
      <c r="K240" s="211">
        <f t="shared" si="110"/>
        <v>167.5</v>
      </c>
      <c r="L240" s="242">
        <f t="shared" si="111"/>
        <v>0.25475285171102663</v>
      </c>
      <c r="M240" s="238" t="s">
        <v>593</v>
      </c>
      <c r="N240" s="243">
        <v>43090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4">
        <v>94</v>
      </c>
      <c r="B241" s="205">
        <v>42964</v>
      </c>
      <c r="C241" s="205"/>
      <c r="D241" s="206" t="s">
        <v>364</v>
      </c>
      <c r="E241" s="207" t="s">
        <v>625</v>
      </c>
      <c r="F241" s="208">
        <v>605</v>
      </c>
      <c r="G241" s="207"/>
      <c r="H241" s="207">
        <v>750</v>
      </c>
      <c r="I241" s="209">
        <v>750</v>
      </c>
      <c r="J241" s="210" t="s">
        <v>741</v>
      </c>
      <c r="K241" s="211">
        <f t="shared" si="110"/>
        <v>145</v>
      </c>
      <c r="L241" s="212">
        <f t="shared" si="111"/>
        <v>0.23966942148760331</v>
      </c>
      <c r="M241" s="207" t="s">
        <v>593</v>
      </c>
      <c r="N241" s="213">
        <v>43027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4">
        <v>95</v>
      </c>
      <c r="B242" s="215">
        <v>42979</v>
      </c>
      <c r="C242" s="215"/>
      <c r="D242" s="223" t="s">
        <v>751</v>
      </c>
      <c r="E242" s="218" t="s">
        <v>625</v>
      </c>
      <c r="F242" s="218">
        <v>255</v>
      </c>
      <c r="G242" s="219"/>
      <c r="H242" s="219">
        <v>217.25</v>
      </c>
      <c r="I242" s="219">
        <v>320</v>
      </c>
      <c r="J242" s="220" t="s">
        <v>752</v>
      </c>
      <c r="K242" s="221">
        <f t="shared" si="110"/>
        <v>-37.75</v>
      </c>
      <c r="L242" s="224">
        <f t="shared" si="111"/>
        <v>-0.14803921568627451</v>
      </c>
      <c r="M242" s="218" t="s">
        <v>606</v>
      </c>
      <c r="N242" s="215">
        <v>43661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4">
        <v>96</v>
      </c>
      <c r="B243" s="205">
        <v>42997</v>
      </c>
      <c r="C243" s="205"/>
      <c r="D243" s="206" t="s">
        <v>753</v>
      </c>
      <c r="E243" s="207" t="s">
        <v>625</v>
      </c>
      <c r="F243" s="208">
        <v>215</v>
      </c>
      <c r="G243" s="207"/>
      <c r="H243" s="207">
        <v>258</v>
      </c>
      <c r="I243" s="209">
        <v>258</v>
      </c>
      <c r="J243" s="210" t="s">
        <v>683</v>
      </c>
      <c r="K243" s="211">
        <f t="shared" si="110"/>
        <v>43</v>
      </c>
      <c r="L243" s="212">
        <f t="shared" si="111"/>
        <v>0.2</v>
      </c>
      <c r="M243" s="207" t="s">
        <v>593</v>
      </c>
      <c r="N243" s="213">
        <v>43040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4">
        <v>97</v>
      </c>
      <c r="B244" s="205">
        <v>42997</v>
      </c>
      <c r="C244" s="205"/>
      <c r="D244" s="206" t="s">
        <v>753</v>
      </c>
      <c r="E244" s="207" t="s">
        <v>625</v>
      </c>
      <c r="F244" s="208">
        <v>215</v>
      </c>
      <c r="G244" s="207"/>
      <c r="H244" s="207">
        <v>258</v>
      </c>
      <c r="I244" s="209">
        <v>258</v>
      </c>
      <c r="J244" s="241" t="s">
        <v>683</v>
      </c>
      <c r="K244" s="211">
        <v>43</v>
      </c>
      <c r="L244" s="212">
        <v>0.2</v>
      </c>
      <c r="M244" s="207" t="s">
        <v>593</v>
      </c>
      <c r="N244" s="213">
        <v>43040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5">
        <v>98</v>
      </c>
      <c r="B245" s="236">
        <v>42998</v>
      </c>
      <c r="C245" s="236"/>
      <c r="D245" s="237" t="s">
        <v>754</v>
      </c>
      <c r="E245" s="238" t="s">
        <v>625</v>
      </c>
      <c r="F245" s="208">
        <v>75</v>
      </c>
      <c r="G245" s="238"/>
      <c r="H245" s="238">
        <v>90</v>
      </c>
      <c r="I245" s="240">
        <v>90</v>
      </c>
      <c r="J245" s="210" t="s">
        <v>755</v>
      </c>
      <c r="K245" s="211">
        <f t="shared" ref="K245:K250" si="112">H245-F245</f>
        <v>15</v>
      </c>
      <c r="L245" s="212">
        <f t="shared" ref="L245:L250" si="113">K245/F245</f>
        <v>0.2</v>
      </c>
      <c r="M245" s="207" t="s">
        <v>593</v>
      </c>
      <c r="N245" s="213">
        <v>43019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5">
        <v>99</v>
      </c>
      <c r="B246" s="236">
        <v>43011</v>
      </c>
      <c r="C246" s="236"/>
      <c r="D246" s="237" t="s">
        <v>608</v>
      </c>
      <c r="E246" s="238" t="s">
        <v>625</v>
      </c>
      <c r="F246" s="239">
        <v>315</v>
      </c>
      <c r="G246" s="238"/>
      <c r="H246" s="238">
        <v>392</v>
      </c>
      <c r="I246" s="240">
        <v>384</v>
      </c>
      <c r="J246" s="241" t="s">
        <v>756</v>
      </c>
      <c r="K246" s="211">
        <f t="shared" si="112"/>
        <v>77</v>
      </c>
      <c r="L246" s="242">
        <f t="shared" si="113"/>
        <v>0.24444444444444444</v>
      </c>
      <c r="M246" s="238" t="s">
        <v>593</v>
      </c>
      <c r="N246" s="243">
        <v>43017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5">
        <v>100</v>
      </c>
      <c r="B247" s="236">
        <v>43013</v>
      </c>
      <c r="C247" s="236"/>
      <c r="D247" s="237" t="s">
        <v>464</v>
      </c>
      <c r="E247" s="238" t="s">
        <v>625</v>
      </c>
      <c r="F247" s="239">
        <v>145</v>
      </c>
      <c r="G247" s="238"/>
      <c r="H247" s="238">
        <v>179</v>
      </c>
      <c r="I247" s="240">
        <v>180</v>
      </c>
      <c r="J247" s="241" t="s">
        <v>757</v>
      </c>
      <c r="K247" s="211">
        <f t="shared" si="112"/>
        <v>34</v>
      </c>
      <c r="L247" s="242">
        <f t="shared" si="113"/>
        <v>0.23448275862068965</v>
      </c>
      <c r="M247" s="238" t="s">
        <v>593</v>
      </c>
      <c r="N247" s="243">
        <v>43025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5">
        <v>101</v>
      </c>
      <c r="B248" s="236">
        <v>43014</v>
      </c>
      <c r="C248" s="236"/>
      <c r="D248" s="237" t="s">
        <v>338</v>
      </c>
      <c r="E248" s="238" t="s">
        <v>625</v>
      </c>
      <c r="F248" s="239">
        <v>256</v>
      </c>
      <c r="G248" s="238"/>
      <c r="H248" s="238">
        <v>323</v>
      </c>
      <c r="I248" s="240">
        <v>320</v>
      </c>
      <c r="J248" s="241" t="s">
        <v>683</v>
      </c>
      <c r="K248" s="211">
        <f t="shared" si="112"/>
        <v>67</v>
      </c>
      <c r="L248" s="242">
        <f t="shared" si="113"/>
        <v>0.26171875</v>
      </c>
      <c r="M248" s="238" t="s">
        <v>593</v>
      </c>
      <c r="N248" s="243">
        <v>43067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5">
        <v>102</v>
      </c>
      <c r="B249" s="236">
        <v>43017</v>
      </c>
      <c r="C249" s="236"/>
      <c r="D249" s="237" t="s">
        <v>354</v>
      </c>
      <c r="E249" s="238" t="s">
        <v>625</v>
      </c>
      <c r="F249" s="239">
        <v>137.5</v>
      </c>
      <c r="G249" s="238"/>
      <c r="H249" s="238">
        <v>184</v>
      </c>
      <c r="I249" s="240">
        <v>183</v>
      </c>
      <c r="J249" s="241" t="s">
        <v>758</v>
      </c>
      <c r="K249" s="211">
        <f t="shared" si="112"/>
        <v>46.5</v>
      </c>
      <c r="L249" s="242">
        <f t="shared" si="113"/>
        <v>0.33818181818181819</v>
      </c>
      <c r="M249" s="238" t="s">
        <v>593</v>
      </c>
      <c r="N249" s="243">
        <v>43108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5">
        <v>103</v>
      </c>
      <c r="B250" s="236">
        <v>43018</v>
      </c>
      <c r="C250" s="236"/>
      <c r="D250" s="237" t="s">
        <v>759</v>
      </c>
      <c r="E250" s="238" t="s">
        <v>625</v>
      </c>
      <c r="F250" s="239">
        <v>125.5</v>
      </c>
      <c r="G250" s="238"/>
      <c r="H250" s="238">
        <v>158</v>
      </c>
      <c r="I250" s="240">
        <v>155</v>
      </c>
      <c r="J250" s="241" t="s">
        <v>760</v>
      </c>
      <c r="K250" s="211">
        <f t="shared" si="112"/>
        <v>32.5</v>
      </c>
      <c r="L250" s="242">
        <f t="shared" si="113"/>
        <v>0.25896414342629481</v>
      </c>
      <c r="M250" s="238" t="s">
        <v>593</v>
      </c>
      <c r="N250" s="243">
        <v>43067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5">
        <v>104</v>
      </c>
      <c r="B251" s="236">
        <v>43018</v>
      </c>
      <c r="C251" s="236"/>
      <c r="D251" s="237" t="s">
        <v>761</v>
      </c>
      <c r="E251" s="238" t="s">
        <v>625</v>
      </c>
      <c r="F251" s="239">
        <v>895</v>
      </c>
      <c r="G251" s="238"/>
      <c r="H251" s="238">
        <v>1122.5</v>
      </c>
      <c r="I251" s="240">
        <v>1078</v>
      </c>
      <c r="J251" s="241" t="s">
        <v>762</v>
      </c>
      <c r="K251" s="211">
        <v>227.5</v>
      </c>
      <c r="L251" s="242">
        <v>0.25418994413407803</v>
      </c>
      <c r="M251" s="238" t="s">
        <v>593</v>
      </c>
      <c r="N251" s="243">
        <v>43117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5">
        <v>105</v>
      </c>
      <c r="B252" s="236">
        <v>43020</v>
      </c>
      <c r="C252" s="236"/>
      <c r="D252" s="237" t="s">
        <v>347</v>
      </c>
      <c r="E252" s="238" t="s">
        <v>625</v>
      </c>
      <c r="F252" s="239">
        <v>525</v>
      </c>
      <c r="G252" s="238"/>
      <c r="H252" s="238">
        <v>629</v>
      </c>
      <c r="I252" s="240">
        <v>629</v>
      </c>
      <c r="J252" s="241" t="s">
        <v>683</v>
      </c>
      <c r="K252" s="211">
        <v>104</v>
      </c>
      <c r="L252" s="242">
        <v>0.19809523809523799</v>
      </c>
      <c r="M252" s="238" t="s">
        <v>593</v>
      </c>
      <c r="N252" s="243">
        <v>43119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5">
        <v>106</v>
      </c>
      <c r="B253" s="236">
        <v>43046</v>
      </c>
      <c r="C253" s="236"/>
      <c r="D253" s="237" t="s">
        <v>389</v>
      </c>
      <c r="E253" s="238" t="s">
        <v>625</v>
      </c>
      <c r="F253" s="239">
        <v>740</v>
      </c>
      <c r="G253" s="238"/>
      <c r="H253" s="238">
        <v>892.5</v>
      </c>
      <c r="I253" s="240">
        <v>900</v>
      </c>
      <c r="J253" s="241" t="s">
        <v>763</v>
      </c>
      <c r="K253" s="211">
        <f t="shared" ref="K253:K255" si="114">H253-F253</f>
        <v>152.5</v>
      </c>
      <c r="L253" s="242">
        <f t="shared" ref="L253:L255" si="115">K253/F253</f>
        <v>0.20608108108108109</v>
      </c>
      <c r="M253" s="238" t="s">
        <v>593</v>
      </c>
      <c r="N253" s="243">
        <v>43052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4">
        <v>107</v>
      </c>
      <c r="B254" s="205">
        <v>43073</v>
      </c>
      <c r="C254" s="205"/>
      <c r="D254" s="206" t="s">
        <v>764</v>
      </c>
      <c r="E254" s="207" t="s">
        <v>625</v>
      </c>
      <c r="F254" s="208">
        <v>118.5</v>
      </c>
      <c r="G254" s="207"/>
      <c r="H254" s="207">
        <v>143.5</v>
      </c>
      <c r="I254" s="209">
        <v>145</v>
      </c>
      <c r="J254" s="210" t="s">
        <v>615</v>
      </c>
      <c r="K254" s="211">
        <f t="shared" si="114"/>
        <v>25</v>
      </c>
      <c r="L254" s="212">
        <f t="shared" si="115"/>
        <v>0.2109704641350211</v>
      </c>
      <c r="M254" s="207" t="s">
        <v>593</v>
      </c>
      <c r="N254" s="213">
        <v>43097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4">
        <v>108</v>
      </c>
      <c r="B255" s="215">
        <v>43090</v>
      </c>
      <c r="C255" s="215"/>
      <c r="D255" s="216" t="s">
        <v>435</v>
      </c>
      <c r="E255" s="217" t="s">
        <v>625</v>
      </c>
      <c r="F255" s="218">
        <v>715</v>
      </c>
      <c r="G255" s="218"/>
      <c r="H255" s="219">
        <v>500</v>
      </c>
      <c r="I255" s="219">
        <v>872</v>
      </c>
      <c r="J255" s="220" t="s">
        <v>765</v>
      </c>
      <c r="K255" s="221">
        <f t="shared" si="114"/>
        <v>-215</v>
      </c>
      <c r="L255" s="222">
        <f t="shared" si="115"/>
        <v>-0.30069930069930068</v>
      </c>
      <c r="M255" s="218" t="s">
        <v>606</v>
      </c>
      <c r="N255" s="215">
        <v>43670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4">
        <v>109</v>
      </c>
      <c r="B256" s="205">
        <v>43098</v>
      </c>
      <c r="C256" s="205"/>
      <c r="D256" s="206" t="s">
        <v>608</v>
      </c>
      <c r="E256" s="207" t="s">
        <v>625</v>
      </c>
      <c r="F256" s="208">
        <v>435</v>
      </c>
      <c r="G256" s="207"/>
      <c r="H256" s="207">
        <v>542.5</v>
      </c>
      <c r="I256" s="209">
        <v>539</v>
      </c>
      <c r="J256" s="210" t="s">
        <v>683</v>
      </c>
      <c r="K256" s="211">
        <v>107.5</v>
      </c>
      <c r="L256" s="212">
        <v>0.247126436781609</v>
      </c>
      <c r="M256" s="207" t="s">
        <v>593</v>
      </c>
      <c r="N256" s="213">
        <v>43206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4">
        <v>110</v>
      </c>
      <c r="B257" s="205">
        <v>43098</v>
      </c>
      <c r="C257" s="205"/>
      <c r="D257" s="206" t="s">
        <v>564</v>
      </c>
      <c r="E257" s="207" t="s">
        <v>625</v>
      </c>
      <c r="F257" s="208">
        <v>885</v>
      </c>
      <c r="G257" s="207"/>
      <c r="H257" s="207">
        <v>1090</v>
      </c>
      <c r="I257" s="209">
        <v>1084</v>
      </c>
      <c r="J257" s="210" t="s">
        <v>683</v>
      </c>
      <c r="K257" s="211">
        <v>205</v>
      </c>
      <c r="L257" s="212">
        <v>0.23163841807909599</v>
      </c>
      <c r="M257" s="207" t="s">
        <v>593</v>
      </c>
      <c r="N257" s="213">
        <v>43213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44">
        <v>111</v>
      </c>
      <c r="B258" s="245">
        <v>43192</v>
      </c>
      <c r="C258" s="245"/>
      <c r="D258" s="223" t="s">
        <v>766</v>
      </c>
      <c r="E258" s="218" t="s">
        <v>625</v>
      </c>
      <c r="F258" s="246">
        <v>478.5</v>
      </c>
      <c r="G258" s="218"/>
      <c r="H258" s="218">
        <v>442</v>
      </c>
      <c r="I258" s="219">
        <v>613</v>
      </c>
      <c r="J258" s="220" t="s">
        <v>767</v>
      </c>
      <c r="K258" s="221">
        <f t="shared" ref="K258:K261" si="116">H258-F258</f>
        <v>-36.5</v>
      </c>
      <c r="L258" s="222">
        <f t="shared" ref="L258:L261" si="117">K258/F258</f>
        <v>-7.6280041797283177E-2</v>
      </c>
      <c r="M258" s="218" t="s">
        <v>606</v>
      </c>
      <c r="N258" s="215">
        <v>43762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4">
        <v>112</v>
      </c>
      <c r="B259" s="215">
        <v>43194</v>
      </c>
      <c r="C259" s="215"/>
      <c r="D259" s="216" t="s">
        <v>768</v>
      </c>
      <c r="E259" s="217" t="s">
        <v>625</v>
      </c>
      <c r="F259" s="218">
        <f>141.5-7.3</f>
        <v>134.19999999999999</v>
      </c>
      <c r="G259" s="218"/>
      <c r="H259" s="219">
        <v>77</v>
      </c>
      <c r="I259" s="219">
        <v>180</v>
      </c>
      <c r="J259" s="220" t="s">
        <v>769</v>
      </c>
      <c r="K259" s="221">
        <f t="shared" si="116"/>
        <v>-57.199999999999989</v>
      </c>
      <c r="L259" s="222">
        <f t="shared" si="117"/>
        <v>-0.42622950819672129</v>
      </c>
      <c r="M259" s="218" t="s">
        <v>606</v>
      </c>
      <c r="N259" s="215">
        <v>43522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4">
        <v>113</v>
      </c>
      <c r="B260" s="215">
        <v>43209</v>
      </c>
      <c r="C260" s="215"/>
      <c r="D260" s="216" t="s">
        <v>770</v>
      </c>
      <c r="E260" s="217" t="s">
        <v>625</v>
      </c>
      <c r="F260" s="218">
        <v>430</v>
      </c>
      <c r="G260" s="218"/>
      <c r="H260" s="219">
        <v>220</v>
      </c>
      <c r="I260" s="219">
        <v>537</v>
      </c>
      <c r="J260" s="220" t="s">
        <v>771</v>
      </c>
      <c r="K260" s="221">
        <f t="shared" si="116"/>
        <v>-210</v>
      </c>
      <c r="L260" s="222">
        <f t="shared" si="117"/>
        <v>-0.48837209302325579</v>
      </c>
      <c r="M260" s="218" t="s">
        <v>606</v>
      </c>
      <c r="N260" s="215">
        <v>43252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5">
        <v>114</v>
      </c>
      <c r="B261" s="236">
        <v>43220</v>
      </c>
      <c r="C261" s="236"/>
      <c r="D261" s="237" t="s">
        <v>390</v>
      </c>
      <c r="E261" s="238" t="s">
        <v>625</v>
      </c>
      <c r="F261" s="238">
        <v>153.5</v>
      </c>
      <c r="G261" s="238"/>
      <c r="H261" s="238">
        <v>196</v>
      </c>
      <c r="I261" s="240">
        <v>196</v>
      </c>
      <c r="J261" s="210" t="s">
        <v>772</v>
      </c>
      <c r="K261" s="211">
        <f t="shared" si="116"/>
        <v>42.5</v>
      </c>
      <c r="L261" s="212">
        <f t="shared" si="117"/>
        <v>0.27687296416938112</v>
      </c>
      <c r="M261" s="207" t="s">
        <v>593</v>
      </c>
      <c r="N261" s="213">
        <v>43605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4">
        <v>115</v>
      </c>
      <c r="B262" s="215">
        <v>43306</v>
      </c>
      <c r="C262" s="215"/>
      <c r="D262" s="216" t="s">
        <v>742</v>
      </c>
      <c r="E262" s="217" t="s">
        <v>625</v>
      </c>
      <c r="F262" s="218">
        <v>27.5</v>
      </c>
      <c r="G262" s="218"/>
      <c r="H262" s="219">
        <v>13.1</v>
      </c>
      <c r="I262" s="219">
        <v>60</v>
      </c>
      <c r="J262" s="220" t="s">
        <v>773</v>
      </c>
      <c r="K262" s="221">
        <v>-14.4</v>
      </c>
      <c r="L262" s="222">
        <v>-0.52363636363636401</v>
      </c>
      <c r="M262" s="218" t="s">
        <v>606</v>
      </c>
      <c r="N262" s="215">
        <v>43138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4">
        <v>116</v>
      </c>
      <c r="B263" s="245">
        <v>43318</v>
      </c>
      <c r="C263" s="245"/>
      <c r="D263" s="223" t="s">
        <v>774</v>
      </c>
      <c r="E263" s="218" t="s">
        <v>625</v>
      </c>
      <c r="F263" s="218">
        <v>148.5</v>
      </c>
      <c r="G263" s="218"/>
      <c r="H263" s="218">
        <v>102</v>
      </c>
      <c r="I263" s="219">
        <v>182</v>
      </c>
      <c r="J263" s="220" t="s">
        <v>775</v>
      </c>
      <c r="K263" s="221">
        <f>H263-F263</f>
        <v>-46.5</v>
      </c>
      <c r="L263" s="222">
        <f>K263/F263</f>
        <v>-0.31313131313131315</v>
      </c>
      <c r="M263" s="218" t="s">
        <v>606</v>
      </c>
      <c r="N263" s="215">
        <v>43661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4">
        <v>117</v>
      </c>
      <c r="B264" s="205">
        <v>43335</v>
      </c>
      <c r="C264" s="205"/>
      <c r="D264" s="206" t="s">
        <v>776</v>
      </c>
      <c r="E264" s="207" t="s">
        <v>625</v>
      </c>
      <c r="F264" s="238">
        <v>285</v>
      </c>
      <c r="G264" s="207"/>
      <c r="H264" s="207">
        <v>355</v>
      </c>
      <c r="I264" s="209">
        <v>364</v>
      </c>
      <c r="J264" s="210" t="s">
        <v>777</v>
      </c>
      <c r="K264" s="211">
        <v>70</v>
      </c>
      <c r="L264" s="212">
        <v>0.24561403508771901</v>
      </c>
      <c r="M264" s="207" t="s">
        <v>593</v>
      </c>
      <c r="N264" s="213">
        <v>43455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4">
        <v>118</v>
      </c>
      <c r="B265" s="205">
        <v>43341</v>
      </c>
      <c r="C265" s="205"/>
      <c r="D265" s="206" t="s">
        <v>378</v>
      </c>
      <c r="E265" s="207" t="s">
        <v>625</v>
      </c>
      <c r="F265" s="238">
        <v>525</v>
      </c>
      <c r="G265" s="207"/>
      <c r="H265" s="207">
        <v>585</v>
      </c>
      <c r="I265" s="209">
        <v>635</v>
      </c>
      <c r="J265" s="210" t="s">
        <v>778</v>
      </c>
      <c r="K265" s="211">
        <f t="shared" ref="K265:K282" si="118">H265-F265</f>
        <v>60</v>
      </c>
      <c r="L265" s="212">
        <f t="shared" ref="L265:L282" si="119">K265/F265</f>
        <v>0.11428571428571428</v>
      </c>
      <c r="M265" s="207" t="s">
        <v>593</v>
      </c>
      <c r="N265" s="213">
        <v>43662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4">
        <v>119</v>
      </c>
      <c r="B266" s="205">
        <v>43395</v>
      </c>
      <c r="C266" s="205"/>
      <c r="D266" s="206" t="s">
        <v>364</v>
      </c>
      <c r="E266" s="207" t="s">
        <v>625</v>
      </c>
      <c r="F266" s="238">
        <v>475</v>
      </c>
      <c r="G266" s="207"/>
      <c r="H266" s="207">
        <v>574</v>
      </c>
      <c r="I266" s="209">
        <v>570</v>
      </c>
      <c r="J266" s="210" t="s">
        <v>683</v>
      </c>
      <c r="K266" s="211">
        <f t="shared" si="118"/>
        <v>99</v>
      </c>
      <c r="L266" s="212">
        <f t="shared" si="119"/>
        <v>0.20842105263157895</v>
      </c>
      <c r="M266" s="207" t="s">
        <v>593</v>
      </c>
      <c r="N266" s="213">
        <v>43403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5">
        <v>120</v>
      </c>
      <c r="B267" s="236">
        <v>43397</v>
      </c>
      <c r="C267" s="236"/>
      <c r="D267" s="237" t="s">
        <v>385</v>
      </c>
      <c r="E267" s="238" t="s">
        <v>625</v>
      </c>
      <c r="F267" s="238">
        <v>707.5</v>
      </c>
      <c r="G267" s="238"/>
      <c r="H267" s="238">
        <v>872</v>
      </c>
      <c r="I267" s="240">
        <v>872</v>
      </c>
      <c r="J267" s="241" t="s">
        <v>683</v>
      </c>
      <c r="K267" s="211">
        <f t="shared" si="118"/>
        <v>164.5</v>
      </c>
      <c r="L267" s="242">
        <f t="shared" si="119"/>
        <v>0.23250883392226149</v>
      </c>
      <c r="M267" s="238" t="s">
        <v>593</v>
      </c>
      <c r="N267" s="243">
        <v>43482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5">
        <v>121</v>
      </c>
      <c r="B268" s="236">
        <v>43398</v>
      </c>
      <c r="C268" s="236"/>
      <c r="D268" s="237" t="s">
        <v>779</v>
      </c>
      <c r="E268" s="238" t="s">
        <v>625</v>
      </c>
      <c r="F268" s="238">
        <v>162</v>
      </c>
      <c r="G268" s="238"/>
      <c r="H268" s="238">
        <v>204</v>
      </c>
      <c r="I268" s="240">
        <v>209</v>
      </c>
      <c r="J268" s="241" t="s">
        <v>780</v>
      </c>
      <c r="K268" s="211">
        <f t="shared" si="118"/>
        <v>42</v>
      </c>
      <c r="L268" s="242">
        <f t="shared" si="119"/>
        <v>0.25925925925925924</v>
      </c>
      <c r="M268" s="238" t="s">
        <v>593</v>
      </c>
      <c r="N268" s="243">
        <v>43539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5">
        <v>122</v>
      </c>
      <c r="B269" s="236">
        <v>43399</v>
      </c>
      <c r="C269" s="236"/>
      <c r="D269" s="237" t="s">
        <v>483</v>
      </c>
      <c r="E269" s="238" t="s">
        <v>625</v>
      </c>
      <c r="F269" s="238">
        <v>240</v>
      </c>
      <c r="G269" s="238"/>
      <c r="H269" s="238">
        <v>297</v>
      </c>
      <c r="I269" s="240">
        <v>297</v>
      </c>
      <c r="J269" s="241" t="s">
        <v>683</v>
      </c>
      <c r="K269" s="247">
        <f t="shared" si="118"/>
        <v>57</v>
      </c>
      <c r="L269" s="242">
        <f t="shared" si="119"/>
        <v>0.23749999999999999</v>
      </c>
      <c r="M269" s="238" t="s">
        <v>593</v>
      </c>
      <c r="N269" s="243">
        <v>43417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4">
        <v>123</v>
      </c>
      <c r="B270" s="205">
        <v>43439</v>
      </c>
      <c r="C270" s="205"/>
      <c r="D270" s="206" t="s">
        <v>781</v>
      </c>
      <c r="E270" s="207" t="s">
        <v>625</v>
      </c>
      <c r="F270" s="207">
        <v>202.5</v>
      </c>
      <c r="G270" s="207"/>
      <c r="H270" s="207">
        <v>255</v>
      </c>
      <c r="I270" s="209">
        <v>252</v>
      </c>
      <c r="J270" s="210" t="s">
        <v>683</v>
      </c>
      <c r="K270" s="211">
        <f t="shared" si="118"/>
        <v>52.5</v>
      </c>
      <c r="L270" s="212">
        <f t="shared" si="119"/>
        <v>0.25925925925925924</v>
      </c>
      <c r="M270" s="207" t="s">
        <v>593</v>
      </c>
      <c r="N270" s="213">
        <v>43542</v>
      </c>
      <c r="O270" s="1"/>
      <c r="P270" s="1"/>
      <c r="Q270" s="1"/>
      <c r="R270" s="6" t="s">
        <v>782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5">
        <v>124</v>
      </c>
      <c r="B271" s="236">
        <v>43465</v>
      </c>
      <c r="C271" s="205"/>
      <c r="D271" s="237" t="s">
        <v>417</v>
      </c>
      <c r="E271" s="238" t="s">
        <v>625</v>
      </c>
      <c r="F271" s="238">
        <v>710</v>
      </c>
      <c r="G271" s="238"/>
      <c r="H271" s="238">
        <v>866</v>
      </c>
      <c r="I271" s="240">
        <v>866</v>
      </c>
      <c r="J271" s="241" t="s">
        <v>683</v>
      </c>
      <c r="K271" s="211">
        <f t="shared" si="118"/>
        <v>156</v>
      </c>
      <c r="L271" s="212">
        <f t="shared" si="119"/>
        <v>0.21971830985915494</v>
      </c>
      <c r="M271" s="207" t="s">
        <v>593</v>
      </c>
      <c r="N271" s="213">
        <v>43553</v>
      </c>
      <c r="O271" s="1"/>
      <c r="P271" s="1"/>
      <c r="Q271" s="1"/>
      <c r="R271" s="6" t="s">
        <v>782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5">
        <v>125</v>
      </c>
      <c r="B272" s="236">
        <v>43522</v>
      </c>
      <c r="C272" s="236"/>
      <c r="D272" s="237" t="s">
        <v>153</v>
      </c>
      <c r="E272" s="238" t="s">
        <v>625</v>
      </c>
      <c r="F272" s="238">
        <v>337.25</v>
      </c>
      <c r="G272" s="238"/>
      <c r="H272" s="238">
        <v>398.5</v>
      </c>
      <c r="I272" s="240">
        <v>411</v>
      </c>
      <c r="J272" s="210" t="s">
        <v>783</v>
      </c>
      <c r="K272" s="211">
        <f t="shared" si="118"/>
        <v>61.25</v>
      </c>
      <c r="L272" s="212">
        <f t="shared" si="119"/>
        <v>0.1816160118606375</v>
      </c>
      <c r="M272" s="207" t="s">
        <v>593</v>
      </c>
      <c r="N272" s="213">
        <v>43760</v>
      </c>
      <c r="O272" s="1"/>
      <c r="P272" s="1"/>
      <c r="Q272" s="1"/>
      <c r="R272" s="6" t="s">
        <v>782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48">
        <v>126</v>
      </c>
      <c r="B273" s="249">
        <v>43559</v>
      </c>
      <c r="C273" s="249"/>
      <c r="D273" s="250" t="s">
        <v>784</v>
      </c>
      <c r="E273" s="251" t="s">
        <v>625</v>
      </c>
      <c r="F273" s="251">
        <v>130</v>
      </c>
      <c r="G273" s="251"/>
      <c r="H273" s="251">
        <v>65</v>
      </c>
      <c r="I273" s="252">
        <v>158</v>
      </c>
      <c r="J273" s="220" t="s">
        <v>785</v>
      </c>
      <c r="K273" s="221">
        <f t="shared" si="118"/>
        <v>-65</v>
      </c>
      <c r="L273" s="222">
        <f t="shared" si="119"/>
        <v>-0.5</v>
      </c>
      <c r="M273" s="218" t="s">
        <v>606</v>
      </c>
      <c r="N273" s="215">
        <v>43726</v>
      </c>
      <c r="O273" s="1"/>
      <c r="P273" s="1"/>
      <c r="Q273" s="1"/>
      <c r="R273" s="6" t="s">
        <v>786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5">
        <v>127</v>
      </c>
      <c r="B274" s="236">
        <v>43017</v>
      </c>
      <c r="C274" s="236"/>
      <c r="D274" s="237" t="s">
        <v>186</v>
      </c>
      <c r="E274" s="238" t="s">
        <v>625</v>
      </c>
      <c r="F274" s="238">
        <v>141.5</v>
      </c>
      <c r="G274" s="238"/>
      <c r="H274" s="238">
        <v>183.5</v>
      </c>
      <c r="I274" s="240">
        <v>210</v>
      </c>
      <c r="J274" s="210" t="s">
        <v>780</v>
      </c>
      <c r="K274" s="211">
        <f t="shared" si="118"/>
        <v>42</v>
      </c>
      <c r="L274" s="212">
        <f t="shared" si="119"/>
        <v>0.29681978798586572</v>
      </c>
      <c r="M274" s="207" t="s">
        <v>593</v>
      </c>
      <c r="N274" s="213">
        <v>43042</v>
      </c>
      <c r="O274" s="1"/>
      <c r="P274" s="1"/>
      <c r="Q274" s="1"/>
      <c r="R274" s="6" t="s">
        <v>786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48">
        <v>128</v>
      </c>
      <c r="B275" s="249">
        <v>43074</v>
      </c>
      <c r="C275" s="249"/>
      <c r="D275" s="250" t="s">
        <v>787</v>
      </c>
      <c r="E275" s="251" t="s">
        <v>625</v>
      </c>
      <c r="F275" s="246">
        <v>172</v>
      </c>
      <c r="G275" s="251"/>
      <c r="H275" s="251">
        <v>155.25</v>
      </c>
      <c r="I275" s="252">
        <v>230</v>
      </c>
      <c r="J275" s="220" t="s">
        <v>788</v>
      </c>
      <c r="K275" s="221">
        <f t="shared" si="118"/>
        <v>-16.75</v>
      </c>
      <c r="L275" s="222">
        <f t="shared" si="119"/>
        <v>-9.7383720930232565E-2</v>
      </c>
      <c r="M275" s="218" t="s">
        <v>606</v>
      </c>
      <c r="N275" s="215">
        <v>43787</v>
      </c>
      <c r="O275" s="1"/>
      <c r="P275" s="1"/>
      <c r="Q275" s="1"/>
      <c r="R275" s="6" t="s">
        <v>786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5">
        <v>129</v>
      </c>
      <c r="B276" s="236">
        <v>43398</v>
      </c>
      <c r="C276" s="236"/>
      <c r="D276" s="237" t="s">
        <v>108</v>
      </c>
      <c r="E276" s="238" t="s">
        <v>625</v>
      </c>
      <c r="F276" s="238">
        <v>698.5</v>
      </c>
      <c r="G276" s="238"/>
      <c r="H276" s="238">
        <v>890</v>
      </c>
      <c r="I276" s="240">
        <v>890</v>
      </c>
      <c r="J276" s="210" t="s">
        <v>1022</v>
      </c>
      <c r="K276" s="211">
        <f t="shared" si="118"/>
        <v>191.5</v>
      </c>
      <c r="L276" s="212">
        <f t="shared" si="119"/>
        <v>0.27415891195418757</v>
      </c>
      <c r="M276" s="207" t="s">
        <v>593</v>
      </c>
      <c r="N276" s="213">
        <v>44328</v>
      </c>
      <c r="O276" s="1"/>
      <c r="P276" s="1"/>
      <c r="Q276" s="1"/>
      <c r="R276" s="6" t="s">
        <v>782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5">
        <v>130</v>
      </c>
      <c r="B277" s="236">
        <v>42877</v>
      </c>
      <c r="C277" s="236"/>
      <c r="D277" s="237" t="s">
        <v>377</v>
      </c>
      <c r="E277" s="238" t="s">
        <v>625</v>
      </c>
      <c r="F277" s="238">
        <v>127.6</v>
      </c>
      <c r="G277" s="238"/>
      <c r="H277" s="238">
        <v>138</v>
      </c>
      <c r="I277" s="240">
        <v>190</v>
      </c>
      <c r="J277" s="210" t="s">
        <v>789</v>
      </c>
      <c r="K277" s="211">
        <f t="shared" si="118"/>
        <v>10.400000000000006</v>
      </c>
      <c r="L277" s="212">
        <f t="shared" si="119"/>
        <v>8.1504702194357417E-2</v>
      </c>
      <c r="M277" s="207" t="s">
        <v>593</v>
      </c>
      <c r="N277" s="213">
        <v>43774</v>
      </c>
      <c r="O277" s="1"/>
      <c r="P277" s="1"/>
      <c r="Q277" s="1"/>
      <c r="R277" s="6" t="s">
        <v>786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5">
        <v>131</v>
      </c>
      <c r="B278" s="236">
        <v>43158</v>
      </c>
      <c r="C278" s="236"/>
      <c r="D278" s="237" t="s">
        <v>790</v>
      </c>
      <c r="E278" s="238" t="s">
        <v>625</v>
      </c>
      <c r="F278" s="238">
        <v>317</v>
      </c>
      <c r="G278" s="238"/>
      <c r="H278" s="238">
        <v>382.5</v>
      </c>
      <c r="I278" s="240">
        <v>398</v>
      </c>
      <c r="J278" s="210" t="s">
        <v>791</v>
      </c>
      <c r="K278" s="211">
        <f t="shared" si="118"/>
        <v>65.5</v>
      </c>
      <c r="L278" s="212">
        <f t="shared" si="119"/>
        <v>0.20662460567823343</v>
      </c>
      <c r="M278" s="207" t="s">
        <v>593</v>
      </c>
      <c r="N278" s="213">
        <v>44238</v>
      </c>
      <c r="O278" s="1"/>
      <c r="P278" s="1"/>
      <c r="Q278" s="1"/>
      <c r="R278" s="6" t="s">
        <v>786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48">
        <v>132</v>
      </c>
      <c r="B279" s="249">
        <v>43164</v>
      </c>
      <c r="C279" s="249"/>
      <c r="D279" s="250" t="s">
        <v>145</v>
      </c>
      <c r="E279" s="251" t="s">
        <v>625</v>
      </c>
      <c r="F279" s="246">
        <f>510-14.4</f>
        <v>495.6</v>
      </c>
      <c r="G279" s="251"/>
      <c r="H279" s="251">
        <v>350</v>
      </c>
      <c r="I279" s="252">
        <v>672</v>
      </c>
      <c r="J279" s="220" t="s">
        <v>792</v>
      </c>
      <c r="K279" s="221">
        <f t="shared" si="118"/>
        <v>-145.60000000000002</v>
      </c>
      <c r="L279" s="222">
        <f t="shared" si="119"/>
        <v>-0.29378531073446329</v>
      </c>
      <c r="M279" s="218" t="s">
        <v>606</v>
      </c>
      <c r="N279" s="215">
        <v>43887</v>
      </c>
      <c r="O279" s="1"/>
      <c r="P279" s="1"/>
      <c r="Q279" s="1"/>
      <c r="R279" s="6" t="s">
        <v>782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8">
        <v>133</v>
      </c>
      <c r="B280" s="249">
        <v>43237</v>
      </c>
      <c r="C280" s="249"/>
      <c r="D280" s="250" t="s">
        <v>475</v>
      </c>
      <c r="E280" s="251" t="s">
        <v>625</v>
      </c>
      <c r="F280" s="246">
        <v>230.3</v>
      </c>
      <c r="G280" s="251"/>
      <c r="H280" s="251">
        <v>102.5</v>
      </c>
      <c r="I280" s="252">
        <v>348</v>
      </c>
      <c r="J280" s="220" t="s">
        <v>793</v>
      </c>
      <c r="K280" s="221">
        <f t="shared" si="118"/>
        <v>-127.80000000000001</v>
      </c>
      <c r="L280" s="222">
        <f t="shared" si="119"/>
        <v>-0.55492835432045162</v>
      </c>
      <c r="M280" s="218" t="s">
        <v>606</v>
      </c>
      <c r="N280" s="215">
        <v>43896</v>
      </c>
      <c r="O280" s="1"/>
      <c r="P280" s="1"/>
      <c r="Q280" s="1"/>
      <c r="R280" s="6" t="s">
        <v>782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5">
        <v>134</v>
      </c>
      <c r="B281" s="236">
        <v>43258</v>
      </c>
      <c r="C281" s="236"/>
      <c r="D281" s="237" t="s">
        <v>440</v>
      </c>
      <c r="E281" s="238" t="s">
        <v>625</v>
      </c>
      <c r="F281" s="238">
        <f>342.5-5.1</f>
        <v>337.4</v>
      </c>
      <c r="G281" s="238"/>
      <c r="H281" s="238">
        <v>412.5</v>
      </c>
      <c r="I281" s="240">
        <v>439</v>
      </c>
      <c r="J281" s="210" t="s">
        <v>794</v>
      </c>
      <c r="K281" s="211">
        <f t="shared" si="118"/>
        <v>75.100000000000023</v>
      </c>
      <c r="L281" s="212">
        <f t="shared" si="119"/>
        <v>0.22258446947243635</v>
      </c>
      <c r="M281" s="207" t="s">
        <v>593</v>
      </c>
      <c r="N281" s="213">
        <v>44230</v>
      </c>
      <c r="O281" s="1"/>
      <c r="P281" s="1"/>
      <c r="Q281" s="1"/>
      <c r="R281" s="6" t="s">
        <v>786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9">
        <v>135</v>
      </c>
      <c r="B282" s="228">
        <v>43285</v>
      </c>
      <c r="C282" s="228"/>
      <c r="D282" s="229" t="s">
        <v>55</v>
      </c>
      <c r="E282" s="230" t="s">
        <v>625</v>
      </c>
      <c r="F282" s="230">
        <f>127.5-5.53</f>
        <v>121.97</v>
      </c>
      <c r="G282" s="231"/>
      <c r="H282" s="231">
        <v>122.5</v>
      </c>
      <c r="I282" s="231">
        <v>170</v>
      </c>
      <c r="J282" s="232" t="s">
        <v>827</v>
      </c>
      <c r="K282" s="233">
        <f t="shared" si="118"/>
        <v>0.53000000000000114</v>
      </c>
      <c r="L282" s="234">
        <f t="shared" si="119"/>
        <v>4.3453308190538747E-3</v>
      </c>
      <c r="M282" s="230" t="s">
        <v>716</v>
      </c>
      <c r="N282" s="228">
        <v>44431</v>
      </c>
      <c r="O282" s="1"/>
      <c r="P282" s="1"/>
      <c r="Q282" s="1"/>
      <c r="R282" s="6" t="s">
        <v>782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48">
        <v>136</v>
      </c>
      <c r="B283" s="249">
        <v>43294</v>
      </c>
      <c r="C283" s="249"/>
      <c r="D283" s="250" t="s">
        <v>366</v>
      </c>
      <c r="E283" s="251" t="s">
        <v>625</v>
      </c>
      <c r="F283" s="246">
        <v>46.5</v>
      </c>
      <c r="G283" s="251"/>
      <c r="H283" s="251">
        <v>17</v>
      </c>
      <c r="I283" s="252">
        <v>59</v>
      </c>
      <c r="J283" s="220" t="s">
        <v>795</v>
      </c>
      <c r="K283" s="221">
        <f t="shared" ref="K283:K291" si="120">H283-F283</f>
        <v>-29.5</v>
      </c>
      <c r="L283" s="222">
        <f t="shared" ref="L283:L291" si="121">K283/F283</f>
        <v>-0.63440860215053763</v>
      </c>
      <c r="M283" s="218" t="s">
        <v>606</v>
      </c>
      <c r="N283" s="215">
        <v>43887</v>
      </c>
      <c r="O283" s="1"/>
      <c r="P283" s="1"/>
      <c r="Q283" s="1"/>
      <c r="R283" s="6" t="s">
        <v>782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5">
        <v>137</v>
      </c>
      <c r="B284" s="236">
        <v>43396</v>
      </c>
      <c r="C284" s="236"/>
      <c r="D284" s="237" t="s">
        <v>419</v>
      </c>
      <c r="E284" s="238" t="s">
        <v>625</v>
      </c>
      <c r="F284" s="238">
        <v>156.5</v>
      </c>
      <c r="G284" s="238"/>
      <c r="H284" s="238">
        <v>207.5</v>
      </c>
      <c r="I284" s="240">
        <v>191</v>
      </c>
      <c r="J284" s="210" t="s">
        <v>683</v>
      </c>
      <c r="K284" s="211">
        <f t="shared" si="120"/>
        <v>51</v>
      </c>
      <c r="L284" s="212">
        <f t="shared" si="121"/>
        <v>0.32587859424920129</v>
      </c>
      <c r="M284" s="207" t="s">
        <v>593</v>
      </c>
      <c r="N284" s="213">
        <v>44369</v>
      </c>
      <c r="O284" s="1"/>
      <c r="P284" s="1"/>
      <c r="Q284" s="1"/>
      <c r="R284" s="6" t="s">
        <v>782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5">
        <v>138</v>
      </c>
      <c r="B285" s="236">
        <v>43439</v>
      </c>
      <c r="C285" s="236"/>
      <c r="D285" s="237" t="s">
        <v>328</v>
      </c>
      <c r="E285" s="238" t="s">
        <v>625</v>
      </c>
      <c r="F285" s="238">
        <v>259.5</v>
      </c>
      <c r="G285" s="238"/>
      <c r="H285" s="238">
        <v>320</v>
      </c>
      <c r="I285" s="240">
        <v>320</v>
      </c>
      <c r="J285" s="210" t="s">
        <v>683</v>
      </c>
      <c r="K285" s="211">
        <f t="shared" si="120"/>
        <v>60.5</v>
      </c>
      <c r="L285" s="212">
        <f t="shared" si="121"/>
        <v>0.23314065510597304</v>
      </c>
      <c r="M285" s="207" t="s">
        <v>593</v>
      </c>
      <c r="N285" s="213">
        <v>44323</v>
      </c>
      <c r="O285" s="1"/>
      <c r="P285" s="1"/>
      <c r="Q285" s="1"/>
      <c r="R285" s="6" t="s">
        <v>782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48">
        <v>139</v>
      </c>
      <c r="B286" s="249">
        <v>43439</v>
      </c>
      <c r="C286" s="249"/>
      <c r="D286" s="250" t="s">
        <v>796</v>
      </c>
      <c r="E286" s="251" t="s">
        <v>625</v>
      </c>
      <c r="F286" s="251">
        <v>715</v>
      </c>
      <c r="G286" s="251"/>
      <c r="H286" s="251">
        <v>445</v>
      </c>
      <c r="I286" s="252">
        <v>840</v>
      </c>
      <c r="J286" s="220" t="s">
        <v>797</v>
      </c>
      <c r="K286" s="221">
        <f t="shared" si="120"/>
        <v>-270</v>
      </c>
      <c r="L286" s="222">
        <f t="shared" si="121"/>
        <v>-0.3776223776223776</v>
      </c>
      <c r="M286" s="218" t="s">
        <v>606</v>
      </c>
      <c r="N286" s="215">
        <v>43800</v>
      </c>
      <c r="O286" s="1"/>
      <c r="P286" s="1"/>
      <c r="Q286" s="1"/>
      <c r="R286" s="6" t="s">
        <v>782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5">
        <v>140</v>
      </c>
      <c r="B287" s="236">
        <v>43469</v>
      </c>
      <c r="C287" s="236"/>
      <c r="D287" s="237" t="s">
        <v>158</v>
      </c>
      <c r="E287" s="238" t="s">
        <v>625</v>
      </c>
      <c r="F287" s="238">
        <v>875</v>
      </c>
      <c r="G287" s="238"/>
      <c r="H287" s="238">
        <v>1165</v>
      </c>
      <c r="I287" s="240">
        <v>1185</v>
      </c>
      <c r="J287" s="210" t="s">
        <v>798</v>
      </c>
      <c r="K287" s="211">
        <f t="shared" si="120"/>
        <v>290</v>
      </c>
      <c r="L287" s="212">
        <f t="shared" si="121"/>
        <v>0.33142857142857141</v>
      </c>
      <c r="M287" s="207" t="s">
        <v>593</v>
      </c>
      <c r="N287" s="213">
        <v>43847</v>
      </c>
      <c r="O287" s="1"/>
      <c r="P287" s="1"/>
      <c r="Q287" s="1"/>
      <c r="R287" s="6" t="s">
        <v>782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5">
        <v>141</v>
      </c>
      <c r="B288" s="236">
        <v>43559</v>
      </c>
      <c r="C288" s="236"/>
      <c r="D288" s="237" t="s">
        <v>344</v>
      </c>
      <c r="E288" s="238" t="s">
        <v>625</v>
      </c>
      <c r="F288" s="238">
        <f>387-14.63</f>
        <v>372.37</v>
      </c>
      <c r="G288" s="238"/>
      <c r="H288" s="238">
        <v>490</v>
      </c>
      <c r="I288" s="240">
        <v>490</v>
      </c>
      <c r="J288" s="210" t="s">
        <v>683</v>
      </c>
      <c r="K288" s="211">
        <f t="shared" si="120"/>
        <v>117.63</v>
      </c>
      <c r="L288" s="212">
        <f t="shared" si="121"/>
        <v>0.31589548030185027</v>
      </c>
      <c r="M288" s="207" t="s">
        <v>593</v>
      </c>
      <c r="N288" s="213">
        <v>43850</v>
      </c>
      <c r="O288" s="1"/>
      <c r="P288" s="1"/>
      <c r="Q288" s="1"/>
      <c r="R288" s="6" t="s">
        <v>782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48">
        <v>142</v>
      </c>
      <c r="B289" s="249">
        <v>43578</v>
      </c>
      <c r="C289" s="249"/>
      <c r="D289" s="250" t="s">
        <v>799</v>
      </c>
      <c r="E289" s="251" t="s">
        <v>595</v>
      </c>
      <c r="F289" s="251">
        <v>220</v>
      </c>
      <c r="G289" s="251"/>
      <c r="H289" s="251">
        <v>127.5</v>
      </c>
      <c r="I289" s="252">
        <v>284</v>
      </c>
      <c r="J289" s="220" t="s">
        <v>800</v>
      </c>
      <c r="K289" s="221">
        <f t="shared" si="120"/>
        <v>-92.5</v>
      </c>
      <c r="L289" s="222">
        <f t="shared" si="121"/>
        <v>-0.42045454545454547</v>
      </c>
      <c r="M289" s="218" t="s">
        <v>606</v>
      </c>
      <c r="N289" s="215">
        <v>43896</v>
      </c>
      <c r="O289" s="1"/>
      <c r="P289" s="1"/>
      <c r="Q289" s="1"/>
      <c r="R289" s="6" t="s">
        <v>782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5">
        <v>143</v>
      </c>
      <c r="B290" s="236">
        <v>43622</v>
      </c>
      <c r="C290" s="236"/>
      <c r="D290" s="237" t="s">
        <v>484</v>
      </c>
      <c r="E290" s="238" t="s">
        <v>595</v>
      </c>
      <c r="F290" s="238">
        <v>332.8</v>
      </c>
      <c r="G290" s="238"/>
      <c r="H290" s="238">
        <v>405</v>
      </c>
      <c r="I290" s="240">
        <v>419</v>
      </c>
      <c r="J290" s="210" t="s">
        <v>801</v>
      </c>
      <c r="K290" s="211">
        <f t="shared" si="120"/>
        <v>72.199999999999989</v>
      </c>
      <c r="L290" s="212">
        <f t="shared" si="121"/>
        <v>0.21694711538461534</v>
      </c>
      <c r="M290" s="207" t="s">
        <v>593</v>
      </c>
      <c r="N290" s="213">
        <v>43860</v>
      </c>
      <c r="O290" s="1"/>
      <c r="P290" s="1"/>
      <c r="Q290" s="1"/>
      <c r="R290" s="6" t="s">
        <v>786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9">
        <v>144</v>
      </c>
      <c r="B291" s="228">
        <v>43641</v>
      </c>
      <c r="C291" s="228"/>
      <c r="D291" s="229" t="s">
        <v>151</v>
      </c>
      <c r="E291" s="230" t="s">
        <v>625</v>
      </c>
      <c r="F291" s="230">
        <v>386</v>
      </c>
      <c r="G291" s="231"/>
      <c r="H291" s="231">
        <v>395</v>
      </c>
      <c r="I291" s="231">
        <v>452</v>
      </c>
      <c r="J291" s="232" t="s">
        <v>802</v>
      </c>
      <c r="K291" s="233">
        <f t="shared" si="120"/>
        <v>9</v>
      </c>
      <c r="L291" s="234">
        <f t="shared" si="121"/>
        <v>2.3316062176165803E-2</v>
      </c>
      <c r="M291" s="230" t="s">
        <v>716</v>
      </c>
      <c r="N291" s="228">
        <v>43868</v>
      </c>
      <c r="O291" s="1"/>
      <c r="P291" s="1"/>
      <c r="Q291" s="1"/>
      <c r="R291" s="6" t="s">
        <v>786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9">
        <v>145</v>
      </c>
      <c r="B292" s="228">
        <v>43707</v>
      </c>
      <c r="C292" s="228"/>
      <c r="D292" s="229" t="s">
        <v>131</v>
      </c>
      <c r="E292" s="230" t="s">
        <v>625</v>
      </c>
      <c r="F292" s="230">
        <v>137.5</v>
      </c>
      <c r="G292" s="231"/>
      <c r="H292" s="231">
        <v>138.5</v>
      </c>
      <c r="I292" s="231">
        <v>190</v>
      </c>
      <c r="J292" s="232" t="s">
        <v>826</v>
      </c>
      <c r="K292" s="233">
        <f t="shared" ref="K292" si="122">H292-F292</f>
        <v>1</v>
      </c>
      <c r="L292" s="234">
        <f t="shared" ref="L292" si="123">K292/F292</f>
        <v>7.2727272727272727E-3</v>
      </c>
      <c r="M292" s="230" t="s">
        <v>716</v>
      </c>
      <c r="N292" s="228">
        <v>44432</v>
      </c>
      <c r="O292" s="1"/>
      <c r="P292" s="1"/>
      <c r="Q292" s="1"/>
      <c r="R292" s="6" t="s">
        <v>782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5">
        <v>146</v>
      </c>
      <c r="B293" s="236">
        <v>43731</v>
      </c>
      <c r="C293" s="236"/>
      <c r="D293" s="237" t="s">
        <v>431</v>
      </c>
      <c r="E293" s="238" t="s">
        <v>625</v>
      </c>
      <c r="F293" s="238">
        <v>235</v>
      </c>
      <c r="G293" s="238"/>
      <c r="H293" s="238">
        <v>295</v>
      </c>
      <c r="I293" s="240">
        <v>296</v>
      </c>
      <c r="J293" s="210" t="s">
        <v>803</v>
      </c>
      <c r="K293" s="211">
        <f t="shared" ref="K293:K298" si="124">H293-F293</f>
        <v>60</v>
      </c>
      <c r="L293" s="212">
        <f t="shared" ref="L293:L298" si="125">K293/F293</f>
        <v>0.25531914893617019</v>
      </c>
      <c r="M293" s="207" t="s">
        <v>593</v>
      </c>
      <c r="N293" s="213">
        <v>43844</v>
      </c>
      <c r="O293" s="1"/>
      <c r="P293" s="1"/>
      <c r="Q293" s="1"/>
      <c r="R293" s="6" t="s">
        <v>786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5">
        <v>147</v>
      </c>
      <c r="B294" s="236">
        <v>43752</v>
      </c>
      <c r="C294" s="236"/>
      <c r="D294" s="237" t="s">
        <v>804</v>
      </c>
      <c r="E294" s="238" t="s">
        <v>625</v>
      </c>
      <c r="F294" s="238">
        <v>277.5</v>
      </c>
      <c r="G294" s="238"/>
      <c r="H294" s="238">
        <v>333</v>
      </c>
      <c r="I294" s="240">
        <v>333</v>
      </c>
      <c r="J294" s="210" t="s">
        <v>805</v>
      </c>
      <c r="K294" s="211">
        <f t="shared" si="124"/>
        <v>55.5</v>
      </c>
      <c r="L294" s="212">
        <f t="shared" si="125"/>
        <v>0.2</v>
      </c>
      <c r="M294" s="207" t="s">
        <v>593</v>
      </c>
      <c r="N294" s="213">
        <v>43846</v>
      </c>
      <c r="O294" s="1"/>
      <c r="P294" s="1"/>
      <c r="Q294" s="1"/>
      <c r="R294" s="6" t="s">
        <v>782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5">
        <v>148</v>
      </c>
      <c r="B295" s="236">
        <v>43752</v>
      </c>
      <c r="C295" s="236"/>
      <c r="D295" s="237" t="s">
        <v>806</v>
      </c>
      <c r="E295" s="238" t="s">
        <v>625</v>
      </c>
      <c r="F295" s="238">
        <v>930</v>
      </c>
      <c r="G295" s="238"/>
      <c r="H295" s="238">
        <v>1165</v>
      </c>
      <c r="I295" s="240">
        <v>1200</v>
      </c>
      <c r="J295" s="210" t="s">
        <v>807</v>
      </c>
      <c r="K295" s="211">
        <f t="shared" si="124"/>
        <v>235</v>
      </c>
      <c r="L295" s="212">
        <f t="shared" si="125"/>
        <v>0.25268817204301075</v>
      </c>
      <c r="M295" s="207" t="s">
        <v>593</v>
      </c>
      <c r="N295" s="213">
        <v>43847</v>
      </c>
      <c r="O295" s="1"/>
      <c r="P295" s="1"/>
      <c r="Q295" s="1"/>
      <c r="R295" s="6" t="s">
        <v>786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5">
        <v>149</v>
      </c>
      <c r="B296" s="236">
        <v>43753</v>
      </c>
      <c r="C296" s="236"/>
      <c r="D296" s="237" t="s">
        <v>808</v>
      </c>
      <c r="E296" s="238" t="s">
        <v>625</v>
      </c>
      <c r="F296" s="208">
        <v>111</v>
      </c>
      <c r="G296" s="238"/>
      <c r="H296" s="238">
        <v>141</v>
      </c>
      <c r="I296" s="240">
        <v>141</v>
      </c>
      <c r="J296" s="210" t="s">
        <v>609</v>
      </c>
      <c r="K296" s="211">
        <f t="shared" si="124"/>
        <v>30</v>
      </c>
      <c r="L296" s="212">
        <f t="shared" si="125"/>
        <v>0.27027027027027029</v>
      </c>
      <c r="M296" s="207" t="s">
        <v>593</v>
      </c>
      <c r="N296" s="213">
        <v>44328</v>
      </c>
      <c r="O296" s="1"/>
      <c r="P296" s="1"/>
      <c r="Q296" s="1"/>
      <c r="R296" s="6" t="s">
        <v>786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5">
        <v>150</v>
      </c>
      <c r="B297" s="236">
        <v>43753</v>
      </c>
      <c r="C297" s="236"/>
      <c r="D297" s="237" t="s">
        <v>809</v>
      </c>
      <c r="E297" s="238" t="s">
        <v>625</v>
      </c>
      <c r="F297" s="208">
        <v>296</v>
      </c>
      <c r="G297" s="238"/>
      <c r="H297" s="238">
        <v>370</v>
      </c>
      <c r="I297" s="240">
        <v>370</v>
      </c>
      <c r="J297" s="210" t="s">
        <v>683</v>
      </c>
      <c r="K297" s="211">
        <f t="shared" si="124"/>
        <v>74</v>
      </c>
      <c r="L297" s="212">
        <f t="shared" si="125"/>
        <v>0.25</v>
      </c>
      <c r="M297" s="207" t="s">
        <v>593</v>
      </c>
      <c r="N297" s="213">
        <v>43853</v>
      </c>
      <c r="O297" s="1"/>
      <c r="P297" s="1"/>
      <c r="Q297" s="1"/>
      <c r="R297" s="6" t="s">
        <v>786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5">
        <v>151</v>
      </c>
      <c r="B298" s="236">
        <v>43754</v>
      </c>
      <c r="C298" s="236"/>
      <c r="D298" s="237" t="s">
        <v>810</v>
      </c>
      <c r="E298" s="238" t="s">
        <v>625</v>
      </c>
      <c r="F298" s="208">
        <v>300</v>
      </c>
      <c r="G298" s="238"/>
      <c r="H298" s="238">
        <v>382.5</v>
      </c>
      <c r="I298" s="240">
        <v>344</v>
      </c>
      <c r="J298" s="210" t="s">
        <v>811</v>
      </c>
      <c r="K298" s="211">
        <f t="shared" si="124"/>
        <v>82.5</v>
      </c>
      <c r="L298" s="212">
        <f t="shared" si="125"/>
        <v>0.27500000000000002</v>
      </c>
      <c r="M298" s="207" t="s">
        <v>593</v>
      </c>
      <c r="N298" s="213">
        <v>44238</v>
      </c>
      <c r="O298" s="1"/>
      <c r="P298" s="1"/>
      <c r="Q298" s="1"/>
      <c r="R298" s="6" t="s">
        <v>786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54">
        <v>152</v>
      </c>
      <c r="B299" s="255">
        <v>43832</v>
      </c>
      <c r="C299" s="255"/>
      <c r="D299" s="256" t="s">
        <v>812</v>
      </c>
      <c r="E299" s="56" t="s">
        <v>625</v>
      </c>
      <c r="F299" s="257" t="s">
        <v>813</v>
      </c>
      <c r="G299" s="56"/>
      <c r="H299" s="56"/>
      <c r="I299" s="258">
        <v>590</v>
      </c>
      <c r="J299" s="253" t="s">
        <v>596</v>
      </c>
      <c r="K299" s="253"/>
      <c r="L299" s="259"/>
      <c r="M299" s="260" t="s">
        <v>596</v>
      </c>
      <c r="N299" s="261"/>
      <c r="O299" s="1"/>
      <c r="P299" s="1"/>
      <c r="Q299" s="1"/>
      <c r="R299" s="6" t="s">
        <v>786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5">
        <v>153</v>
      </c>
      <c r="B300" s="236">
        <v>43966</v>
      </c>
      <c r="C300" s="236"/>
      <c r="D300" s="237" t="s">
        <v>71</v>
      </c>
      <c r="E300" s="238" t="s">
        <v>625</v>
      </c>
      <c r="F300" s="208">
        <v>67.5</v>
      </c>
      <c r="G300" s="238"/>
      <c r="H300" s="238">
        <v>86</v>
      </c>
      <c r="I300" s="240">
        <v>86</v>
      </c>
      <c r="J300" s="210" t="s">
        <v>814</v>
      </c>
      <c r="K300" s="211">
        <f t="shared" ref="K300:K307" si="126">H300-F300</f>
        <v>18.5</v>
      </c>
      <c r="L300" s="212">
        <f t="shared" ref="L300:L307" si="127">K300/F300</f>
        <v>0.27407407407407408</v>
      </c>
      <c r="M300" s="207" t="s">
        <v>593</v>
      </c>
      <c r="N300" s="213">
        <v>44008</v>
      </c>
      <c r="O300" s="1"/>
      <c r="P300" s="1"/>
      <c r="Q300" s="1"/>
      <c r="R300" s="6" t="s">
        <v>786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35">
        <v>154</v>
      </c>
      <c r="B301" s="236">
        <v>44035</v>
      </c>
      <c r="C301" s="236"/>
      <c r="D301" s="237" t="s">
        <v>483</v>
      </c>
      <c r="E301" s="238" t="s">
        <v>625</v>
      </c>
      <c r="F301" s="208">
        <v>231</v>
      </c>
      <c r="G301" s="238"/>
      <c r="H301" s="238">
        <v>281</v>
      </c>
      <c r="I301" s="240">
        <v>281</v>
      </c>
      <c r="J301" s="210" t="s">
        <v>683</v>
      </c>
      <c r="K301" s="211">
        <f t="shared" si="126"/>
        <v>50</v>
      </c>
      <c r="L301" s="212">
        <f t="shared" si="127"/>
        <v>0.21645021645021645</v>
      </c>
      <c r="M301" s="207" t="s">
        <v>593</v>
      </c>
      <c r="N301" s="213">
        <v>44358</v>
      </c>
      <c r="O301" s="1"/>
      <c r="P301" s="1"/>
      <c r="Q301" s="1"/>
      <c r="R301" s="6" t="s">
        <v>786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5">
        <v>155</v>
      </c>
      <c r="B302" s="236">
        <v>44092</v>
      </c>
      <c r="C302" s="236"/>
      <c r="D302" s="237" t="s">
        <v>408</v>
      </c>
      <c r="E302" s="238" t="s">
        <v>625</v>
      </c>
      <c r="F302" s="238">
        <v>206</v>
      </c>
      <c r="G302" s="238"/>
      <c r="H302" s="238">
        <v>248</v>
      </c>
      <c r="I302" s="240">
        <v>248</v>
      </c>
      <c r="J302" s="210" t="s">
        <v>683</v>
      </c>
      <c r="K302" s="211">
        <f t="shared" si="126"/>
        <v>42</v>
      </c>
      <c r="L302" s="212">
        <f t="shared" si="127"/>
        <v>0.20388349514563106</v>
      </c>
      <c r="M302" s="207" t="s">
        <v>593</v>
      </c>
      <c r="N302" s="213">
        <v>44214</v>
      </c>
      <c r="O302" s="1"/>
      <c r="P302" s="1"/>
      <c r="Q302" s="1"/>
      <c r="R302" s="6" t="s">
        <v>786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35">
        <v>156</v>
      </c>
      <c r="B303" s="236">
        <v>44140</v>
      </c>
      <c r="C303" s="236"/>
      <c r="D303" s="237" t="s">
        <v>408</v>
      </c>
      <c r="E303" s="238" t="s">
        <v>625</v>
      </c>
      <c r="F303" s="238">
        <v>182.5</v>
      </c>
      <c r="G303" s="238"/>
      <c r="H303" s="238">
        <v>248</v>
      </c>
      <c r="I303" s="240">
        <v>248</v>
      </c>
      <c r="J303" s="210" t="s">
        <v>683</v>
      </c>
      <c r="K303" s="211">
        <f t="shared" si="126"/>
        <v>65.5</v>
      </c>
      <c r="L303" s="212">
        <f t="shared" si="127"/>
        <v>0.35890410958904112</v>
      </c>
      <c r="M303" s="207" t="s">
        <v>593</v>
      </c>
      <c r="N303" s="213">
        <v>44214</v>
      </c>
      <c r="O303" s="1"/>
      <c r="P303" s="1"/>
      <c r="Q303" s="1"/>
      <c r="R303" s="6" t="s">
        <v>786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5">
        <v>157</v>
      </c>
      <c r="B304" s="236">
        <v>44140</v>
      </c>
      <c r="C304" s="236"/>
      <c r="D304" s="237" t="s">
        <v>328</v>
      </c>
      <c r="E304" s="238" t="s">
        <v>625</v>
      </c>
      <c r="F304" s="238">
        <v>247.5</v>
      </c>
      <c r="G304" s="238"/>
      <c r="H304" s="238">
        <v>320</v>
      </c>
      <c r="I304" s="240">
        <v>320</v>
      </c>
      <c r="J304" s="210" t="s">
        <v>683</v>
      </c>
      <c r="K304" s="211">
        <f t="shared" si="126"/>
        <v>72.5</v>
      </c>
      <c r="L304" s="212">
        <f t="shared" si="127"/>
        <v>0.29292929292929293</v>
      </c>
      <c r="M304" s="207" t="s">
        <v>593</v>
      </c>
      <c r="N304" s="213">
        <v>44323</v>
      </c>
      <c r="O304" s="1"/>
      <c r="P304" s="1"/>
      <c r="Q304" s="1"/>
      <c r="R304" s="6" t="s">
        <v>786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5">
        <v>158</v>
      </c>
      <c r="B305" s="236">
        <v>44140</v>
      </c>
      <c r="C305" s="236"/>
      <c r="D305" s="237" t="s">
        <v>272</v>
      </c>
      <c r="E305" s="238" t="s">
        <v>625</v>
      </c>
      <c r="F305" s="208">
        <v>925</v>
      </c>
      <c r="G305" s="238"/>
      <c r="H305" s="238">
        <v>1095</v>
      </c>
      <c r="I305" s="240">
        <v>1093</v>
      </c>
      <c r="J305" s="210" t="s">
        <v>815</v>
      </c>
      <c r="K305" s="211">
        <f t="shared" si="126"/>
        <v>170</v>
      </c>
      <c r="L305" s="212">
        <f t="shared" si="127"/>
        <v>0.18378378378378379</v>
      </c>
      <c r="M305" s="207" t="s">
        <v>593</v>
      </c>
      <c r="N305" s="213">
        <v>44201</v>
      </c>
      <c r="O305" s="1"/>
      <c r="P305" s="1"/>
      <c r="Q305" s="1"/>
      <c r="R305" s="6" t="s">
        <v>786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35">
        <v>159</v>
      </c>
      <c r="B306" s="236">
        <v>44140</v>
      </c>
      <c r="C306" s="236"/>
      <c r="D306" s="237" t="s">
        <v>344</v>
      </c>
      <c r="E306" s="238" t="s">
        <v>625</v>
      </c>
      <c r="F306" s="208">
        <v>332.5</v>
      </c>
      <c r="G306" s="238"/>
      <c r="H306" s="238">
        <v>393</v>
      </c>
      <c r="I306" s="240">
        <v>406</v>
      </c>
      <c r="J306" s="210" t="s">
        <v>816</v>
      </c>
      <c r="K306" s="211">
        <f t="shared" si="126"/>
        <v>60.5</v>
      </c>
      <c r="L306" s="212">
        <f t="shared" si="127"/>
        <v>0.18195488721804512</v>
      </c>
      <c r="M306" s="207" t="s">
        <v>593</v>
      </c>
      <c r="N306" s="213">
        <v>44256</v>
      </c>
      <c r="O306" s="1"/>
      <c r="P306" s="1"/>
      <c r="Q306" s="1"/>
      <c r="R306" s="6" t="s">
        <v>786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35">
        <v>160</v>
      </c>
      <c r="B307" s="236">
        <v>44141</v>
      </c>
      <c r="C307" s="236"/>
      <c r="D307" s="237" t="s">
        <v>483</v>
      </c>
      <c r="E307" s="238" t="s">
        <v>625</v>
      </c>
      <c r="F307" s="208">
        <v>231</v>
      </c>
      <c r="G307" s="238"/>
      <c r="H307" s="238">
        <v>281</v>
      </c>
      <c r="I307" s="240">
        <v>281</v>
      </c>
      <c r="J307" s="210" t="s">
        <v>683</v>
      </c>
      <c r="K307" s="211">
        <f t="shared" si="126"/>
        <v>50</v>
      </c>
      <c r="L307" s="212">
        <f t="shared" si="127"/>
        <v>0.21645021645021645</v>
      </c>
      <c r="M307" s="207" t="s">
        <v>593</v>
      </c>
      <c r="N307" s="213">
        <v>44358</v>
      </c>
      <c r="O307" s="1"/>
      <c r="P307" s="1"/>
      <c r="Q307" s="1"/>
      <c r="R307" s="6" t="s">
        <v>786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62">
        <v>161</v>
      </c>
      <c r="B308" s="255">
        <v>44187</v>
      </c>
      <c r="C308" s="255"/>
      <c r="D308" s="256" t="s">
        <v>456</v>
      </c>
      <c r="E308" s="56" t="s">
        <v>625</v>
      </c>
      <c r="F308" s="257" t="s">
        <v>817</v>
      </c>
      <c r="G308" s="56"/>
      <c r="H308" s="56"/>
      <c r="I308" s="258">
        <v>239</v>
      </c>
      <c r="J308" s="253" t="s">
        <v>596</v>
      </c>
      <c r="K308" s="253"/>
      <c r="L308" s="259"/>
      <c r="M308" s="260"/>
      <c r="N308" s="261"/>
      <c r="O308" s="1"/>
      <c r="P308" s="1"/>
      <c r="Q308" s="1"/>
      <c r="R308" s="6" t="s">
        <v>786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62">
        <v>162</v>
      </c>
      <c r="B309" s="255">
        <v>44258</v>
      </c>
      <c r="C309" s="255"/>
      <c r="D309" s="256" t="s">
        <v>812</v>
      </c>
      <c r="E309" s="56" t="s">
        <v>625</v>
      </c>
      <c r="F309" s="257" t="s">
        <v>813</v>
      </c>
      <c r="G309" s="56"/>
      <c r="H309" s="56"/>
      <c r="I309" s="258">
        <v>590</v>
      </c>
      <c r="J309" s="253" t="s">
        <v>596</v>
      </c>
      <c r="K309" s="253"/>
      <c r="L309" s="259"/>
      <c r="M309" s="260"/>
      <c r="N309" s="261"/>
      <c r="O309" s="1"/>
      <c r="P309" s="1"/>
      <c r="R309" s="6" t="s">
        <v>786</v>
      </c>
    </row>
    <row r="310" spans="1:26" ht="12.75" customHeight="1">
      <c r="A310" s="235">
        <v>163</v>
      </c>
      <c r="B310" s="236">
        <v>44274</v>
      </c>
      <c r="C310" s="236"/>
      <c r="D310" s="237" t="s">
        <v>344</v>
      </c>
      <c r="E310" s="238" t="s">
        <v>625</v>
      </c>
      <c r="F310" s="208">
        <v>355</v>
      </c>
      <c r="G310" s="238"/>
      <c r="H310" s="238">
        <v>422.5</v>
      </c>
      <c r="I310" s="240">
        <v>420</v>
      </c>
      <c r="J310" s="210" t="s">
        <v>818</v>
      </c>
      <c r="K310" s="211">
        <f t="shared" ref="K310:K313" si="128">H310-F310</f>
        <v>67.5</v>
      </c>
      <c r="L310" s="212">
        <f t="shared" ref="L310:L313" si="129">K310/F310</f>
        <v>0.19014084507042253</v>
      </c>
      <c r="M310" s="207" t="s">
        <v>593</v>
      </c>
      <c r="N310" s="213">
        <v>44361</v>
      </c>
      <c r="O310" s="1"/>
      <c r="R310" s="263" t="s">
        <v>786</v>
      </c>
    </row>
    <row r="311" spans="1:26" ht="12.75" customHeight="1">
      <c r="A311" s="235">
        <v>164</v>
      </c>
      <c r="B311" s="236">
        <v>44295</v>
      </c>
      <c r="C311" s="236"/>
      <c r="D311" s="237" t="s">
        <v>819</v>
      </c>
      <c r="E311" s="238" t="s">
        <v>625</v>
      </c>
      <c r="F311" s="208">
        <v>555</v>
      </c>
      <c r="G311" s="238"/>
      <c r="H311" s="238">
        <v>663</v>
      </c>
      <c r="I311" s="240">
        <v>663</v>
      </c>
      <c r="J311" s="210" t="s">
        <v>820</v>
      </c>
      <c r="K311" s="211">
        <f t="shared" si="128"/>
        <v>108</v>
      </c>
      <c r="L311" s="212">
        <f t="shared" si="129"/>
        <v>0.19459459459459461</v>
      </c>
      <c r="M311" s="207" t="s">
        <v>593</v>
      </c>
      <c r="N311" s="213">
        <v>44321</v>
      </c>
      <c r="O311" s="1"/>
      <c r="P311" s="1"/>
      <c r="Q311" s="1"/>
      <c r="R311" s="263" t="s">
        <v>786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35">
        <v>165</v>
      </c>
      <c r="B312" s="236">
        <v>44308</v>
      </c>
      <c r="C312" s="236"/>
      <c r="D312" s="237" t="s">
        <v>377</v>
      </c>
      <c r="E312" s="238" t="s">
        <v>625</v>
      </c>
      <c r="F312" s="208">
        <v>126.5</v>
      </c>
      <c r="G312" s="238"/>
      <c r="H312" s="238">
        <v>155</v>
      </c>
      <c r="I312" s="240">
        <v>155</v>
      </c>
      <c r="J312" s="210" t="s">
        <v>683</v>
      </c>
      <c r="K312" s="211">
        <f t="shared" si="128"/>
        <v>28.5</v>
      </c>
      <c r="L312" s="212">
        <f t="shared" si="129"/>
        <v>0.22529644268774704</v>
      </c>
      <c r="M312" s="207" t="s">
        <v>593</v>
      </c>
      <c r="N312" s="213">
        <v>44362</v>
      </c>
      <c r="O312" s="1"/>
      <c r="R312" s="263" t="s">
        <v>786</v>
      </c>
    </row>
    <row r="313" spans="1:26" ht="12.75" customHeight="1">
      <c r="A313" s="448">
        <v>166</v>
      </c>
      <c r="B313" s="449">
        <v>44368</v>
      </c>
      <c r="C313" s="449"/>
      <c r="D313" s="450" t="s">
        <v>395</v>
      </c>
      <c r="E313" s="451" t="s">
        <v>625</v>
      </c>
      <c r="F313" s="452">
        <v>287.5</v>
      </c>
      <c r="G313" s="451"/>
      <c r="H313" s="451">
        <v>245</v>
      </c>
      <c r="I313" s="453">
        <v>344</v>
      </c>
      <c r="J313" s="220" t="s">
        <v>910</v>
      </c>
      <c r="K313" s="221">
        <f t="shared" si="128"/>
        <v>-42.5</v>
      </c>
      <c r="L313" s="222">
        <f t="shared" si="129"/>
        <v>-0.14782608695652175</v>
      </c>
      <c r="M313" s="218" t="s">
        <v>606</v>
      </c>
      <c r="N313" s="215">
        <v>44508</v>
      </c>
      <c r="O313" s="1"/>
      <c r="R313" s="263" t="s">
        <v>786</v>
      </c>
    </row>
    <row r="314" spans="1:26" ht="12.75" customHeight="1">
      <c r="A314" s="262">
        <v>167</v>
      </c>
      <c r="B314" s="255">
        <v>44368</v>
      </c>
      <c r="C314" s="255"/>
      <c r="D314" s="256" t="s">
        <v>483</v>
      </c>
      <c r="E314" s="56" t="s">
        <v>625</v>
      </c>
      <c r="F314" s="257" t="s">
        <v>821</v>
      </c>
      <c r="G314" s="56"/>
      <c r="H314" s="56"/>
      <c r="I314" s="258">
        <v>320</v>
      </c>
      <c r="J314" s="253" t="s">
        <v>596</v>
      </c>
      <c r="K314" s="262"/>
      <c r="L314" s="255"/>
      <c r="M314" s="255"/>
      <c r="N314" s="256"/>
      <c r="O314" s="44"/>
      <c r="R314" s="263" t="s">
        <v>786</v>
      </c>
    </row>
    <row r="315" spans="1:26" ht="12.75" customHeight="1">
      <c r="A315" s="262">
        <v>168</v>
      </c>
      <c r="B315" s="255">
        <v>44406</v>
      </c>
      <c r="C315" s="255"/>
      <c r="D315" s="256" t="s">
        <v>377</v>
      </c>
      <c r="E315" s="56" t="s">
        <v>625</v>
      </c>
      <c r="F315" s="257" t="s">
        <v>824</v>
      </c>
      <c r="G315" s="56"/>
      <c r="H315" s="56"/>
      <c r="I315" s="56">
        <v>200</v>
      </c>
      <c r="J315" s="253" t="s">
        <v>596</v>
      </c>
      <c r="K315" s="262"/>
      <c r="L315" s="255"/>
      <c r="M315" s="255"/>
      <c r="N315" s="256"/>
      <c r="O315" s="44"/>
      <c r="R315" s="263" t="s">
        <v>786</v>
      </c>
    </row>
    <row r="316" spans="1:26" ht="12.75" customHeight="1">
      <c r="A316" s="262">
        <v>169</v>
      </c>
      <c r="B316" s="255">
        <v>44462</v>
      </c>
      <c r="C316" s="255"/>
      <c r="D316" s="256" t="s">
        <v>831</v>
      </c>
      <c r="E316" s="56" t="s">
        <v>625</v>
      </c>
      <c r="F316" s="257" t="s">
        <v>832</v>
      </c>
      <c r="G316" s="56"/>
      <c r="H316" s="56"/>
      <c r="I316" s="56">
        <v>1500</v>
      </c>
      <c r="J316" s="253" t="s">
        <v>596</v>
      </c>
      <c r="K316" s="262"/>
      <c r="L316" s="255"/>
      <c r="M316" s="255"/>
      <c r="N316" s="256"/>
      <c r="O316" s="44"/>
      <c r="R316" s="263" t="s">
        <v>786</v>
      </c>
    </row>
    <row r="317" spans="1:26" ht="12.75" customHeight="1">
      <c r="A317" s="338">
        <v>170</v>
      </c>
      <c r="B317" s="339">
        <v>44480</v>
      </c>
      <c r="C317" s="339"/>
      <c r="D317" s="340" t="s">
        <v>837</v>
      </c>
      <c r="E317" s="341" t="s">
        <v>625</v>
      </c>
      <c r="F317" s="342" t="s">
        <v>843</v>
      </c>
      <c r="G317" s="341"/>
      <c r="H317" s="341"/>
      <c r="I317" s="341">
        <v>145</v>
      </c>
      <c r="J317" s="343" t="s">
        <v>596</v>
      </c>
      <c r="K317" s="338"/>
      <c r="L317" s="339"/>
      <c r="M317" s="339"/>
      <c r="N317" s="340"/>
      <c r="O317" s="44"/>
      <c r="R317" s="263" t="s">
        <v>786</v>
      </c>
    </row>
    <row r="318" spans="1:26" ht="12.75" customHeight="1">
      <c r="A318" s="344">
        <v>171</v>
      </c>
      <c r="B318" s="345">
        <v>44481</v>
      </c>
      <c r="C318" s="345"/>
      <c r="D318" s="346" t="s">
        <v>261</v>
      </c>
      <c r="E318" s="347" t="s">
        <v>625</v>
      </c>
      <c r="F318" s="348" t="s">
        <v>840</v>
      </c>
      <c r="G318" s="347"/>
      <c r="H318" s="347"/>
      <c r="I318" s="347">
        <v>380</v>
      </c>
      <c r="J318" s="349" t="s">
        <v>596</v>
      </c>
      <c r="K318" s="344"/>
      <c r="L318" s="345"/>
      <c r="M318" s="345"/>
      <c r="N318" s="346"/>
      <c r="O318" s="44"/>
      <c r="R318" s="263" t="s">
        <v>786</v>
      </c>
    </row>
    <row r="319" spans="1:26" ht="12.75" customHeight="1">
      <c r="A319" s="344">
        <v>172</v>
      </c>
      <c r="B319" s="345">
        <v>44481</v>
      </c>
      <c r="C319" s="345"/>
      <c r="D319" s="346" t="s">
        <v>403</v>
      </c>
      <c r="E319" s="347" t="s">
        <v>625</v>
      </c>
      <c r="F319" s="348" t="s">
        <v>841</v>
      </c>
      <c r="G319" s="347"/>
      <c r="H319" s="347"/>
      <c r="I319" s="347">
        <v>56</v>
      </c>
      <c r="J319" s="349" t="s">
        <v>596</v>
      </c>
      <c r="K319" s="344"/>
      <c r="L319" s="345"/>
      <c r="M319" s="345"/>
      <c r="N319" s="346"/>
      <c r="O319" s="44"/>
      <c r="R319" s="263"/>
    </row>
    <row r="320" spans="1:26" ht="12.75" customHeight="1">
      <c r="A320" s="350"/>
      <c r="B320" s="350"/>
      <c r="C320" s="350"/>
      <c r="D320" s="350"/>
      <c r="E320" s="350"/>
      <c r="F320" s="347"/>
      <c r="G320" s="347"/>
      <c r="H320" s="347"/>
      <c r="I320" s="347"/>
      <c r="J320" s="351"/>
      <c r="K320" s="347"/>
      <c r="L320" s="347"/>
      <c r="M320" s="347"/>
      <c r="N320" s="350"/>
      <c r="O320" s="44"/>
      <c r="R320" s="263"/>
    </row>
    <row r="321" spans="1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263"/>
    </row>
    <row r="322" spans="1:18" ht="12.75" customHeight="1">
      <c r="A322" s="262"/>
      <c r="B322" s="264" t="s">
        <v>822</v>
      </c>
      <c r="F322" s="59"/>
      <c r="G322" s="59"/>
      <c r="H322" s="59"/>
      <c r="I322" s="59"/>
      <c r="J322" s="44"/>
      <c r="K322" s="59"/>
      <c r="L322" s="59"/>
      <c r="M322" s="59"/>
      <c r="O322" s="44"/>
      <c r="R322" s="263"/>
    </row>
    <row r="323" spans="1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1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1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1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1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1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1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A332" s="265"/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A333" s="265"/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A334" s="56"/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</sheetData>
  <autoFilter ref="R1:R330"/>
  <mergeCells count="27">
    <mergeCell ref="A112:A113"/>
    <mergeCell ref="O108:O109"/>
    <mergeCell ref="P108:P109"/>
    <mergeCell ref="A108:A109"/>
    <mergeCell ref="B108:B109"/>
    <mergeCell ref="J108:J109"/>
    <mergeCell ref="M108:M109"/>
    <mergeCell ref="N108:N109"/>
    <mergeCell ref="P112:P113"/>
    <mergeCell ref="B112:B113"/>
    <mergeCell ref="J112:J113"/>
    <mergeCell ref="M112:M113"/>
    <mergeCell ref="N112:N113"/>
    <mergeCell ref="O112:O113"/>
    <mergeCell ref="O72:O73"/>
    <mergeCell ref="P72:P73"/>
    <mergeCell ref="A72:A73"/>
    <mergeCell ref="B72:B73"/>
    <mergeCell ref="M72:M73"/>
    <mergeCell ref="N72:N73"/>
    <mergeCell ref="P93:P94"/>
    <mergeCell ref="A93:A94"/>
    <mergeCell ref="B93:B94"/>
    <mergeCell ref="M93:M94"/>
    <mergeCell ref="N93:N94"/>
    <mergeCell ref="O93:O94"/>
    <mergeCell ref="J93:J94"/>
  </mergeCells>
  <pageMargins left="0.7" right="0.7" top="0.75" bottom="0.75" header="0.3" footer="0.3"/>
  <pageSetup orientation="portrait" r:id="rId1"/>
  <ignoredErrors>
    <ignoredError sqref="K63 K61 K5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2021-11-24T02:31:08Z</dcterms:modified>
</cp:coreProperties>
</file>