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F&amp;O)'!$R$1:$R$331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M108" i="6"/>
  <c r="K109"/>
  <c r="K108"/>
  <c r="K107"/>
  <c r="M107" s="1"/>
  <c r="P26"/>
  <c r="L44"/>
  <c r="K44"/>
  <c r="M44" s="1"/>
  <c r="H21"/>
  <c r="L52"/>
  <c r="M52" s="1"/>
  <c r="K52"/>
  <c r="L87"/>
  <c r="K87"/>
  <c r="K106"/>
  <c r="M106" s="1"/>
  <c r="L86"/>
  <c r="K86"/>
  <c r="L85"/>
  <c r="K85"/>
  <c r="P25"/>
  <c r="L49"/>
  <c r="K49"/>
  <c r="L83"/>
  <c r="K83"/>
  <c r="L82"/>
  <c r="K82"/>
  <c r="M81"/>
  <c r="L81"/>
  <c r="K81"/>
  <c r="L84"/>
  <c r="K84"/>
  <c r="L50"/>
  <c r="K50"/>
  <c r="L48"/>
  <c r="K48"/>
  <c r="M48" s="1"/>
  <c r="L22"/>
  <c r="K22"/>
  <c r="L80"/>
  <c r="K80"/>
  <c r="L79"/>
  <c r="K79"/>
  <c r="K105"/>
  <c r="M105" s="1"/>
  <c r="L45"/>
  <c r="M45" s="1"/>
  <c r="K45"/>
  <c r="L37"/>
  <c r="K37"/>
  <c r="P24"/>
  <c r="L36"/>
  <c r="K36"/>
  <c r="L47"/>
  <c r="K47"/>
  <c r="M47" s="1"/>
  <c r="L16"/>
  <c r="K16"/>
  <c r="P23"/>
  <c r="L46"/>
  <c r="K46"/>
  <c r="K98"/>
  <c r="M98" s="1"/>
  <c r="K104"/>
  <c r="M104" s="1"/>
  <c r="L77"/>
  <c r="K77"/>
  <c r="L75"/>
  <c r="K75"/>
  <c r="L78"/>
  <c r="K78"/>
  <c r="L74"/>
  <c r="K74"/>
  <c r="L19"/>
  <c r="K19"/>
  <c r="K103"/>
  <c r="M103" s="1"/>
  <c r="M99"/>
  <c r="K102"/>
  <c r="M102" s="1"/>
  <c r="L76"/>
  <c r="K76"/>
  <c r="K101"/>
  <c r="M101" s="1"/>
  <c r="K99"/>
  <c r="K100"/>
  <c r="M86" l="1"/>
  <c r="M19"/>
  <c r="M46"/>
  <c r="M74"/>
  <c r="M16"/>
  <c r="M22"/>
  <c r="M50"/>
  <c r="M37"/>
  <c r="M49"/>
  <c r="M87"/>
  <c r="M85"/>
  <c r="M83"/>
  <c r="M82"/>
  <c r="M84"/>
  <c r="M80"/>
  <c r="M79"/>
  <c r="M36"/>
  <c r="M77"/>
  <c r="M78"/>
  <c r="M75"/>
  <c r="M76"/>
  <c r="L43"/>
  <c r="K43"/>
  <c r="P20"/>
  <c r="L41"/>
  <c r="K41"/>
  <c r="L40"/>
  <c r="K40"/>
  <c r="L38"/>
  <c r="K38"/>
  <c r="L72"/>
  <c r="K72"/>
  <c r="L69"/>
  <c r="K69"/>
  <c r="L68"/>
  <c r="K68"/>
  <c r="L70"/>
  <c r="K70"/>
  <c r="K96"/>
  <c r="M96" s="1"/>
  <c r="L73"/>
  <c r="K73"/>
  <c r="L21"/>
  <c r="K21"/>
  <c r="L42"/>
  <c r="K42"/>
  <c r="L71"/>
  <c r="K71"/>
  <c r="L67"/>
  <c r="K67"/>
  <c r="M97"/>
  <c r="L64"/>
  <c r="K64"/>
  <c r="M64" s="1"/>
  <c r="L66"/>
  <c r="K66"/>
  <c r="L65"/>
  <c r="K65"/>
  <c r="M42" l="1"/>
  <c r="M71"/>
  <c r="M68"/>
  <c r="M72"/>
  <c r="M40"/>
  <c r="M73"/>
  <c r="M70"/>
  <c r="M69"/>
  <c r="M38"/>
  <c r="M41"/>
  <c r="M43"/>
  <c r="M21"/>
  <c r="M67"/>
  <c r="M66"/>
  <c r="M65"/>
  <c r="L12" l="1"/>
  <c r="K12"/>
  <c r="L39"/>
  <c r="K39"/>
  <c r="P15"/>
  <c r="L15"/>
  <c r="K15"/>
  <c r="L17"/>
  <c r="K17"/>
  <c r="L14"/>
  <c r="K14"/>
  <c r="K10"/>
  <c r="L10"/>
  <c r="P10"/>
  <c r="L18"/>
  <c r="K18"/>
  <c r="P13"/>
  <c r="P126"/>
  <c r="P11"/>
  <c r="L126"/>
  <c r="K126"/>
  <c r="M12" l="1"/>
  <c r="M15"/>
  <c r="M39"/>
  <c r="M17"/>
  <c r="M14"/>
  <c r="M10"/>
  <c r="M18"/>
  <c r="M126"/>
  <c r="K293" l="1"/>
  <c r="L293" s="1"/>
  <c r="K313" l="1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F283"/>
  <c r="K283" s="1"/>
  <c r="L283" s="1"/>
  <c r="F282"/>
  <c r="K282" s="1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F260"/>
  <c r="K260" s="1"/>
  <c r="L260" s="1"/>
  <c r="K259"/>
  <c r="L259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F212"/>
  <c r="K212" s="1"/>
  <c r="L212" s="1"/>
  <c r="H211"/>
  <c r="K211" s="1"/>
  <c r="L211" s="1"/>
  <c r="K208"/>
  <c r="L208" s="1"/>
  <c r="K207"/>
  <c r="L207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M7"/>
  <c r="D7" i="5"/>
  <c r="K6" i="4"/>
  <c r="K6" i="3"/>
  <c r="L6" i="2"/>
</calcChain>
</file>

<file path=xl/sharedStrings.xml><?xml version="1.0" encoding="utf-8"?>
<sst xmlns="http://schemas.openxmlformats.org/spreadsheetml/2006/main" count="3038" uniqueCount="1154">
  <si>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</si>
  <si>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</si>
  <si>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</si>
  <si>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</si>
  <si>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</si>
  <si>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</si>
  <si>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</si>
  <si>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</si>
  <si>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</si>
  <si>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</si>
  <si>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</si>
  <si>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</si>
  <si>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</si>
  <si>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</si>
  <si>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</si>
  <si>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</si>
  <si>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</si>
  <si>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</si>
  <si>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</si>
  <si>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</si>
  <si>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</si>
  <si>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</si>
  <si>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</si>
  <si>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</si>
  <si>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</si>
  <si>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</si>
  <si>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</si>
  <si>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</si>
  <si>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</si>
  <si>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</si>
  <si>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</si>
  <si>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</si>
  <si>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</si>
  <si>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</si>
  <si>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</si>
  <si>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</si>
  <si>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</si>
  <si>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</si>
  <si>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</si>
  <si>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</si>
  <si>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</si>
  <si>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</si>
  <si>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</si>
  <si>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</si>
  <si>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</si>
  <si>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</si>
  <si>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</si>
  <si>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</si>
  <si>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</si>
  <si>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</si>
  <si>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</si>
  <si>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</si>
  <si>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</si>
  <si>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</si>
  <si>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</si>
  <si>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</si>
  <si>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</si>
  <si>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</si>
  <si>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</si>
  <si>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</si>
  <si>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</si>
  <si>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</si>
  <si>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</si>
  <si>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</si>
  <si>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</si>
  <si>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</si>
  <si>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</si>
  <si>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</si>
  <si>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</si>
  <si>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</si>
  <si>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</si>
  <si>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</si>
  <si>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</si>
  <si>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</si>
  <si>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</si>
  <si>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</si>
  <si>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</si>
  <si>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</si>
  <si>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</si>
  <si>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</si>
  <si>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</si>
  <si>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</si>
  <si>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</si>
  <si>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</si>
  <si>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</si>
  <si>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</si>
  <si>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</si>
  <si>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</si>
  <si>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</si>
  <si>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</si>
  <si>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</si>
  <si>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</si>
  <si>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</si>
  <si>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</si>
  <si>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</si>
  <si>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</si>
  <si>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</si>
  <si>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</si>
  <si>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</si>
  <si>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</si>
  <si>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</si>
  <si>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</si>
  <si>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</si>
  <si>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</si>
  <si>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</si>
  <si>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</si>
  <si>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</si>
  <si>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</si>
  <si>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</si>
  <si>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</si>
  <si>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</si>
  <si>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</si>
  <si>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</si>
  <si>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</si>
  <si>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</si>
  <si>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</si>
  <si>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</si>
  <si>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</si>
  <si>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</si>
  <si>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</si>
  <si>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</si>
  <si>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</si>
  <si>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</si>
  <si>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</si>
  <si>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</si>
  <si>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</si>
  <si>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</si>
  <si>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</si>
  <si>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</si>
  <si>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</si>
  <si>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</si>
  <si>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</si>
  <si>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</si>
  <si>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</si>
  <si>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</si>
  <si>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</si>
  <si>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</si>
  <si>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</si>
  <si>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</si>
  <si>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</si>
  <si>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</si>
  <si>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</si>
  <si>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</si>
  <si>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</si>
  <si>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</si>
  <si>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</si>
  <si>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</si>
  <si>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</si>
  <si>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</si>
  <si>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</si>
  <si>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</si>
  <si>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</si>
  <si>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</si>
  <si>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</si>
  <si>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</si>
  <si>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</si>
  <si>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</si>
  <si>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</si>
  <si>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</si>
  <si>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</si>
  <si>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</si>
  <si>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</si>
  <si>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</si>
  <si>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</si>
  <si>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</si>
  <si>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</si>
  <si>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</si>
  <si>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</si>
  <si>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</si>
  <si>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</si>
  <si>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</si>
  <si>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</si>
  <si>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</si>
  <si>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</si>
  <si>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</si>
  <si>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</si>
  <si>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</si>
  <si>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</si>
  <si>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</si>
  <si>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</si>
  <si>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</si>
  <si>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</si>
  <si>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</si>
  <si>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</si>
  <si>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</si>
  <si>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</si>
  <si>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</si>
  <si>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</si>
  <si>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</si>
  <si>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</si>
  <si>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</si>
  <si>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</si>
  <si>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</si>
  <si>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</si>
  <si>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</si>
  <si>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</si>
  <si>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</si>
  <si>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</si>
  <si>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</si>
  <si>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</si>
  <si>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</si>
  <si>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</si>
  <si>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</si>
  <si>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</si>
  <si>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</si>
  <si>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</si>
  <si>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</si>
  <si>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</si>
  <si>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</si>
  <si>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</si>
  <si>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</si>
  <si>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</si>
  <si>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</si>
  <si>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</si>
  <si>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</si>
  <si>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</si>
  <si>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</si>
  <si>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</si>
  <si>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</si>
  <si>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</si>
  <si>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</si>
  <si>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</si>
  <si>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</si>
  <si>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</si>
  <si>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</si>
  <si>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</si>
  <si>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</si>
  <si>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</si>
  <si>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</si>
  <si>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</si>
  <si>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</si>
  <si>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</si>
  <si>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</si>
  <si>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</si>
  <si>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</si>
  <si>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</si>
  <si>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</si>
  <si>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</si>
  <si>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</si>
  <si>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</si>
  <si>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</si>
  <si>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</si>
  <si>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</si>
  <si>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</si>
  <si>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</si>
  <si>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</si>
  <si>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</si>
  <si>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</si>
  <si>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</si>
  <si>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</si>
  <si>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</si>
  <si>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</si>
  <si>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</si>
  <si>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</si>
  <si>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</si>
  <si>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</si>
  <si>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</si>
  <si>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</si>
  <si>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</si>
  <si>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</si>
  <si>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</si>
  <si>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</si>
  <si>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</si>
  <si>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</si>
  <si>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</si>
  <si>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</si>
  <si>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</si>
  <si>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</si>
  <si>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</si>
  <si>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</si>
  <si>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</si>
  <si>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</si>
  <si>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</si>
  <si>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</si>
  <si>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</si>
  <si>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</si>
  <si>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</si>
  <si>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</si>
  <si>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</si>
  <si>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</si>
  <si>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</si>
  <si>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</si>
  <si>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</si>
  <si>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</si>
  <si>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</si>
  <si>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</si>
  <si>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</si>
  <si>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</si>
  <si>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</si>
  <si>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</si>
  <si>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</si>
  <si>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</si>
  <si>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</si>
  <si>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</si>
  <si>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</si>
  <si>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</si>
  <si>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</si>
  <si>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</si>
  <si>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</si>
  <si>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</si>
  <si>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</si>
  <si>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</si>
  <si>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</si>
  <si>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</si>
  <si>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</si>
  <si>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</si>
  <si>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</si>
  <si>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</si>
  <si>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</si>
  <si>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</si>
  <si>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</si>
  <si>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</si>
  <si>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</si>
  <si>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</si>
  <si>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</si>
  <si>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</si>
  <si>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</si>
  <si>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</si>
  <si>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</si>
  <si>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</si>
  <si>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</si>
  <si>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</si>
  <si>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</si>
  <si>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</si>
  <si>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</si>
  <si>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</si>
  <si>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</si>
  <si>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</si>
  <si>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</si>
  <si>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</si>
  <si>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</si>
  <si>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</si>
  <si>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</si>
  <si>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</si>
  <si>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</si>
  <si>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</si>
  <si>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</si>
  <si>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</si>
  <si>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</si>
  <si>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</si>
  <si>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</si>
  <si>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</si>
  <si>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</si>
  <si>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</si>
  <si>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</si>
  <si>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</si>
  <si>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</si>
  <si>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</si>
  <si>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</si>
  <si>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</si>
  <si>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</si>
  <si>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</si>
  <si>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</si>
  <si>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</si>
  <si>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</si>
  <si>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</si>
  <si>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</si>
  <si>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</si>
  <si>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</si>
  <si>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</si>
  <si>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</si>
  <si>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</si>
  <si>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</si>
  <si>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</si>
  <si>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</si>
  <si>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</si>
  <si>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</si>
  <si>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</si>
  <si>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</si>
  <si>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</si>
  <si>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</si>
  <si>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</si>
  <si>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</si>
  <si>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</si>
  <si>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</si>
  <si>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</si>
  <si>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</si>
  <si>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</si>
  <si>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</si>
  <si>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</si>
  <si>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</si>
  <si>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</si>
  <si>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</si>
  <si>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</si>
  <si>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</si>
  <si>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</si>
  <si>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</si>
  <si>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</si>
  <si>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</si>
  <si>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</si>
  <si>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</si>
  <si>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</si>
  <si>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</si>
  <si>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</si>
  <si>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</si>
  <si>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</si>
  <si>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</si>
  <si>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</si>
  <si>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</si>
  <si>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</si>
  <si>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</si>
  <si>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</si>
  <si>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</si>
  <si>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</si>
  <si>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</si>
  <si>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</si>
  <si>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</si>
  <si>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</si>
  <si>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</si>
  <si>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</si>
  <si>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</si>
  <si>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</si>
  <si>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</si>
  <si>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</si>
  <si>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</si>
  <si>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</si>
  <si>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</si>
  <si>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</si>
  <si>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</si>
  <si>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</si>
  <si>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</si>
  <si>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</si>
  <si>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</si>
  <si>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</si>
  <si>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</si>
  <si>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</si>
  <si>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</si>
  <si>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</si>
  <si>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</si>
  <si>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</si>
  <si>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</si>
  <si>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</si>
  <si>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</si>
  <si>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</si>
  <si>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</si>
  <si>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</si>
  <si>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</si>
  <si>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</si>
  <si>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</si>
  <si>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</si>
  <si>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</si>
  <si>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</si>
  <si>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</si>
  <si>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</si>
  <si>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</si>
  <si>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</si>
  <si>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</si>
  <si>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</si>
  <si>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</si>
  <si>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</si>
  <si>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</si>
  <si>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</si>
  <si>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</si>
  <si>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</si>
  <si>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</si>
  <si>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</si>
  <si>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</si>
  <si>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</si>
  <si>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</si>
  <si>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</si>
  <si>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</si>
  <si>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</si>
  <si>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</si>
  <si>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</si>
  <si>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</si>
  <si>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</si>
  <si>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</si>
  <si>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</si>
  <si>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</si>
  <si>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</si>
  <si>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</si>
  <si>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</si>
  <si>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</si>
  <si>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</si>
  <si>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</si>
  <si>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</si>
  <si>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</si>
  <si>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</si>
  <si>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</si>
  <si>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</si>
  <si>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</si>
  <si>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</si>
  <si>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</si>
  <si>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</si>
  <si>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</si>
  <si>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</si>
  <si>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</si>
  <si>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</si>
  <si>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</si>
  <si>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</si>
  <si>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</si>
  <si>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</si>
  <si>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</si>
  <si>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</si>
  <si>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</si>
  <si>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</si>
  <si>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</si>
  <si>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</si>
  <si>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</si>
  <si>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</si>
  <si>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</si>
  <si>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</si>
  <si>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</si>
  <si>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</si>
  <si>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</si>
  <si>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</si>
  <si>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</si>
  <si>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</si>
  <si>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</si>
  <si>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</si>
  <si>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</si>
  <si>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</si>
  <si>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</si>
  <si>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</si>
  <si>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</si>
  <si>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</si>
  <si>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</si>
  <si>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</si>
  <si>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</si>
  <si>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</si>
  <si>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</si>
  <si>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</si>
  <si>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</si>
  <si>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</si>
  <si>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</si>
  <si>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</si>
  <si>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</si>
  <si>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</si>
  <si>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</si>
  <si>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</si>
  <si>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</si>
  <si>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</si>
  <si>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</si>
  <si>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</si>
  <si>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</si>
  <si>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</si>
  <si>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</si>
  <si>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</si>
  <si>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</si>
  <si>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</si>
  <si>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</si>
  <si>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</si>
  <si>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</si>
  <si>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</si>
  <si>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</si>
  <si>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</si>
  <si>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</si>
  <si>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</si>
  <si>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</si>
  <si>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</si>
  <si>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</si>
  <si>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</si>
  <si>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</si>
  <si>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</si>
  <si>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</si>
  <si>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</si>
  <si>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</si>
  <si>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</si>
  <si>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</si>
  <si>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</si>
  <si>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</si>
  <si>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</si>
  <si>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</si>
  <si>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</si>
  <si>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</si>
  <si>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</si>
  <si>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</si>
  <si>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</si>
  <si>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</si>
  <si>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</si>
  <si>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</si>
  <si>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</si>
  <si>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</si>
  <si>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</si>
  <si>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</si>
  <si>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</si>
  <si>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</si>
  <si>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</si>
  <si>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</si>
  <si>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</si>
  <si>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</si>
  <si>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</si>
  <si>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</si>
  <si>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</si>
  <si>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</si>
  <si>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</si>
  <si>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</si>
  <si>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</si>
  <si>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</si>
  <si>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</si>
  <si>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</si>
  <si>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</si>
  <si>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</si>
  <si>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</si>
  <si>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</si>
  <si>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</si>
  <si>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</si>
  <si>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</si>
  <si>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</si>
  <si>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</si>
  <si>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</si>
  <si>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</si>
  <si>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</si>
  <si>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</si>
  <si>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</si>
  <si>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</si>
  <si>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</si>
  <si>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</si>
  <si>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</si>
  <si>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</si>
  <si>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</si>
  <si>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</si>
  <si>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</si>
  <si>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</si>
  <si>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</si>
  <si>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</si>
  <si>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</si>
  <si>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</si>
  <si>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</si>
  <si>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</si>
  <si>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</si>
  <si>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</si>
  <si>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</si>
  <si>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</si>
  <si>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</si>
  <si>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</si>
  <si>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</si>
  <si>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</si>
  <si>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</si>
  <si>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</si>
  <si>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</si>
  <si>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</si>
  <si>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</si>
  <si>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</si>
  <si>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</si>
  <si>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</si>
  <si>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</si>
  <si>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</si>
  <si>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</si>
  <si>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</si>
  <si>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</si>
  <si>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</si>
  <si>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</si>
  <si>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</si>
  <si>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</si>
  <si>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</si>
  <si>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</si>
  <si>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</si>
  <si>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</si>
  <si>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</si>
  <si>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</si>
  <si>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</si>
  <si>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</si>
  <si>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</si>
  <si>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</si>
  <si>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</si>
  <si>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</si>
  <si>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</si>
  <si>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</si>
  <si>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</si>
  <si>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</si>
  <si>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</si>
  <si>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</si>
  <si>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</si>
  <si>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</si>
  <si>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</si>
  <si>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</si>
  <si>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</si>
  <si>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</si>
  <si>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</si>
  <si>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</si>
  <si>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</si>
  <si>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</si>
  <si>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</si>
  <si>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</si>
  <si>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</si>
  <si>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</si>
  <si>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</si>
  <si>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</si>
  <si>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</si>
  <si>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</si>
  <si>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</si>
  <si>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</si>
  <si>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</si>
  <si>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</si>
  <si>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</si>
  <si>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</si>
  <si>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</si>
  <si>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</si>
  <si>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</si>
  <si>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</si>
  <si>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</si>
  <si>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</si>
  <si>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</si>
  <si>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</si>
  <si>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</si>
  <si>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</si>
  <si>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</si>
  <si>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</si>
  <si>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</si>
  <si>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</si>
  <si>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</si>
  <si>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</si>
  <si>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</si>
  <si>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</si>
  <si>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</si>
  <si>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</si>
  <si>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</si>
  <si>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</si>
  <si>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</si>
  <si>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</si>
  <si>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</si>
  <si>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</si>
  <si>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</si>
  <si>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</si>
  <si>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</si>
  <si>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</si>
  <si>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</si>
  <si>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</si>
  <si>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</si>
  <si>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</si>
  <si>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</si>
  <si>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</si>
  <si>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</si>
  <si>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</si>
  <si>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</si>
  <si>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</si>
  <si>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</si>
  <si>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</si>
  <si>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</si>
  <si>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</si>
  <si>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</si>
  <si>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</si>
  <si>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</si>
  <si>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</si>
  <si>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</si>
  <si>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</si>
  <si>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</si>
  <si>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</si>
  <si>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</si>
  <si>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</si>
  <si>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</si>
  <si>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</si>
  <si>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</si>
  <si>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</si>
  <si>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</si>
  <si>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</si>
  <si>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</si>
  <si>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</si>
  <si>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</si>
  <si>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</si>
  <si>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</si>
  <si>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</si>
  <si>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</si>
  <si>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</si>
  <si>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</si>
  <si>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</si>
  <si>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</si>
  <si>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</si>
  <si>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</si>
  <si>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</si>
  <si>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</si>
  <si>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</si>
  <si>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</si>
  <si>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</si>
  <si>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</si>
  <si>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</si>
  <si>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</si>
  <si>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</si>
  <si>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</si>
  <si>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</si>
  <si>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</si>
  <si>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</si>
  <si>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</si>
  <si>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</si>
  <si>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</si>
  <si>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</si>
  <si>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</si>
  <si>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</si>
  <si>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</si>
  <si>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</si>
  <si>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</si>
  <si>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</si>
  <si>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</si>
  <si>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</si>
  <si>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</si>
  <si>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</si>
  <si>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</si>
  <si>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</si>
  <si>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</si>
  <si>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</si>
  <si>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</si>
  <si>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</si>
  <si>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</si>
  <si>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</si>
  <si>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</si>
  <si>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</si>
  <si>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</si>
  <si>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</si>
  <si>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</si>
  <si>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</si>
  <si>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</si>
  <si>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</si>
  <si>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</si>
  <si>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</si>
  <si>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</si>
  <si>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</si>
  <si>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</si>
  <si>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</si>
  <si>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</si>
  <si>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</si>
  <si>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</si>
  <si>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</si>
  <si>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</si>
  <si>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</si>
  <si>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</si>
  <si>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</si>
  <si>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</si>
  <si>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</si>
  <si>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</si>
  <si>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</si>
  <si>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</si>
  <si>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</si>
  <si>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</si>
  <si>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</si>
  <si>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</si>
  <si>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</si>
  <si>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</si>
  <si>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</si>
  <si>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</si>
  <si>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</si>
  <si>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</si>
  <si>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</si>
  <si>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</si>
  <si>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</si>
  <si>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</si>
  <si>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</si>
  <si>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</si>
  <si>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</si>
  <si>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</si>
  <si>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</si>
  <si>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</si>
  <si>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</si>
  <si>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</si>
  <si>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</si>
  <si>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</si>
  <si>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</si>
  <si>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</si>
  <si>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</si>
  <si>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</si>
  <si>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</si>
  <si>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</si>
  <si>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</si>
  <si>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</si>
  <si>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</si>
  <si>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</si>
  <si>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</si>
  <si>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</si>
  <si>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</si>
  <si>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</si>
  <si>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</si>
  <si>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</si>
  <si>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</si>
  <si>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</si>
  <si>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</si>
  <si>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</si>
  <si>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</si>
  <si>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</si>
  <si>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</si>
  <si>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</si>
  <si>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</si>
  <si>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</si>
  <si>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</si>
  <si>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</si>
  <si>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</si>
  <si>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</si>
  <si>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</si>
  <si>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</si>
  <si>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</si>
  <si>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</si>
  <si>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</si>
  <si>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</si>
  <si>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</si>
  <si>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</si>
  <si>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</si>
  <si>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</si>
  <si>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</si>
  <si>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</si>
  <si>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</si>
  <si>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</si>
  <si>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</si>
  <si>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</si>
  <si>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</si>
  <si>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</si>
  <si>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</si>
  <si>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</si>
  <si>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</si>
  <si>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</si>
  <si>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</si>
  <si>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</si>
  <si>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</si>
  <si>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</si>
  <si>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</si>
  <si>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</si>
  <si>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</si>
  <si>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</si>
  <si>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</si>
  <si>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</si>
  <si>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</si>
  <si>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</si>
  <si>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</si>
  <si>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</si>
  <si>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</si>
  <si>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</si>
  <si>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</si>
  <si>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</si>
  <si>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</si>
  <si>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</si>
  <si>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</si>
  <si>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</si>
  <si>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</si>
  <si>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</si>
  <si>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</si>
  <si>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</si>
  <si>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</si>
  <si>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</si>
  <si>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</si>
  <si>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</si>
  <si>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</si>
  <si>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</si>
  <si>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</si>
  <si>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</si>
  <si>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</si>
  <si>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</si>
  <si>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</si>
  <si>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</si>
  <si>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</si>
  <si>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</si>
  <si>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</si>
  <si>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</si>
  <si>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</si>
  <si>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</si>
  <si>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</si>
  <si>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</si>
  <si>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</si>
  <si>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</si>
  <si>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GRAVITON RESEARCH CAPITAL LLP</t>
  </si>
  <si>
    <t>FILATEX</t>
  </si>
  <si>
    <t>XTX MARKETS LLP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</si>
  <si>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</si>
  <si>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</si>
  <si>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</si>
  <si>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</si>
  <si>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</si>
  <si>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</si>
  <si>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</si>
  <si>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SICAL</t>
  </si>
  <si>
    <t>Sical Logistics Limited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</si>
  <si>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</si>
  <si>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</si>
  <si>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</si>
  <si>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</si>
  <si>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</si>
  <si>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</si>
  <si>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</si>
  <si>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</si>
  <si>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</si>
  <si>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</si>
  <si>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</si>
  <si>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</si>
  <si>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</si>
  <si>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</si>
  <si>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</si>
  <si>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</si>
  <si>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</si>
  <si>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</si>
  <si>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</si>
  <si>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</si>
  <si>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KOCL</t>
  </si>
  <si>
    <t>NATURAL</t>
  </si>
  <si>
    <t>ARUN DASHRATHBHAI PRAJAPATI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</si>
  <si>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</si>
  <si>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</si>
  <si>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</si>
  <si>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</si>
  <si>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</si>
  <si>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</si>
  <si>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</si>
  <si>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</si>
  <si>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</si>
  <si>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410-413</t>
  </si>
  <si>
    <t>435-455</t>
  </si>
  <si>
    <t>1674-1684</t>
  </si>
  <si>
    <t>1740-1760</t>
  </si>
  <si>
    <t>ALPHA LEON ENTERPRISES LLP</t>
  </si>
  <si>
    <t>Profit of Rs.34.5/-</t>
  </si>
  <si>
    <t>Profit of Rs.32/-</t>
  </si>
  <si>
    <t>HINDUNILVR 2560 CE OCT</t>
  </si>
  <si>
    <t>70-80</t>
  </si>
  <si>
    <t>251-230</t>
  </si>
  <si>
    <t>320-340</t>
  </si>
  <si>
    <t>TOYAMIND</t>
  </si>
  <si>
    <t>ATALREAL</t>
  </si>
  <si>
    <t>Atal Realtech Limited</t>
  </si>
  <si>
    <t>DAKSHA JAIN</t>
  </si>
  <si>
    <t>SUDHINDRASHEENAPOOJARY</t>
  </si>
  <si>
    <t>Indian Energy Exc Ltd</t>
  </si>
  <si>
    <t>AXIS BANK  LIMITED</t>
  </si>
  <si>
    <t>Profit of Rs.3/-</t>
  </si>
  <si>
    <t>2590-2610</t>
  </si>
  <si>
    <t>3250-3350</t>
  </si>
  <si>
    <t>Loss of Rs.100/-</t>
  </si>
  <si>
    <t>Loss of Rs.44.5/-</t>
  </si>
  <si>
    <t>GETALONG</t>
  </si>
  <si>
    <t>RAJESH MAAN</t>
  </si>
  <si>
    <t>KANELIND</t>
  </si>
  <si>
    <t>DHIREN KANAIYALAL THAKKAR</t>
  </si>
  <si>
    <t>MFSINTRCRP</t>
  </si>
  <si>
    <t>RAJAPRATAP SINGH HANUMANSINGH RAJPUT</t>
  </si>
  <si>
    <t>URVASHI UMESHBHAI PATEL</t>
  </si>
  <si>
    <t>PATEL NISARG DHARMENDRABHAI</t>
  </si>
  <si>
    <t>SKSE SECURITIES LIMITED CORP CM/TM PROP A/C</t>
  </si>
  <si>
    <t>NCLRESE</t>
  </si>
  <si>
    <t>NEWLIGHT</t>
  </si>
  <si>
    <t>OMANSH</t>
  </si>
  <si>
    <t>MIHIR CHAWLA</t>
  </si>
  <si>
    <t>PANAFIC</t>
  </si>
  <si>
    <t>KAJAL</t>
  </si>
  <si>
    <t>STL</t>
  </si>
  <si>
    <t>SHRENI SHARES PRIVATE LIMITED</t>
  </si>
  <si>
    <t>GIRIRAJ FINANCIAL SERVICES PVT LTD</t>
  </si>
  <si>
    <t>DSML</t>
  </si>
  <si>
    <t>Debock Sale Marketing Ltd</t>
  </si>
  <si>
    <t>FELIX</t>
  </si>
  <si>
    <t>Felix Industries Ltd.</t>
  </si>
  <si>
    <t>NK SECURITIES RESEARCH PRIVATE LIMITED</t>
  </si>
  <si>
    <t>PARAS</t>
  </si>
  <si>
    <t>Paras Def and Spce Tech L</t>
  </si>
  <si>
    <t>AJOONI</t>
  </si>
  <si>
    <t>Ajooni Biotech Limited</t>
  </si>
  <si>
    <t>AKG</t>
  </si>
  <si>
    <t>AKG Exim Limited</t>
  </si>
  <si>
    <t>MAMTA SINGHAL</t>
  </si>
  <si>
    <t>PANKAJKUMARBHAIYA</t>
  </si>
  <si>
    <t>115-120</t>
  </si>
  <si>
    <t>AMRAAGRI</t>
  </si>
  <si>
    <t>ANDREW LALCHUNGNUNGA</t>
  </si>
  <si>
    <t>BALTE</t>
  </si>
  <si>
    <t>KAMAL KUMAR DUGAR AND CO ( PROP : KAMAL KUMAR DUGAR)</t>
  </si>
  <si>
    <t>DANLAW</t>
  </si>
  <si>
    <t>SAMIR JAVERI</t>
  </si>
  <si>
    <t>WORLD FOODS LLP</t>
  </si>
  <si>
    <t>CAIFU INVESTMENT ADVISORY LLP</t>
  </si>
  <si>
    <t>BC INDIA INVESTMENTS</t>
  </si>
  <si>
    <t>ICLORGANIC</t>
  </si>
  <si>
    <t>INDRENEW</t>
  </si>
  <si>
    <t>VIKASRAMTRIPATHI</t>
  </si>
  <si>
    <t>JSHL</t>
  </si>
  <si>
    <t>GUDIYA DEVI</t>
  </si>
  <si>
    <t>CHIRAG RASIKLAL SHAH</t>
  </si>
  <si>
    <t>DATABASE TRADING PRIVATE LIMITED</t>
  </si>
  <si>
    <t>MAYANKBHAI HASMUKHRAY SHETH</t>
  </si>
  <si>
    <t>HASMUKHRAY LADHABHAI SHETH</t>
  </si>
  <si>
    <t>LAXMIPATI</t>
  </si>
  <si>
    <t>BRAINNATION BUSINESS ADVISORY SERVICES PRIVATE LIMITED</t>
  </si>
  <si>
    <t>NIKUNJ ANILKUMAR MITTAL</t>
  </si>
  <si>
    <t>MFLINDIA</t>
  </si>
  <si>
    <t>MISTERKAPOORKESHRI</t>
  </si>
  <si>
    <t>PRATIK VIJAYKUMAR PARIKH</t>
  </si>
  <si>
    <t>SHEELUBEN JIGISHKUMAR VASA</t>
  </si>
  <si>
    <t>MEHTA MANISHKUMAR INDRAVADAN</t>
  </si>
  <si>
    <t>KAPASHI COMMERCIAL LTD</t>
  </si>
  <si>
    <t>MNIL</t>
  </si>
  <si>
    <t>KABIR SHRAN DAGAR</t>
  </si>
  <si>
    <t>SITA RAM</t>
  </si>
  <si>
    <t>NARAYANI</t>
  </si>
  <si>
    <t>SOHEL FAROOQBHAI KUCHAMANWALA</t>
  </si>
  <si>
    <t>RAJESHKUMAR RAMESHCHANDRA GUPTA</t>
  </si>
  <si>
    <t>GHANSHYAMBHAI MANSUKHBHAI KHAMBHAYATA</t>
  </si>
  <si>
    <t>SANDARV TRADING PRIVATE LIMITED</t>
  </si>
  <si>
    <t>AGRADOOTI VANIJYA PRIVATE LIMITED</t>
  </si>
  <si>
    <t>MEETU MAKKAD .</t>
  </si>
  <si>
    <t>NIBE</t>
  </si>
  <si>
    <t>HEENA R SHAH</t>
  </si>
  <si>
    <t>KAMLESH</t>
  </si>
  <si>
    <t>SURINDRA SOOD</t>
  </si>
  <si>
    <t>VENKATARAKESHREDDYPALEM</t>
  </si>
  <si>
    <t>SHINDL</t>
  </si>
  <si>
    <t>ZYANA STOCKS AND COMMODITIES</t>
  </si>
  <si>
    <t>SABBELLA PRASAD REDDY</t>
  </si>
  <si>
    <t>KISHAN GOPAL MOHTA</t>
  </si>
  <si>
    <t>RADHEY KISHAN .</t>
  </si>
  <si>
    <t>B J SHAH</t>
  </si>
  <si>
    <t>TINNARUBR</t>
  </si>
  <si>
    <t>PADMAVATHI MANCHALA</t>
  </si>
  <si>
    <t>ZUBER TRADING LLP</t>
  </si>
  <si>
    <t>AMIN RAZAHUSEN VASAYA</t>
  </si>
  <si>
    <t>UNISON</t>
  </si>
  <si>
    <t>NIRALI YAYAATI NADA</t>
  </si>
  <si>
    <t>YAYAATI HASMUKHRAY NADA</t>
  </si>
  <si>
    <t>HARDIK J PATEL</t>
  </si>
  <si>
    <t>VISTARAMAR</t>
  </si>
  <si>
    <t>MADHUSUDHAN GUNDA</t>
  </si>
  <si>
    <t>ZENLABS</t>
  </si>
  <si>
    <t>MULTIBAGGER SECURITIES RESEARCH ADVISORY PRIVATE LIMITED</t>
  </si>
  <si>
    <t>USHA JAWAHARLAL KALRO</t>
  </si>
  <si>
    <t>DAYAL TAHILRAM PARWANI</t>
  </si>
  <si>
    <t>JILESH NAVIN CHHEDA</t>
  </si>
  <si>
    <t>ALPHAGEO</t>
  </si>
  <si>
    <t>Alphageo (India) Limited</t>
  </si>
  <si>
    <t>MBL  &amp; CO. LIMITED</t>
  </si>
  <si>
    <t>VISHAL MAHESH WAGHELA</t>
  </si>
  <si>
    <t>BCONCEPTS</t>
  </si>
  <si>
    <t>Brand Concepts Limited</t>
  </si>
  <si>
    <t>MAHESHCHANDRA RANGILDAS LAKHWALA</t>
  </si>
  <si>
    <t>SATISH RAMSEVAK PANDEY</t>
  </si>
  <si>
    <t>RAJ DEVANGBHAI PATEL</t>
  </si>
  <si>
    <t>DEVI GEETA</t>
  </si>
  <si>
    <t>ANKURBHAI BHIKHABHAI BALAR</t>
  </si>
  <si>
    <t>Himadri Speciality Chem L</t>
  </si>
  <si>
    <t>Indiabulls Hsg Fin Ltd</t>
  </si>
  <si>
    <t>JNL MELLON CAPITAL MANAGEMENT EMERGING MARKETS INDEX FUND</t>
  </si>
  <si>
    <t>IRB Infrastructure Develo</t>
  </si>
  <si>
    <t>REXPIPES</t>
  </si>
  <si>
    <t>Rex Pipes And Cables Ltd</t>
  </si>
  <si>
    <t>JAGDEV SINGH</t>
  </si>
  <si>
    <t>SECL</t>
  </si>
  <si>
    <t>Salasar Exterior Cont Ltd</t>
  </si>
  <si>
    <t>NNM SECURITIES PVT LTD</t>
  </si>
  <si>
    <t>VISASTEEL</t>
  </si>
  <si>
    <t>Visa Steel Limited</t>
  </si>
  <si>
    <t>TRINITY OPPORTUNITY FUND I</t>
  </si>
  <si>
    <t>SAPANA YASH JOGANI DOSHI</t>
  </si>
  <si>
    <t>SILKON TRADES LLP</t>
  </si>
  <si>
    <t>Sonata Software Ltd</t>
  </si>
  <si>
    <t>WISDOMTREE EMERGING MARKETS SMALLCAP DIVIDEND FUND</t>
  </si>
  <si>
    <t>UNIVASTU</t>
  </si>
  <si>
    <t>Univastu India Limited</t>
  </si>
  <si>
    <t>RIKHAV SECURITIES LIMITED</t>
  </si>
  <si>
    <t>LTS INVESTMENT FUND LTD</t>
  </si>
  <si>
    <t>Welspun Corp Limited</t>
  </si>
  <si>
    <t>Loss of Rs.13.25/-</t>
  </si>
  <si>
    <t>4550-4150</t>
  </si>
  <si>
    <t>5400-6000</t>
  </si>
  <si>
    <t>Loss of Rs.59/-</t>
  </si>
  <si>
    <t>587-593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</si>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</sst>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23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35859</xdr:rowOff>
    </xdr:from>
    <xdr:to>
      <xdr:col>12</xdr:col>
      <xdr:colOff>331694</xdr:colOff>
      <xdr:row>518</xdr:row>
      <xdr:rowOff>116542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818093" y="83255224"/>
          <a:ext cx="3612777" cy="88750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53789</xdr:colOff>
      <xdr:row>513</xdr:row>
      <xdr:rowOff>73958</xdr:rowOff>
    </xdr:from>
    <xdr:to>
      <xdr:col>3</xdr:col>
      <xdr:colOff>815789</xdr:colOff>
      <xdr:row>517</xdr:row>
      <xdr:rowOff>7843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813" y="83293323"/>
          <a:ext cx="2617694" cy="57934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8" t="s">
        <v>16</v>
      </c>
      <c r="B9" s="490" t="s">
        <v>17</v>
      </c>
      <c r="C9" s="490" t="s">
        <v>18</v>
      </c>
      <c r="D9" s="490" t="s">
        <v>19</v>
      </c>
      <c r="E9" s="26" t="s">
        <v>20</v>
      </c>
      <c r="F9" s="26" t="s">
        <v>21</v>
      </c>
      <c r="G9" s="485" t="s">
        <v>22</v>
      </c>
      <c r="H9" s="486"/>
      <c r="I9" s="487"/>
      <c r="J9" s="485" t="s">
        <v>23</v>
      </c>
      <c r="K9" s="486"/>
      <c r="L9" s="487"/>
      <c r="M9" s="26"/>
      <c r="N9" s="27"/>
      <c r="O9" s="27"/>
      <c r="P9" s="27"/>
    </row>
    <row r="10" spans="1:16" ht="59.25" customHeight="1">
      <c r="A10" s="489"/>
      <c r="B10" s="491"/>
      <c r="C10" s="491"/>
      <c r="D10" s="49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40105.050000000003</v>
      </c>
      <c r="F11" s="35">
        <v>39971.416666666664</v>
      </c>
      <c r="G11" s="36">
        <v>39615.98333333333</v>
      </c>
      <c r="H11" s="36">
        <v>39126.916666666664</v>
      </c>
      <c r="I11" s="36">
        <v>38771.48333333333</v>
      </c>
      <c r="J11" s="36">
        <v>40460.48333333333</v>
      </c>
      <c r="K11" s="36">
        <v>40815.916666666664</v>
      </c>
      <c r="L11" s="36">
        <v>41304.98333333333</v>
      </c>
      <c r="M11" s="37">
        <v>40326.85</v>
      </c>
      <c r="N11" s="37">
        <v>39482.35</v>
      </c>
      <c r="O11" s="38">
        <v>1742750</v>
      </c>
      <c r="P11" s="39">
        <v>-1.3821494758583614E-2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18202.900000000001</v>
      </c>
      <c r="F12" s="40">
        <v>18215.466666666667</v>
      </c>
      <c r="G12" s="41">
        <v>18064.933333333334</v>
      </c>
      <c r="H12" s="41">
        <v>17926.966666666667</v>
      </c>
      <c r="I12" s="41">
        <v>17776.433333333334</v>
      </c>
      <c r="J12" s="41">
        <v>18353.433333333334</v>
      </c>
      <c r="K12" s="41">
        <v>18503.966666666667</v>
      </c>
      <c r="L12" s="41">
        <v>18641.933333333334</v>
      </c>
      <c r="M12" s="31">
        <v>18366</v>
      </c>
      <c r="N12" s="31">
        <v>18077.5</v>
      </c>
      <c r="O12" s="42">
        <v>13010650</v>
      </c>
      <c r="P12" s="43">
        <v>-3.4990061116715127E-2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44495</v>
      </c>
      <c r="E13" s="40">
        <v>19234</v>
      </c>
      <c r="F13" s="40">
        <v>19154.333333333332</v>
      </c>
      <c r="G13" s="41">
        <v>19039.666666666664</v>
      </c>
      <c r="H13" s="41">
        <v>18845.333333333332</v>
      </c>
      <c r="I13" s="41">
        <v>18730.666666666664</v>
      </c>
      <c r="J13" s="41">
        <v>19348.666666666664</v>
      </c>
      <c r="K13" s="41">
        <v>19463.333333333328</v>
      </c>
      <c r="L13" s="41">
        <v>19657.666666666664</v>
      </c>
      <c r="M13" s="31">
        <v>19269</v>
      </c>
      <c r="N13" s="31">
        <v>18960</v>
      </c>
      <c r="O13" s="42">
        <v>3000</v>
      </c>
      <c r="P13" s="43">
        <v>4.1666666666666664E-2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1025.8499999999999</v>
      </c>
      <c r="F14" s="40">
        <v>1030.4166666666667</v>
      </c>
      <c r="G14" s="41">
        <v>1003.9833333333336</v>
      </c>
      <c r="H14" s="41">
        <v>982.11666666666679</v>
      </c>
      <c r="I14" s="41">
        <v>955.68333333333362</v>
      </c>
      <c r="J14" s="41">
        <v>1052.2833333333335</v>
      </c>
      <c r="K14" s="41">
        <v>1078.7166666666665</v>
      </c>
      <c r="L14" s="41">
        <v>1100.5833333333335</v>
      </c>
      <c r="M14" s="31">
        <v>1056.8499999999999</v>
      </c>
      <c r="N14" s="31">
        <v>1008.55</v>
      </c>
      <c r="O14" s="42">
        <v>4291650</v>
      </c>
      <c r="P14" s="43">
        <v>-3.1589338598223098E-3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21015.05</v>
      </c>
      <c r="F15" s="40">
        <v>20905.016666666666</v>
      </c>
      <c r="G15" s="41">
        <v>20710.333333333332</v>
      </c>
      <c r="H15" s="41">
        <v>20405.616666666665</v>
      </c>
      <c r="I15" s="41">
        <v>20210.933333333331</v>
      </c>
      <c r="J15" s="41">
        <v>21209.733333333334</v>
      </c>
      <c r="K15" s="41">
        <v>21404.416666666668</v>
      </c>
      <c r="L15" s="41">
        <v>21709.133333333335</v>
      </c>
      <c r="M15" s="31">
        <v>21099.7</v>
      </c>
      <c r="N15" s="31">
        <v>20600.3</v>
      </c>
      <c r="O15" s="42">
        <v>40550</v>
      </c>
      <c r="P15" s="43">
        <v>-3.0484160191273164E-2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250.5</v>
      </c>
      <c r="F16" s="40">
        <v>250.25</v>
      </c>
      <c r="G16" s="41">
        <v>243.5</v>
      </c>
      <c r="H16" s="41">
        <v>236.5</v>
      </c>
      <c r="I16" s="41">
        <v>229.75</v>
      </c>
      <c r="J16" s="41">
        <v>257.25</v>
      </c>
      <c r="K16" s="41">
        <v>264</v>
      </c>
      <c r="L16" s="41">
        <v>271</v>
      </c>
      <c r="M16" s="31">
        <v>257</v>
      </c>
      <c r="N16" s="31">
        <v>243.25</v>
      </c>
      <c r="O16" s="42">
        <v>10465000</v>
      </c>
      <c r="P16" s="43">
        <v>-5.681818181818182E-3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2237.9499999999998</v>
      </c>
      <c r="F17" s="40">
        <v>2242.6666666666665</v>
      </c>
      <c r="G17" s="41">
        <v>2200.2833333333328</v>
      </c>
      <c r="H17" s="41">
        <v>2162.6166666666663</v>
      </c>
      <c r="I17" s="41">
        <v>2120.2333333333327</v>
      </c>
      <c r="J17" s="41">
        <v>2280.333333333333</v>
      </c>
      <c r="K17" s="41">
        <v>2322.7166666666672</v>
      </c>
      <c r="L17" s="41">
        <v>2360.3833333333332</v>
      </c>
      <c r="M17" s="31">
        <v>2285.0500000000002</v>
      </c>
      <c r="N17" s="31">
        <v>2205</v>
      </c>
      <c r="O17" s="42">
        <v>2987000</v>
      </c>
      <c r="P17" s="43">
        <v>-3.3646069233257844E-2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1594.4</v>
      </c>
      <c r="F18" s="40">
        <v>1601.1499999999999</v>
      </c>
      <c r="G18" s="41">
        <v>1574.4499999999998</v>
      </c>
      <c r="H18" s="41">
        <v>1554.5</v>
      </c>
      <c r="I18" s="41">
        <v>1527.8</v>
      </c>
      <c r="J18" s="41">
        <v>1621.0999999999997</v>
      </c>
      <c r="K18" s="41">
        <v>1647.8</v>
      </c>
      <c r="L18" s="41">
        <v>1667.7499999999995</v>
      </c>
      <c r="M18" s="31">
        <v>1627.85</v>
      </c>
      <c r="N18" s="31">
        <v>1581.2</v>
      </c>
      <c r="O18" s="42">
        <v>25164000</v>
      </c>
      <c r="P18" s="43">
        <v>1.0318384389930541E-2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781.2</v>
      </c>
      <c r="F19" s="40">
        <v>788.11666666666679</v>
      </c>
      <c r="G19" s="41">
        <v>770.03333333333353</v>
      </c>
      <c r="H19" s="41">
        <v>758.86666666666679</v>
      </c>
      <c r="I19" s="41">
        <v>740.78333333333353</v>
      </c>
      <c r="J19" s="41">
        <v>799.28333333333353</v>
      </c>
      <c r="K19" s="41">
        <v>817.36666666666679</v>
      </c>
      <c r="L19" s="41">
        <v>828.53333333333353</v>
      </c>
      <c r="M19" s="31">
        <v>806.2</v>
      </c>
      <c r="N19" s="31">
        <v>776.95</v>
      </c>
      <c r="O19" s="42">
        <v>92068750</v>
      </c>
      <c r="P19" s="43">
        <v>7.1514521686812885E-3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3799.7</v>
      </c>
      <c r="F20" s="40">
        <v>3806.85</v>
      </c>
      <c r="G20" s="41">
        <v>3753.85</v>
      </c>
      <c r="H20" s="41">
        <v>3708</v>
      </c>
      <c r="I20" s="41">
        <v>3655</v>
      </c>
      <c r="J20" s="41">
        <v>3852.7</v>
      </c>
      <c r="K20" s="41">
        <v>3905.7</v>
      </c>
      <c r="L20" s="41">
        <v>3951.5499999999997</v>
      </c>
      <c r="M20" s="31">
        <v>3859.85</v>
      </c>
      <c r="N20" s="31">
        <v>3761</v>
      </c>
      <c r="O20" s="42">
        <v>505400</v>
      </c>
      <c r="P20" s="43">
        <v>2.6818366517675742E-2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699.7</v>
      </c>
      <c r="F21" s="40">
        <v>702.1</v>
      </c>
      <c r="G21" s="41">
        <v>690.7</v>
      </c>
      <c r="H21" s="41">
        <v>681.7</v>
      </c>
      <c r="I21" s="41">
        <v>670.30000000000007</v>
      </c>
      <c r="J21" s="41">
        <v>711.1</v>
      </c>
      <c r="K21" s="41">
        <v>722.49999999999989</v>
      </c>
      <c r="L21" s="41">
        <v>731.5</v>
      </c>
      <c r="M21" s="31">
        <v>713.5</v>
      </c>
      <c r="N21" s="31">
        <v>693.1</v>
      </c>
      <c r="O21" s="42">
        <v>10943000</v>
      </c>
      <c r="P21" s="43">
        <v>-2.0497672753311852E-2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381.1</v>
      </c>
      <c r="F22" s="40">
        <v>385.23333333333329</v>
      </c>
      <c r="G22" s="41">
        <v>375.01666666666659</v>
      </c>
      <c r="H22" s="41">
        <v>368.93333333333328</v>
      </c>
      <c r="I22" s="41">
        <v>358.71666666666658</v>
      </c>
      <c r="J22" s="41">
        <v>391.31666666666661</v>
      </c>
      <c r="K22" s="41">
        <v>401.5333333333333</v>
      </c>
      <c r="L22" s="41">
        <v>407.61666666666662</v>
      </c>
      <c r="M22" s="31">
        <v>395.45</v>
      </c>
      <c r="N22" s="31">
        <v>379.15</v>
      </c>
      <c r="O22" s="42">
        <v>22017000</v>
      </c>
      <c r="P22" s="43">
        <v>2.6290029366522166E-2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787.1</v>
      </c>
      <c r="F23" s="40">
        <v>784.18333333333339</v>
      </c>
      <c r="G23" s="41">
        <v>778.36666666666679</v>
      </c>
      <c r="H23" s="41">
        <v>769.63333333333344</v>
      </c>
      <c r="I23" s="41">
        <v>763.81666666666683</v>
      </c>
      <c r="J23" s="41">
        <v>792.91666666666674</v>
      </c>
      <c r="K23" s="41">
        <v>798.73333333333335</v>
      </c>
      <c r="L23" s="41">
        <v>807.4666666666667</v>
      </c>
      <c r="M23" s="31">
        <v>790</v>
      </c>
      <c r="N23" s="31">
        <v>775.45</v>
      </c>
      <c r="O23" s="42">
        <v>2629000</v>
      </c>
      <c r="P23" s="43">
        <v>-1.9084752719064232E-2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4151.6499999999996</v>
      </c>
      <c r="F24" s="40">
        <v>4158.95</v>
      </c>
      <c r="G24" s="41">
        <v>4083.8999999999996</v>
      </c>
      <c r="H24" s="41">
        <v>4016.1499999999996</v>
      </c>
      <c r="I24" s="41">
        <v>3941.0999999999995</v>
      </c>
      <c r="J24" s="41">
        <v>4226.7</v>
      </c>
      <c r="K24" s="41">
        <v>4301.7500000000009</v>
      </c>
      <c r="L24" s="41">
        <v>4369.5</v>
      </c>
      <c r="M24" s="31">
        <v>4234</v>
      </c>
      <c r="N24" s="31">
        <v>4091.2</v>
      </c>
      <c r="O24" s="42">
        <v>3124750</v>
      </c>
      <c r="P24" s="43">
        <v>-4.7980807676929228E-4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227.05</v>
      </c>
      <c r="F25" s="40">
        <v>226.96666666666667</v>
      </c>
      <c r="G25" s="41">
        <v>224.43333333333334</v>
      </c>
      <c r="H25" s="41">
        <v>221.81666666666666</v>
      </c>
      <c r="I25" s="41">
        <v>219.28333333333333</v>
      </c>
      <c r="J25" s="41">
        <v>229.58333333333334</v>
      </c>
      <c r="K25" s="41">
        <v>232.1166666666667</v>
      </c>
      <c r="L25" s="41">
        <v>234.73333333333335</v>
      </c>
      <c r="M25" s="31">
        <v>229.5</v>
      </c>
      <c r="N25" s="31">
        <v>224.35</v>
      </c>
      <c r="O25" s="42">
        <v>15250000</v>
      </c>
      <c r="P25" s="43">
        <v>1.9896338404949004E-2</v>
      </c>
    </row>
    <row r="26" spans="1:16" ht="12.75" customHeight="1">
      <c r="A26" s="31">
        <v>16</v>
      </c>
      <c r="B26" s="348" t="s">
        <v>50</v>
      </c>
      <c r="C26" s="33" t="s">
        <v>56</v>
      </c>
      <c r="D26" s="34">
        <v>44497</v>
      </c>
      <c r="E26" s="40">
        <v>141.1</v>
      </c>
      <c r="F26" s="40">
        <v>139.81666666666666</v>
      </c>
      <c r="G26" s="41">
        <v>137.83333333333331</v>
      </c>
      <c r="H26" s="41">
        <v>134.56666666666666</v>
      </c>
      <c r="I26" s="41">
        <v>132.58333333333331</v>
      </c>
      <c r="J26" s="41">
        <v>143.08333333333331</v>
      </c>
      <c r="K26" s="41">
        <v>145.06666666666666</v>
      </c>
      <c r="L26" s="41">
        <v>148.33333333333331</v>
      </c>
      <c r="M26" s="31">
        <v>141.80000000000001</v>
      </c>
      <c r="N26" s="31">
        <v>136.55000000000001</v>
      </c>
      <c r="O26" s="42">
        <v>45526500</v>
      </c>
      <c r="P26" s="43">
        <v>1.5967061658967663E-2</v>
      </c>
    </row>
    <row r="27" spans="1:16" ht="12.75" customHeight="1">
      <c r="A27" s="31">
        <v>17</v>
      </c>
      <c r="B27" s="349" t="s">
        <v>57</v>
      </c>
      <c r="C27" s="33" t="s">
        <v>58</v>
      </c>
      <c r="D27" s="34">
        <v>44497</v>
      </c>
      <c r="E27" s="40">
        <v>3001.6</v>
      </c>
      <c r="F27" s="40">
        <v>3037.0500000000006</v>
      </c>
      <c r="G27" s="41">
        <v>2879.3500000000013</v>
      </c>
      <c r="H27" s="41">
        <v>2757.1000000000008</v>
      </c>
      <c r="I27" s="41">
        <v>2599.4000000000015</v>
      </c>
      <c r="J27" s="41">
        <v>3159.3000000000011</v>
      </c>
      <c r="K27" s="41">
        <v>3317.0000000000009</v>
      </c>
      <c r="L27" s="41">
        <v>3439.2500000000009</v>
      </c>
      <c r="M27" s="31">
        <v>3194.75</v>
      </c>
      <c r="N27" s="31">
        <v>2914.8</v>
      </c>
      <c r="O27" s="42">
        <v>4845300</v>
      </c>
      <c r="P27" s="43">
        <v>4.179836160743082E-2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2170.25</v>
      </c>
      <c r="F28" s="40">
        <v>2150.0833333333335</v>
      </c>
      <c r="G28" s="41">
        <v>2095.166666666667</v>
      </c>
      <c r="H28" s="41">
        <v>2020.0833333333335</v>
      </c>
      <c r="I28" s="41">
        <v>1965.166666666667</v>
      </c>
      <c r="J28" s="41">
        <v>2225.166666666667</v>
      </c>
      <c r="K28" s="41">
        <v>2280.0833333333339</v>
      </c>
      <c r="L28" s="41">
        <v>2355.166666666667</v>
      </c>
      <c r="M28" s="31">
        <v>2205</v>
      </c>
      <c r="N28" s="31">
        <v>2075</v>
      </c>
      <c r="O28" s="42">
        <v>835175</v>
      </c>
      <c r="P28" s="43">
        <v>-1.6515544041450777E-2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1183.1500000000001</v>
      </c>
      <c r="F29" s="40">
        <v>1176.5</v>
      </c>
      <c r="G29" s="41">
        <v>1151.6500000000001</v>
      </c>
      <c r="H29" s="41">
        <v>1120.1500000000001</v>
      </c>
      <c r="I29" s="41">
        <v>1095.3000000000002</v>
      </c>
      <c r="J29" s="41">
        <v>1208</v>
      </c>
      <c r="K29" s="41">
        <v>1232.8499999999999</v>
      </c>
      <c r="L29" s="41">
        <v>1264.3499999999999</v>
      </c>
      <c r="M29" s="31">
        <v>1201.3499999999999</v>
      </c>
      <c r="N29" s="31">
        <v>1145</v>
      </c>
      <c r="O29" s="42">
        <v>4537500</v>
      </c>
      <c r="P29" s="43">
        <v>-4.279131007241606E-3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708.1</v>
      </c>
      <c r="F30" s="40">
        <v>709.18333333333339</v>
      </c>
      <c r="G30" s="41">
        <v>698.36666666666679</v>
      </c>
      <c r="H30" s="41">
        <v>688.63333333333344</v>
      </c>
      <c r="I30" s="41">
        <v>677.81666666666683</v>
      </c>
      <c r="J30" s="41">
        <v>718.91666666666674</v>
      </c>
      <c r="K30" s="41">
        <v>729.73333333333335</v>
      </c>
      <c r="L30" s="41">
        <v>739.4666666666667</v>
      </c>
      <c r="M30" s="31">
        <v>720</v>
      </c>
      <c r="N30" s="31">
        <v>699.45</v>
      </c>
      <c r="O30" s="42">
        <v>15042950</v>
      </c>
      <c r="P30" s="43">
        <v>-2.5065296149633497E-2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811.75</v>
      </c>
      <c r="F31" s="40">
        <v>807.65</v>
      </c>
      <c r="G31" s="41">
        <v>799.25</v>
      </c>
      <c r="H31" s="41">
        <v>786.75</v>
      </c>
      <c r="I31" s="41">
        <v>778.35</v>
      </c>
      <c r="J31" s="41">
        <v>820.15</v>
      </c>
      <c r="K31" s="41">
        <v>828.54999999999984</v>
      </c>
      <c r="L31" s="41">
        <v>841.05</v>
      </c>
      <c r="M31" s="31">
        <v>816.05</v>
      </c>
      <c r="N31" s="31">
        <v>795.15</v>
      </c>
      <c r="O31" s="42">
        <v>33417600</v>
      </c>
      <c r="P31" s="43">
        <v>3.2423085236688524E-3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3817.9</v>
      </c>
      <c r="F32" s="40">
        <v>3824.9333333333329</v>
      </c>
      <c r="G32" s="41">
        <v>3771.1666666666661</v>
      </c>
      <c r="H32" s="41">
        <v>3724.4333333333329</v>
      </c>
      <c r="I32" s="41">
        <v>3670.6666666666661</v>
      </c>
      <c r="J32" s="41">
        <v>3871.6666666666661</v>
      </c>
      <c r="K32" s="41">
        <v>3925.4333333333334</v>
      </c>
      <c r="L32" s="41">
        <v>3972.1666666666661</v>
      </c>
      <c r="M32" s="31">
        <v>3878.7</v>
      </c>
      <c r="N32" s="31">
        <v>3778.2</v>
      </c>
      <c r="O32" s="42">
        <v>2776250</v>
      </c>
      <c r="P32" s="43">
        <v>-4.5715310147006099E-3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18629.55</v>
      </c>
      <c r="F33" s="40">
        <v>18602.883333333331</v>
      </c>
      <c r="G33" s="41">
        <v>18397.116666666661</v>
      </c>
      <c r="H33" s="41">
        <v>18164.683333333331</v>
      </c>
      <c r="I33" s="41">
        <v>17958.916666666661</v>
      </c>
      <c r="J33" s="41">
        <v>18835.316666666662</v>
      </c>
      <c r="K33" s="41">
        <v>19041.083333333332</v>
      </c>
      <c r="L33" s="41">
        <v>19273.516666666663</v>
      </c>
      <c r="M33" s="31">
        <v>18808.650000000001</v>
      </c>
      <c r="N33" s="31">
        <v>18370.45</v>
      </c>
      <c r="O33" s="42">
        <v>751275</v>
      </c>
      <c r="P33" s="43">
        <v>-1.9926272790674504E-3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7763.25</v>
      </c>
      <c r="F34" s="40">
        <v>7771.3</v>
      </c>
      <c r="G34" s="41">
        <v>7702.6</v>
      </c>
      <c r="H34" s="41">
        <v>7641.95</v>
      </c>
      <c r="I34" s="41">
        <v>7573.25</v>
      </c>
      <c r="J34" s="41">
        <v>7831.9500000000007</v>
      </c>
      <c r="K34" s="41">
        <v>7900.65</v>
      </c>
      <c r="L34" s="41">
        <v>7961.3000000000011</v>
      </c>
      <c r="M34" s="31">
        <v>7840</v>
      </c>
      <c r="N34" s="31">
        <v>7710.65</v>
      </c>
      <c r="O34" s="42">
        <v>4614000</v>
      </c>
      <c r="P34" s="43">
        <v>6.4621676891615538E-3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2490.5</v>
      </c>
      <c r="F35" s="40">
        <v>2495.0166666666664</v>
      </c>
      <c r="G35" s="41">
        <v>2470.333333333333</v>
      </c>
      <c r="H35" s="41">
        <v>2450.1666666666665</v>
      </c>
      <c r="I35" s="41">
        <v>2425.4833333333331</v>
      </c>
      <c r="J35" s="41">
        <v>2515.1833333333329</v>
      </c>
      <c r="K35" s="41">
        <v>2539.8666666666663</v>
      </c>
      <c r="L35" s="41">
        <v>2560.0333333333328</v>
      </c>
      <c r="M35" s="31">
        <v>2519.6999999999998</v>
      </c>
      <c r="N35" s="31">
        <v>2474.85</v>
      </c>
      <c r="O35" s="42">
        <v>1588800</v>
      </c>
      <c r="P35" s="43">
        <v>-4.6338535414165667E-2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316.45</v>
      </c>
      <c r="F36" s="40">
        <v>316.45</v>
      </c>
      <c r="G36" s="41">
        <v>309.95</v>
      </c>
      <c r="H36" s="41">
        <v>303.45</v>
      </c>
      <c r="I36" s="41">
        <v>296.95</v>
      </c>
      <c r="J36" s="41">
        <v>322.95</v>
      </c>
      <c r="K36" s="41">
        <v>329.45</v>
      </c>
      <c r="L36" s="41">
        <v>335.95</v>
      </c>
      <c r="M36" s="31">
        <v>322.95</v>
      </c>
      <c r="N36" s="31">
        <v>309.95</v>
      </c>
      <c r="O36" s="42">
        <v>23085000</v>
      </c>
      <c r="P36" s="43">
        <v>7.2952396887810592E-2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95.9</v>
      </c>
      <c r="F37" s="40">
        <v>94.633333333333326</v>
      </c>
      <c r="G37" s="41">
        <v>92.916666666666657</v>
      </c>
      <c r="H37" s="41">
        <v>89.933333333333337</v>
      </c>
      <c r="I37" s="41">
        <v>88.216666666666669</v>
      </c>
      <c r="J37" s="41">
        <v>97.616666666666646</v>
      </c>
      <c r="K37" s="41">
        <v>99.333333333333314</v>
      </c>
      <c r="L37" s="41">
        <v>102.31666666666663</v>
      </c>
      <c r="M37" s="31">
        <v>96.35</v>
      </c>
      <c r="N37" s="31">
        <v>91.65</v>
      </c>
      <c r="O37" s="42">
        <v>165578400</v>
      </c>
      <c r="P37" s="43">
        <v>6.2223222997823312E-2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2060.65</v>
      </c>
      <c r="F38" s="40">
        <v>2079.5666666666666</v>
      </c>
      <c r="G38" s="41">
        <v>2034.1333333333332</v>
      </c>
      <c r="H38" s="41">
        <v>2007.6166666666668</v>
      </c>
      <c r="I38" s="41">
        <v>1962.1833333333334</v>
      </c>
      <c r="J38" s="41">
        <v>2106.083333333333</v>
      </c>
      <c r="K38" s="41">
        <v>2151.5166666666664</v>
      </c>
      <c r="L38" s="41">
        <v>2178.0333333333328</v>
      </c>
      <c r="M38" s="31">
        <v>2125</v>
      </c>
      <c r="N38" s="31">
        <v>2053.0500000000002</v>
      </c>
      <c r="O38" s="42">
        <v>1806200</v>
      </c>
      <c r="P38" s="43">
        <v>5.391527599486521E-2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205.1</v>
      </c>
      <c r="F39" s="40">
        <v>205.33333333333334</v>
      </c>
      <c r="G39" s="41">
        <v>203.01666666666668</v>
      </c>
      <c r="H39" s="41">
        <v>200.93333333333334</v>
      </c>
      <c r="I39" s="41">
        <v>198.61666666666667</v>
      </c>
      <c r="J39" s="41">
        <v>207.41666666666669</v>
      </c>
      <c r="K39" s="41">
        <v>209.73333333333335</v>
      </c>
      <c r="L39" s="41">
        <v>211.81666666666669</v>
      </c>
      <c r="M39" s="31">
        <v>207.65</v>
      </c>
      <c r="N39" s="31">
        <v>203.25</v>
      </c>
      <c r="O39" s="42">
        <v>23864000</v>
      </c>
      <c r="P39" s="43">
        <v>5.6172216616212578E-2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750.4</v>
      </c>
      <c r="F40" s="40">
        <v>764.13333333333333</v>
      </c>
      <c r="G40" s="41">
        <v>721.26666666666665</v>
      </c>
      <c r="H40" s="41">
        <v>692.13333333333333</v>
      </c>
      <c r="I40" s="41">
        <v>649.26666666666665</v>
      </c>
      <c r="J40" s="41">
        <v>793.26666666666665</v>
      </c>
      <c r="K40" s="41">
        <v>836.13333333333321</v>
      </c>
      <c r="L40" s="41">
        <v>865.26666666666665</v>
      </c>
      <c r="M40" s="31">
        <v>807</v>
      </c>
      <c r="N40" s="31">
        <v>735</v>
      </c>
      <c r="O40" s="42">
        <v>5154600</v>
      </c>
      <c r="P40" s="43">
        <v>0.10440725901484799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782.5</v>
      </c>
      <c r="F41" s="40">
        <v>780.2166666666667</v>
      </c>
      <c r="G41" s="41">
        <v>772.48333333333335</v>
      </c>
      <c r="H41" s="41">
        <v>762.4666666666667</v>
      </c>
      <c r="I41" s="41">
        <v>754.73333333333335</v>
      </c>
      <c r="J41" s="41">
        <v>790.23333333333335</v>
      </c>
      <c r="K41" s="41">
        <v>797.9666666666667</v>
      </c>
      <c r="L41" s="41">
        <v>807.98333333333335</v>
      </c>
      <c r="M41" s="31">
        <v>787.95</v>
      </c>
      <c r="N41" s="31">
        <v>770.2</v>
      </c>
      <c r="O41" s="42">
        <v>10590000</v>
      </c>
      <c r="P41" s="43">
        <v>-5.1967235128239558E-2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698.85</v>
      </c>
      <c r="F42" s="40">
        <v>701.61666666666679</v>
      </c>
      <c r="G42" s="41">
        <v>688.28333333333353</v>
      </c>
      <c r="H42" s="41">
        <v>677.7166666666667</v>
      </c>
      <c r="I42" s="41">
        <v>664.38333333333344</v>
      </c>
      <c r="J42" s="41">
        <v>712.18333333333362</v>
      </c>
      <c r="K42" s="41">
        <v>725.51666666666688</v>
      </c>
      <c r="L42" s="41">
        <v>736.08333333333371</v>
      </c>
      <c r="M42" s="31">
        <v>714.95</v>
      </c>
      <c r="N42" s="31">
        <v>691.05</v>
      </c>
      <c r="O42" s="42">
        <v>76929940</v>
      </c>
      <c r="P42" s="43">
        <v>2.6395913540172618E-2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71.849999999999994</v>
      </c>
      <c r="F43" s="40">
        <v>71.933333333333337</v>
      </c>
      <c r="G43" s="41">
        <v>69.716666666666669</v>
      </c>
      <c r="H43" s="41">
        <v>67.583333333333329</v>
      </c>
      <c r="I43" s="41">
        <v>65.36666666666666</v>
      </c>
      <c r="J43" s="41">
        <v>74.066666666666677</v>
      </c>
      <c r="K43" s="41">
        <v>76.283333333333346</v>
      </c>
      <c r="L43" s="41">
        <v>78.416666666666686</v>
      </c>
      <c r="M43" s="31">
        <v>74.150000000000006</v>
      </c>
      <c r="N43" s="31">
        <v>69.8</v>
      </c>
      <c r="O43" s="42">
        <v>118093500</v>
      </c>
      <c r="P43" s="43">
        <v>6.0737527114967459E-2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347</v>
      </c>
      <c r="F44" s="40">
        <v>345.68333333333334</v>
      </c>
      <c r="G44" s="41">
        <v>340.11666666666667</v>
      </c>
      <c r="H44" s="41">
        <v>333.23333333333335</v>
      </c>
      <c r="I44" s="41">
        <v>327.66666666666669</v>
      </c>
      <c r="J44" s="41">
        <v>352.56666666666666</v>
      </c>
      <c r="K44" s="41">
        <v>358.13333333333338</v>
      </c>
      <c r="L44" s="41">
        <v>365.01666666666665</v>
      </c>
      <c r="M44" s="31">
        <v>351.25</v>
      </c>
      <c r="N44" s="31">
        <v>338.8</v>
      </c>
      <c r="O44" s="42">
        <v>22105300</v>
      </c>
      <c r="P44" s="43">
        <v>4.048933636462055E-2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17178</v>
      </c>
      <c r="F45" s="40">
        <v>17121</v>
      </c>
      <c r="G45" s="41">
        <v>16957</v>
      </c>
      <c r="H45" s="41">
        <v>16736</v>
      </c>
      <c r="I45" s="41">
        <v>16572</v>
      </c>
      <c r="J45" s="41">
        <v>17342</v>
      </c>
      <c r="K45" s="41">
        <v>17506</v>
      </c>
      <c r="L45" s="41">
        <v>17727</v>
      </c>
      <c r="M45" s="31">
        <v>17285</v>
      </c>
      <c r="N45" s="31">
        <v>16900</v>
      </c>
      <c r="O45" s="42">
        <v>164500</v>
      </c>
      <c r="P45" s="43">
        <v>1.6373185047883845E-2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451</v>
      </c>
      <c r="F46" s="40">
        <v>449.95</v>
      </c>
      <c r="G46" s="41">
        <v>445.29999999999995</v>
      </c>
      <c r="H46" s="41">
        <v>439.59999999999997</v>
      </c>
      <c r="I46" s="41">
        <v>434.94999999999993</v>
      </c>
      <c r="J46" s="41">
        <v>455.65</v>
      </c>
      <c r="K46" s="41">
        <v>460.29999999999995</v>
      </c>
      <c r="L46" s="41">
        <v>466</v>
      </c>
      <c r="M46" s="31">
        <v>454.6</v>
      </c>
      <c r="N46" s="31">
        <v>444.25</v>
      </c>
      <c r="O46" s="42">
        <v>34596000</v>
      </c>
      <c r="P46" s="43">
        <v>-2.4662539328123415E-2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3728.2</v>
      </c>
      <c r="F47" s="40">
        <v>3736.9</v>
      </c>
      <c r="G47" s="41">
        <v>3681.4</v>
      </c>
      <c r="H47" s="41">
        <v>3634.6</v>
      </c>
      <c r="I47" s="41">
        <v>3579.1</v>
      </c>
      <c r="J47" s="41">
        <v>3783.7000000000003</v>
      </c>
      <c r="K47" s="41">
        <v>3839.2000000000003</v>
      </c>
      <c r="L47" s="41">
        <v>3886.0000000000005</v>
      </c>
      <c r="M47" s="31">
        <v>3792.4</v>
      </c>
      <c r="N47" s="31">
        <v>3690.1</v>
      </c>
      <c r="O47" s="42">
        <v>1256200</v>
      </c>
      <c r="P47" s="43">
        <v>-2.5294847920546246E-2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511.8</v>
      </c>
      <c r="F48" s="40">
        <v>513.2166666666667</v>
      </c>
      <c r="G48" s="41">
        <v>503.53333333333342</v>
      </c>
      <c r="H48" s="41">
        <v>495.26666666666671</v>
      </c>
      <c r="I48" s="41">
        <v>485.58333333333343</v>
      </c>
      <c r="J48" s="41">
        <v>521.48333333333335</v>
      </c>
      <c r="K48" s="41">
        <v>531.16666666666674</v>
      </c>
      <c r="L48" s="41">
        <v>539.43333333333339</v>
      </c>
      <c r="M48" s="31">
        <v>522.9</v>
      </c>
      <c r="N48" s="31">
        <v>504.95</v>
      </c>
      <c r="O48" s="42">
        <v>20449000</v>
      </c>
      <c r="P48" s="43">
        <v>1.2306686996297103E-2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200.25</v>
      </c>
      <c r="F49" s="40">
        <v>198.11666666666667</v>
      </c>
      <c r="G49" s="41">
        <v>194.43333333333334</v>
      </c>
      <c r="H49" s="41">
        <v>188.61666666666667</v>
      </c>
      <c r="I49" s="41">
        <v>184.93333333333334</v>
      </c>
      <c r="J49" s="41">
        <v>203.93333333333334</v>
      </c>
      <c r="K49" s="41">
        <v>207.61666666666667</v>
      </c>
      <c r="L49" s="41">
        <v>213.43333333333334</v>
      </c>
      <c r="M49" s="31">
        <v>201.8</v>
      </c>
      <c r="N49" s="31">
        <v>192.3</v>
      </c>
      <c r="O49" s="42">
        <v>69665400</v>
      </c>
      <c r="P49" s="43">
        <v>3.3154480659886285E-2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701.3</v>
      </c>
      <c r="F50" s="40">
        <v>692.46666666666658</v>
      </c>
      <c r="G50" s="41">
        <v>680.53333333333319</v>
      </c>
      <c r="H50" s="41">
        <v>659.76666666666665</v>
      </c>
      <c r="I50" s="41">
        <v>647.83333333333326</v>
      </c>
      <c r="J50" s="41">
        <v>713.23333333333312</v>
      </c>
      <c r="K50" s="41">
        <v>725.16666666666652</v>
      </c>
      <c r="L50" s="41">
        <v>745.93333333333305</v>
      </c>
      <c r="M50" s="31">
        <v>704.4</v>
      </c>
      <c r="N50" s="31">
        <v>671.7</v>
      </c>
      <c r="O50" s="42">
        <v>4951050</v>
      </c>
      <c r="P50" s="43">
        <v>2.523722996163941E-2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616.5</v>
      </c>
      <c r="F51" s="40">
        <v>612</v>
      </c>
      <c r="G51" s="41">
        <v>599.04999999999995</v>
      </c>
      <c r="H51" s="41">
        <v>581.59999999999991</v>
      </c>
      <c r="I51" s="41">
        <v>568.64999999999986</v>
      </c>
      <c r="J51" s="41">
        <v>629.45000000000005</v>
      </c>
      <c r="K51" s="41">
        <v>642.40000000000009</v>
      </c>
      <c r="L51" s="41">
        <v>659.85000000000014</v>
      </c>
      <c r="M51" s="31">
        <v>624.95000000000005</v>
      </c>
      <c r="N51" s="31">
        <v>594.54999999999995</v>
      </c>
      <c r="O51" s="42">
        <v>11008750</v>
      </c>
      <c r="P51" s="43">
        <v>2.6098100897122219E-2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911.65</v>
      </c>
      <c r="F52" s="40">
        <v>910.48333333333323</v>
      </c>
      <c r="G52" s="41">
        <v>902.46666666666647</v>
      </c>
      <c r="H52" s="41">
        <v>893.28333333333319</v>
      </c>
      <c r="I52" s="41">
        <v>885.26666666666642</v>
      </c>
      <c r="J52" s="41">
        <v>919.66666666666652</v>
      </c>
      <c r="K52" s="41">
        <v>927.68333333333317</v>
      </c>
      <c r="L52" s="41">
        <v>936.86666666666656</v>
      </c>
      <c r="M52" s="31">
        <v>918.5</v>
      </c>
      <c r="N52" s="31">
        <v>901.3</v>
      </c>
      <c r="O52" s="42">
        <v>12119250</v>
      </c>
      <c r="P52" s="43">
        <v>-3.6384309266628764E-2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182.6</v>
      </c>
      <c r="F53" s="40">
        <v>181.79999999999998</v>
      </c>
      <c r="G53" s="41">
        <v>179.94999999999996</v>
      </c>
      <c r="H53" s="41">
        <v>177.29999999999998</v>
      </c>
      <c r="I53" s="41">
        <v>175.44999999999996</v>
      </c>
      <c r="J53" s="41">
        <v>184.44999999999996</v>
      </c>
      <c r="K53" s="41">
        <v>186.29999999999998</v>
      </c>
      <c r="L53" s="41">
        <v>188.94999999999996</v>
      </c>
      <c r="M53" s="31">
        <v>183.65</v>
      </c>
      <c r="N53" s="31">
        <v>179.15</v>
      </c>
      <c r="O53" s="42">
        <v>65020200</v>
      </c>
      <c r="P53" s="43">
        <v>-4.1720829464562056E-2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5463.35</v>
      </c>
      <c r="F54" s="40">
        <v>5573.8666666666659</v>
      </c>
      <c r="G54" s="41">
        <v>5310.5333333333319</v>
      </c>
      <c r="H54" s="41">
        <v>5157.7166666666662</v>
      </c>
      <c r="I54" s="41">
        <v>4894.3833333333323</v>
      </c>
      <c r="J54" s="41">
        <v>5726.6833333333316</v>
      </c>
      <c r="K54" s="41">
        <v>5990.0166666666655</v>
      </c>
      <c r="L54" s="41">
        <v>6142.8333333333312</v>
      </c>
      <c r="M54" s="31">
        <v>5837.2</v>
      </c>
      <c r="N54" s="31">
        <v>5421.05</v>
      </c>
      <c r="O54" s="42">
        <v>580400</v>
      </c>
      <c r="P54" s="43">
        <v>-8.7421383647798737E-2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1598.7</v>
      </c>
      <c r="F55" s="40">
        <v>1605.0333333333335</v>
      </c>
      <c r="G55" s="41">
        <v>1583.0666666666671</v>
      </c>
      <c r="H55" s="41">
        <v>1567.4333333333336</v>
      </c>
      <c r="I55" s="41">
        <v>1545.4666666666672</v>
      </c>
      <c r="J55" s="41">
        <v>1620.666666666667</v>
      </c>
      <c r="K55" s="41">
        <v>1642.6333333333337</v>
      </c>
      <c r="L55" s="41">
        <v>1658.2666666666669</v>
      </c>
      <c r="M55" s="31">
        <v>1627</v>
      </c>
      <c r="N55" s="31">
        <v>1589.4</v>
      </c>
      <c r="O55" s="42">
        <v>2906750</v>
      </c>
      <c r="P55" s="43">
        <v>3.2616574051703312E-3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666.45</v>
      </c>
      <c r="F56" s="40">
        <v>670.05</v>
      </c>
      <c r="G56" s="41">
        <v>655.69999999999993</v>
      </c>
      <c r="H56" s="41">
        <v>644.94999999999993</v>
      </c>
      <c r="I56" s="41">
        <v>630.59999999999991</v>
      </c>
      <c r="J56" s="41">
        <v>680.8</v>
      </c>
      <c r="K56" s="41">
        <v>695.14999999999986</v>
      </c>
      <c r="L56" s="41">
        <v>705.9</v>
      </c>
      <c r="M56" s="31">
        <v>684.4</v>
      </c>
      <c r="N56" s="31">
        <v>659.3</v>
      </c>
      <c r="O56" s="42">
        <v>9137298</v>
      </c>
      <c r="P56" s="43">
        <v>3.0885380919698007E-3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832.3</v>
      </c>
      <c r="F57" s="40">
        <v>835.43333333333339</v>
      </c>
      <c r="G57" s="41">
        <v>821.86666666666679</v>
      </c>
      <c r="H57" s="41">
        <v>811.43333333333339</v>
      </c>
      <c r="I57" s="41">
        <v>797.86666666666679</v>
      </c>
      <c r="J57" s="41">
        <v>845.86666666666679</v>
      </c>
      <c r="K57" s="41">
        <v>859.43333333333339</v>
      </c>
      <c r="L57" s="41">
        <v>869.86666666666679</v>
      </c>
      <c r="M57" s="31">
        <v>849</v>
      </c>
      <c r="N57" s="31">
        <v>825</v>
      </c>
      <c r="O57" s="42">
        <v>2029375</v>
      </c>
      <c r="P57" s="43">
        <v>2.2355163727959697E-2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464.55</v>
      </c>
      <c r="F58" s="40">
        <v>457.01666666666665</v>
      </c>
      <c r="G58" s="41">
        <v>447.5333333333333</v>
      </c>
      <c r="H58" s="41">
        <v>430.51666666666665</v>
      </c>
      <c r="I58" s="41">
        <v>421.0333333333333</v>
      </c>
      <c r="J58" s="41">
        <v>474.0333333333333</v>
      </c>
      <c r="K58" s="41">
        <v>483.51666666666665</v>
      </c>
      <c r="L58" s="41">
        <v>500.5333333333333</v>
      </c>
      <c r="M58" s="31">
        <v>466.5</v>
      </c>
      <c r="N58" s="31">
        <v>440</v>
      </c>
      <c r="O58" s="42">
        <v>1984400</v>
      </c>
      <c r="P58" s="43">
        <v>0.14467005076142131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171.05</v>
      </c>
      <c r="F59" s="40">
        <v>169.73333333333332</v>
      </c>
      <c r="G59" s="41">
        <v>167.51666666666665</v>
      </c>
      <c r="H59" s="41">
        <v>163.98333333333332</v>
      </c>
      <c r="I59" s="41">
        <v>161.76666666666665</v>
      </c>
      <c r="J59" s="41">
        <v>173.26666666666665</v>
      </c>
      <c r="K59" s="41">
        <v>175.48333333333329</v>
      </c>
      <c r="L59" s="41">
        <v>179.01666666666665</v>
      </c>
      <c r="M59" s="31">
        <v>171.95</v>
      </c>
      <c r="N59" s="31">
        <v>166.2</v>
      </c>
      <c r="O59" s="42">
        <v>9746400</v>
      </c>
      <c r="P59" s="43">
        <v>2.9806747461513267E-2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884.5</v>
      </c>
      <c r="F60" s="40">
        <v>885.80000000000007</v>
      </c>
      <c r="G60" s="41">
        <v>870.90000000000009</v>
      </c>
      <c r="H60" s="41">
        <v>857.30000000000007</v>
      </c>
      <c r="I60" s="41">
        <v>842.40000000000009</v>
      </c>
      <c r="J60" s="41">
        <v>899.40000000000009</v>
      </c>
      <c r="K60" s="41">
        <v>914.3</v>
      </c>
      <c r="L60" s="41">
        <v>927.90000000000009</v>
      </c>
      <c r="M60" s="31">
        <v>900.7</v>
      </c>
      <c r="N60" s="31">
        <v>872.2</v>
      </c>
      <c r="O60" s="42">
        <v>2797200</v>
      </c>
      <c r="P60" s="43">
        <v>1.0841283607979185E-2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588.35</v>
      </c>
      <c r="F61" s="40">
        <v>591.26666666666677</v>
      </c>
      <c r="G61" s="41">
        <v>583.08333333333348</v>
      </c>
      <c r="H61" s="41">
        <v>577.81666666666672</v>
      </c>
      <c r="I61" s="41">
        <v>569.63333333333344</v>
      </c>
      <c r="J61" s="41">
        <v>596.53333333333353</v>
      </c>
      <c r="K61" s="41">
        <v>604.7166666666667</v>
      </c>
      <c r="L61" s="41">
        <v>609.98333333333358</v>
      </c>
      <c r="M61" s="31">
        <v>599.45000000000005</v>
      </c>
      <c r="N61" s="31">
        <v>586</v>
      </c>
      <c r="O61" s="42">
        <v>13160000</v>
      </c>
      <c r="P61" s="43">
        <v>1.0267728624892045E-2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1979.05</v>
      </c>
      <c r="F62" s="40">
        <v>1969.3833333333332</v>
      </c>
      <c r="G62" s="41">
        <v>1940.2166666666665</v>
      </c>
      <c r="H62" s="41">
        <v>1901.3833333333332</v>
      </c>
      <c r="I62" s="41">
        <v>1872.2166666666665</v>
      </c>
      <c r="J62" s="41">
        <v>2008.2166666666665</v>
      </c>
      <c r="K62" s="41">
        <v>2037.3833333333334</v>
      </c>
      <c r="L62" s="41">
        <v>2076.2166666666662</v>
      </c>
      <c r="M62" s="31">
        <v>1998.55</v>
      </c>
      <c r="N62" s="31">
        <v>1930.55</v>
      </c>
      <c r="O62" s="42">
        <v>780750</v>
      </c>
      <c r="P62" s="43">
        <v>-8.0659405357668537E-2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2442.1999999999998</v>
      </c>
      <c r="F63" s="40">
        <v>2494.5333333333333</v>
      </c>
      <c r="G63" s="41">
        <v>2374.1166666666668</v>
      </c>
      <c r="H63" s="41">
        <v>2306.0333333333333</v>
      </c>
      <c r="I63" s="41">
        <v>2185.6166666666668</v>
      </c>
      <c r="J63" s="41">
        <v>2562.6166666666668</v>
      </c>
      <c r="K63" s="41">
        <v>2683.0333333333338</v>
      </c>
      <c r="L63" s="41">
        <v>2751.1166666666668</v>
      </c>
      <c r="M63" s="31">
        <v>2614.9499999999998</v>
      </c>
      <c r="N63" s="31">
        <v>2426.4499999999998</v>
      </c>
      <c r="O63" s="42">
        <v>3270500</v>
      </c>
      <c r="P63" s="43">
        <v>8.8533865867864867E-2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276.10000000000002</v>
      </c>
      <c r="F64" s="40">
        <v>274.28333333333336</v>
      </c>
      <c r="G64" s="41">
        <v>271.01666666666671</v>
      </c>
      <c r="H64" s="41">
        <v>265.93333333333334</v>
      </c>
      <c r="I64" s="41">
        <v>262.66666666666669</v>
      </c>
      <c r="J64" s="41">
        <v>279.36666666666673</v>
      </c>
      <c r="K64" s="41">
        <v>282.63333333333338</v>
      </c>
      <c r="L64" s="41">
        <v>287.71666666666675</v>
      </c>
      <c r="M64" s="31">
        <v>277.55</v>
      </c>
      <c r="N64" s="31">
        <v>269.2</v>
      </c>
      <c r="O64" s="42">
        <v>13022600</v>
      </c>
      <c r="P64" s="43">
        <v>-2.3287907538381922E-2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5196.55</v>
      </c>
      <c r="F65" s="40">
        <v>5157.3166666666666</v>
      </c>
      <c r="G65" s="41">
        <v>5095.7833333333328</v>
      </c>
      <c r="H65" s="41">
        <v>4995.0166666666664</v>
      </c>
      <c r="I65" s="41">
        <v>4933.4833333333327</v>
      </c>
      <c r="J65" s="41">
        <v>5258.083333333333</v>
      </c>
      <c r="K65" s="41">
        <v>5319.6166666666677</v>
      </c>
      <c r="L65" s="41">
        <v>5420.3833333333332</v>
      </c>
      <c r="M65" s="31">
        <v>5218.8500000000004</v>
      </c>
      <c r="N65" s="31">
        <v>5056.55</v>
      </c>
      <c r="O65" s="42">
        <v>2047400</v>
      </c>
      <c r="P65" s="43">
        <v>-2.9484262419416003E-2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5283.35</v>
      </c>
      <c r="F66" s="40">
        <v>5231.8499999999995</v>
      </c>
      <c r="G66" s="41">
        <v>5084.2499999999991</v>
      </c>
      <c r="H66" s="41">
        <v>4885.1499999999996</v>
      </c>
      <c r="I66" s="41">
        <v>4737.5499999999993</v>
      </c>
      <c r="J66" s="41">
        <v>5430.9499999999989</v>
      </c>
      <c r="K66" s="41">
        <v>5578.5499999999993</v>
      </c>
      <c r="L66" s="41">
        <v>5777.6499999999987</v>
      </c>
      <c r="M66" s="31">
        <v>5379.45</v>
      </c>
      <c r="N66" s="31">
        <v>5032.75</v>
      </c>
      <c r="O66" s="42">
        <v>541000</v>
      </c>
      <c r="P66" s="43">
        <v>-3.8435903132637193E-2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408.8</v>
      </c>
      <c r="F67" s="40">
        <v>408.90000000000003</v>
      </c>
      <c r="G67" s="41">
        <v>399.20000000000005</v>
      </c>
      <c r="H67" s="41">
        <v>389.6</v>
      </c>
      <c r="I67" s="41">
        <v>379.90000000000003</v>
      </c>
      <c r="J67" s="41">
        <v>418.50000000000006</v>
      </c>
      <c r="K67" s="41">
        <v>428.2</v>
      </c>
      <c r="L67" s="41">
        <v>437.80000000000007</v>
      </c>
      <c r="M67" s="31">
        <v>418.6</v>
      </c>
      <c r="N67" s="31">
        <v>399.3</v>
      </c>
      <c r="O67" s="42">
        <v>39134700</v>
      </c>
      <c r="P67" s="43">
        <v>2.488981073373088E-2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4666.5</v>
      </c>
      <c r="F68" s="40">
        <v>4685.5</v>
      </c>
      <c r="G68" s="41">
        <v>4581</v>
      </c>
      <c r="H68" s="41">
        <v>4495.5</v>
      </c>
      <c r="I68" s="41">
        <v>4391</v>
      </c>
      <c r="J68" s="41">
        <v>4771</v>
      </c>
      <c r="K68" s="41">
        <v>4875.5</v>
      </c>
      <c r="L68" s="41">
        <v>4961</v>
      </c>
      <c r="M68" s="31">
        <v>4790</v>
      </c>
      <c r="N68" s="31">
        <v>4600</v>
      </c>
      <c r="O68" s="42">
        <v>3011500</v>
      </c>
      <c r="P68" s="43">
        <v>4.0843544219388182E-3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2669.3</v>
      </c>
      <c r="F69" s="40">
        <v>2655.0833333333335</v>
      </c>
      <c r="G69" s="41">
        <v>2612.2166666666672</v>
      </c>
      <c r="H69" s="41">
        <v>2555.1333333333337</v>
      </c>
      <c r="I69" s="41">
        <v>2512.2666666666673</v>
      </c>
      <c r="J69" s="41">
        <v>2712.166666666667</v>
      </c>
      <c r="K69" s="41">
        <v>2755.0333333333328</v>
      </c>
      <c r="L69" s="41">
        <v>2812.1166666666668</v>
      </c>
      <c r="M69" s="31">
        <v>2697.95</v>
      </c>
      <c r="N69" s="31">
        <v>2598</v>
      </c>
      <c r="O69" s="42">
        <v>4351900</v>
      </c>
      <c r="P69" s="43">
        <v>1.7262537838501187E-2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1481.85</v>
      </c>
      <c r="F70" s="40">
        <v>1466.4166666666667</v>
      </c>
      <c r="G70" s="41">
        <v>1440.4333333333334</v>
      </c>
      <c r="H70" s="41">
        <v>1399.0166666666667</v>
      </c>
      <c r="I70" s="41">
        <v>1373.0333333333333</v>
      </c>
      <c r="J70" s="41">
        <v>1507.8333333333335</v>
      </c>
      <c r="K70" s="41">
        <v>1533.8166666666666</v>
      </c>
      <c r="L70" s="41">
        <v>1575.2333333333336</v>
      </c>
      <c r="M70" s="31">
        <v>1492.4</v>
      </c>
      <c r="N70" s="31">
        <v>1425</v>
      </c>
      <c r="O70" s="42">
        <v>8001950</v>
      </c>
      <c r="P70" s="43">
        <v>-1.5629228687415425E-2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182.65</v>
      </c>
      <c r="F71" s="40">
        <v>181.96666666666667</v>
      </c>
      <c r="G71" s="41">
        <v>180.33333333333334</v>
      </c>
      <c r="H71" s="41">
        <v>178.01666666666668</v>
      </c>
      <c r="I71" s="41">
        <v>176.38333333333335</v>
      </c>
      <c r="J71" s="41">
        <v>184.28333333333333</v>
      </c>
      <c r="K71" s="41">
        <v>185.91666666666666</v>
      </c>
      <c r="L71" s="41">
        <v>188.23333333333332</v>
      </c>
      <c r="M71" s="31">
        <v>183.6</v>
      </c>
      <c r="N71" s="31">
        <v>179.65</v>
      </c>
      <c r="O71" s="42">
        <v>33620400</v>
      </c>
      <c r="P71" s="43">
        <v>-1.9733389314579616E-2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96.95</v>
      </c>
      <c r="F72" s="40">
        <v>96.100000000000009</v>
      </c>
      <c r="G72" s="41">
        <v>94.15000000000002</v>
      </c>
      <c r="H72" s="41">
        <v>91.350000000000009</v>
      </c>
      <c r="I72" s="41">
        <v>89.40000000000002</v>
      </c>
      <c r="J72" s="41">
        <v>98.90000000000002</v>
      </c>
      <c r="K72" s="41">
        <v>100.85000000000001</v>
      </c>
      <c r="L72" s="41">
        <v>103.65000000000002</v>
      </c>
      <c r="M72" s="31">
        <v>98.05</v>
      </c>
      <c r="N72" s="31">
        <v>93.3</v>
      </c>
      <c r="O72" s="42">
        <v>93050000</v>
      </c>
      <c r="P72" s="43">
        <v>3.4348599377501114E-2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150.4</v>
      </c>
      <c r="F73" s="40">
        <v>151.38333333333333</v>
      </c>
      <c r="G73" s="41">
        <v>148.11666666666665</v>
      </c>
      <c r="H73" s="41">
        <v>145.83333333333331</v>
      </c>
      <c r="I73" s="41">
        <v>142.56666666666663</v>
      </c>
      <c r="J73" s="41">
        <v>153.66666666666666</v>
      </c>
      <c r="K73" s="41">
        <v>156.93333333333331</v>
      </c>
      <c r="L73" s="41">
        <v>159.21666666666667</v>
      </c>
      <c r="M73" s="31">
        <v>154.65</v>
      </c>
      <c r="N73" s="31">
        <v>149.1</v>
      </c>
      <c r="O73" s="42">
        <v>57950000</v>
      </c>
      <c r="P73" s="43">
        <v>0.25495376486129456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504.9</v>
      </c>
      <c r="F74" s="40">
        <v>505.09999999999997</v>
      </c>
      <c r="G74" s="41">
        <v>495.79999999999995</v>
      </c>
      <c r="H74" s="41">
        <v>486.7</v>
      </c>
      <c r="I74" s="41">
        <v>477.4</v>
      </c>
      <c r="J74" s="41">
        <v>514.19999999999993</v>
      </c>
      <c r="K74" s="41">
        <v>523.5</v>
      </c>
      <c r="L74" s="41">
        <v>532.59999999999991</v>
      </c>
      <c r="M74" s="31">
        <v>514.4</v>
      </c>
      <c r="N74" s="31">
        <v>496</v>
      </c>
      <c r="O74" s="42">
        <v>8481250</v>
      </c>
      <c r="P74" s="43">
        <v>1.8224492613557918E-2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41.5</v>
      </c>
      <c r="F75" s="40">
        <v>41.766666666666666</v>
      </c>
      <c r="G75" s="41">
        <v>40.68333333333333</v>
      </c>
      <c r="H75" s="41">
        <v>39.866666666666667</v>
      </c>
      <c r="I75" s="41">
        <v>38.783333333333331</v>
      </c>
      <c r="J75" s="41">
        <v>42.583333333333329</v>
      </c>
      <c r="K75" s="41">
        <v>43.666666666666671</v>
      </c>
      <c r="L75" s="41">
        <v>44.483333333333327</v>
      </c>
      <c r="M75" s="31">
        <v>42.85</v>
      </c>
      <c r="N75" s="31">
        <v>40.950000000000003</v>
      </c>
      <c r="O75" s="42">
        <v>135450000</v>
      </c>
      <c r="P75" s="43">
        <v>-8.2987551867219915E-4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981.15</v>
      </c>
      <c r="F76" s="40">
        <v>985.46666666666658</v>
      </c>
      <c r="G76" s="41">
        <v>968.38333333333321</v>
      </c>
      <c r="H76" s="41">
        <v>955.61666666666667</v>
      </c>
      <c r="I76" s="41">
        <v>938.5333333333333</v>
      </c>
      <c r="J76" s="41">
        <v>998.23333333333312</v>
      </c>
      <c r="K76" s="41">
        <v>1015.3166666666664</v>
      </c>
      <c r="L76" s="41">
        <v>1028.083333333333</v>
      </c>
      <c r="M76" s="31">
        <v>1002.55</v>
      </c>
      <c r="N76" s="31">
        <v>972.7</v>
      </c>
      <c r="O76" s="42">
        <v>5849000</v>
      </c>
      <c r="P76" s="43">
        <v>3.3209680268503801E-2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2290.0500000000002</v>
      </c>
      <c r="F77" s="40">
        <v>2284.7833333333333</v>
      </c>
      <c r="G77" s="41">
        <v>2205.2666666666664</v>
      </c>
      <c r="H77" s="41">
        <v>2120.4833333333331</v>
      </c>
      <c r="I77" s="41">
        <v>2040.9666666666662</v>
      </c>
      <c r="J77" s="41">
        <v>2369.5666666666666</v>
      </c>
      <c r="K77" s="41">
        <v>2449.0833333333339</v>
      </c>
      <c r="L77" s="41">
        <v>2533.8666666666668</v>
      </c>
      <c r="M77" s="31">
        <v>2364.3000000000002</v>
      </c>
      <c r="N77" s="31">
        <v>2200</v>
      </c>
      <c r="O77" s="42">
        <v>2203500</v>
      </c>
      <c r="P77" s="43">
        <v>0.10423452768729642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326.35000000000002</v>
      </c>
      <c r="F78" s="40">
        <v>323.45</v>
      </c>
      <c r="G78" s="41">
        <v>318.89999999999998</v>
      </c>
      <c r="H78" s="41">
        <v>311.45</v>
      </c>
      <c r="I78" s="41">
        <v>306.89999999999998</v>
      </c>
      <c r="J78" s="41">
        <v>330.9</v>
      </c>
      <c r="K78" s="41">
        <v>335.45000000000005</v>
      </c>
      <c r="L78" s="41">
        <v>342.9</v>
      </c>
      <c r="M78" s="31">
        <v>328</v>
      </c>
      <c r="N78" s="31">
        <v>316</v>
      </c>
      <c r="O78" s="42">
        <v>11662200</v>
      </c>
      <c r="P78" s="43">
        <v>-6.8637803590285108E-3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1747.1</v>
      </c>
      <c r="F79" s="40">
        <v>1731.2333333333333</v>
      </c>
      <c r="G79" s="41">
        <v>1707.8666666666668</v>
      </c>
      <c r="H79" s="41">
        <v>1668.6333333333334</v>
      </c>
      <c r="I79" s="41">
        <v>1645.2666666666669</v>
      </c>
      <c r="J79" s="41">
        <v>1770.4666666666667</v>
      </c>
      <c r="K79" s="41">
        <v>1793.833333333333</v>
      </c>
      <c r="L79" s="41">
        <v>1833.0666666666666</v>
      </c>
      <c r="M79" s="31">
        <v>1754.6</v>
      </c>
      <c r="N79" s="31">
        <v>1692</v>
      </c>
      <c r="O79" s="42">
        <v>10429575</v>
      </c>
      <c r="P79" s="43">
        <v>-7.9967470859311461E-3</v>
      </c>
    </row>
    <row r="80" spans="1:16" ht="12.75" customHeight="1">
      <c r="A80" s="31">
        <v>70</v>
      </c>
      <c r="B80" s="32" t="s">
        <v>80</v>
      </c>
      <c r="C80" s="350" t="s">
        <v>113</v>
      </c>
      <c r="D80" s="34">
        <v>44497</v>
      </c>
      <c r="E80" s="40">
        <v>629.65</v>
      </c>
      <c r="F80" s="40">
        <v>635.75</v>
      </c>
      <c r="G80" s="41">
        <v>619.04999999999995</v>
      </c>
      <c r="H80" s="41">
        <v>608.44999999999993</v>
      </c>
      <c r="I80" s="41">
        <v>591.74999999999989</v>
      </c>
      <c r="J80" s="41">
        <v>646.35</v>
      </c>
      <c r="K80" s="41">
        <v>663.05000000000007</v>
      </c>
      <c r="L80" s="41">
        <v>673.65000000000009</v>
      </c>
      <c r="M80" s="31">
        <v>652.45000000000005</v>
      </c>
      <c r="N80" s="31">
        <v>625.15</v>
      </c>
      <c r="O80" s="42">
        <v>5937500</v>
      </c>
      <c r="P80" s="43">
        <v>2.3211648027009917E-3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1376.5</v>
      </c>
      <c r="F81" s="40">
        <v>1390.5166666666667</v>
      </c>
      <c r="G81" s="41">
        <v>1351.0333333333333</v>
      </c>
      <c r="H81" s="41">
        <v>1325.5666666666666</v>
      </c>
      <c r="I81" s="41">
        <v>1286.0833333333333</v>
      </c>
      <c r="J81" s="41">
        <v>1415.9833333333333</v>
      </c>
      <c r="K81" s="41">
        <v>1455.4666666666665</v>
      </c>
      <c r="L81" s="41">
        <v>1480.9333333333334</v>
      </c>
      <c r="M81" s="31">
        <v>1430</v>
      </c>
      <c r="N81" s="31">
        <v>1365.05</v>
      </c>
      <c r="O81" s="42">
        <v>2697525</v>
      </c>
      <c r="P81" s="43">
        <v>5.1471949638955752E-2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1283.7</v>
      </c>
      <c r="F82" s="40">
        <v>1289.9333333333334</v>
      </c>
      <c r="G82" s="41">
        <v>1214.9166666666667</v>
      </c>
      <c r="H82" s="41">
        <v>1146.1333333333334</v>
      </c>
      <c r="I82" s="41">
        <v>1071.1166666666668</v>
      </c>
      <c r="J82" s="41">
        <v>1358.7166666666667</v>
      </c>
      <c r="K82" s="41">
        <v>1433.7333333333331</v>
      </c>
      <c r="L82" s="41">
        <v>1502.5166666666667</v>
      </c>
      <c r="M82" s="31">
        <v>1364.95</v>
      </c>
      <c r="N82" s="31">
        <v>1221.1500000000001</v>
      </c>
      <c r="O82" s="42">
        <v>4665500</v>
      </c>
      <c r="P82" s="43">
        <v>-3.4257917615400535E-2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1212.75</v>
      </c>
      <c r="F83" s="40">
        <v>1215.7</v>
      </c>
      <c r="G83" s="41">
        <v>1188.0500000000002</v>
      </c>
      <c r="H83" s="41">
        <v>1163.3500000000001</v>
      </c>
      <c r="I83" s="41">
        <v>1135.7000000000003</v>
      </c>
      <c r="J83" s="41">
        <v>1240.4000000000001</v>
      </c>
      <c r="K83" s="41">
        <v>1268.0500000000002</v>
      </c>
      <c r="L83" s="41">
        <v>1292.75</v>
      </c>
      <c r="M83" s="31">
        <v>1243.3499999999999</v>
      </c>
      <c r="N83" s="31">
        <v>1191</v>
      </c>
      <c r="O83" s="42">
        <v>24432100</v>
      </c>
      <c r="P83" s="43">
        <v>-1.5596796028880866E-2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2853.6</v>
      </c>
      <c r="F84" s="40">
        <v>2841.3166666666671</v>
      </c>
      <c r="G84" s="41">
        <v>2817.6333333333341</v>
      </c>
      <c r="H84" s="41">
        <v>2781.666666666667</v>
      </c>
      <c r="I84" s="41">
        <v>2757.983333333334</v>
      </c>
      <c r="J84" s="41">
        <v>2877.2833333333342</v>
      </c>
      <c r="K84" s="41">
        <v>2900.9666666666676</v>
      </c>
      <c r="L84" s="41">
        <v>2936.9333333333343</v>
      </c>
      <c r="M84" s="31">
        <v>2865</v>
      </c>
      <c r="N84" s="31">
        <v>2805.35</v>
      </c>
      <c r="O84" s="42">
        <v>11522100</v>
      </c>
      <c r="P84" s="43">
        <v>-1.4219347552680886E-2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2850.35</v>
      </c>
      <c r="F85" s="40">
        <v>2853.0833333333335</v>
      </c>
      <c r="G85" s="41">
        <v>2823.8666666666668</v>
      </c>
      <c r="H85" s="41">
        <v>2797.3833333333332</v>
      </c>
      <c r="I85" s="41">
        <v>2768.1666666666665</v>
      </c>
      <c r="J85" s="41">
        <v>2879.5666666666671</v>
      </c>
      <c r="K85" s="41">
        <v>2908.7833333333333</v>
      </c>
      <c r="L85" s="41">
        <v>2935.2666666666673</v>
      </c>
      <c r="M85" s="31">
        <v>2882.3</v>
      </c>
      <c r="N85" s="31">
        <v>2826.6</v>
      </c>
      <c r="O85" s="42">
        <v>3552000</v>
      </c>
      <c r="P85" s="43">
        <v>-1.4647137150466045E-2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1680.25</v>
      </c>
      <c r="F86" s="40">
        <v>1675.5833333333333</v>
      </c>
      <c r="G86" s="41">
        <v>1665.7666666666664</v>
      </c>
      <c r="H86" s="41">
        <v>1651.2833333333331</v>
      </c>
      <c r="I86" s="41">
        <v>1641.4666666666662</v>
      </c>
      <c r="J86" s="41">
        <v>1690.0666666666666</v>
      </c>
      <c r="K86" s="41">
        <v>1699.8833333333337</v>
      </c>
      <c r="L86" s="41">
        <v>1714.3666666666668</v>
      </c>
      <c r="M86" s="31">
        <v>1685.4</v>
      </c>
      <c r="N86" s="31">
        <v>1661.1</v>
      </c>
      <c r="O86" s="42">
        <v>30335800</v>
      </c>
      <c r="P86" s="43">
        <v>-3.2096165657629204E-2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697.1</v>
      </c>
      <c r="F87" s="40">
        <v>700.83333333333337</v>
      </c>
      <c r="G87" s="41">
        <v>689.7166666666667</v>
      </c>
      <c r="H87" s="41">
        <v>682.33333333333337</v>
      </c>
      <c r="I87" s="41">
        <v>671.2166666666667</v>
      </c>
      <c r="J87" s="41">
        <v>708.2166666666667</v>
      </c>
      <c r="K87" s="41">
        <v>719.33333333333326</v>
      </c>
      <c r="L87" s="41">
        <v>726.7166666666667</v>
      </c>
      <c r="M87" s="31">
        <v>711.95</v>
      </c>
      <c r="N87" s="31">
        <v>693.45</v>
      </c>
      <c r="O87" s="42">
        <v>22376200</v>
      </c>
      <c r="P87" s="43">
        <v>4.918355301987016E-4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2758.75</v>
      </c>
      <c r="F88" s="40">
        <v>2773.7166666666667</v>
      </c>
      <c r="G88" s="41">
        <v>2712.4833333333336</v>
      </c>
      <c r="H88" s="41">
        <v>2666.2166666666667</v>
      </c>
      <c r="I88" s="41">
        <v>2604.9833333333336</v>
      </c>
      <c r="J88" s="41">
        <v>2819.9833333333336</v>
      </c>
      <c r="K88" s="41">
        <v>2881.2166666666662</v>
      </c>
      <c r="L88" s="41">
        <v>2927.4833333333336</v>
      </c>
      <c r="M88" s="31">
        <v>2834.95</v>
      </c>
      <c r="N88" s="31">
        <v>2727.45</v>
      </c>
      <c r="O88" s="42">
        <v>4324200</v>
      </c>
      <c r="P88" s="43">
        <v>6.2587541467010691E-2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495.35</v>
      </c>
      <c r="F89" s="40">
        <v>503.45</v>
      </c>
      <c r="G89" s="41">
        <v>485.4</v>
      </c>
      <c r="H89" s="41">
        <v>475.45</v>
      </c>
      <c r="I89" s="41">
        <v>457.4</v>
      </c>
      <c r="J89" s="41">
        <v>513.4</v>
      </c>
      <c r="K89" s="41">
        <v>531.45000000000005</v>
      </c>
      <c r="L89" s="41">
        <v>541.4</v>
      </c>
      <c r="M89" s="31">
        <v>521.5</v>
      </c>
      <c r="N89" s="31">
        <v>493.5</v>
      </c>
      <c r="O89" s="42">
        <v>25189400</v>
      </c>
      <c r="P89" s="43">
        <v>9.1300602928509906E-3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322.95</v>
      </c>
      <c r="F90" s="40">
        <v>324.63333333333338</v>
      </c>
      <c r="G90" s="41">
        <v>318.76666666666677</v>
      </c>
      <c r="H90" s="41">
        <v>314.58333333333337</v>
      </c>
      <c r="I90" s="41">
        <v>308.71666666666675</v>
      </c>
      <c r="J90" s="41">
        <v>328.81666666666678</v>
      </c>
      <c r="K90" s="41">
        <v>334.68333333333345</v>
      </c>
      <c r="L90" s="41">
        <v>338.86666666666679</v>
      </c>
      <c r="M90" s="31">
        <v>330.5</v>
      </c>
      <c r="N90" s="31">
        <v>320.45</v>
      </c>
      <c r="O90" s="42">
        <v>19998900</v>
      </c>
      <c r="P90" s="43">
        <v>-4.970445996775927E-3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2440.9</v>
      </c>
      <c r="F91" s="40">
        <v>2452.25</v>
      </c>
      <c r="G91" s="41">
        <v>2410.9</v>
      </c>
      <c r="H91" s="41">
        <v>2380.9</v>
      </c>
      <c r="I91" s="41">
        <v>2339.5500000000002</v>
      </c>
      <c r="J91" s="41">
        <v>2482.25</v>
      </c>
      <c r="K91" s="41">
        <v>2523.6000000000004</v>
      </c>
      <c r="L91" s="41">
        <v>2553.6</v>
      </c>
      <c r="M91" s="31">
        <v>2493.6</v>
      </c>
      <c r="N91" s="31">
        <v>2422.25</v>
      </c>
      <c r="O91" s="42">
        <v>9034200</v>
      </c>
      <c r="P91" s="43">
        <v>4.3306541019955652E-2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250.05</v>
      </c>
      <c r="F92" s="40">
        <v>249.30000000000004</v>
      </c>
      <c r="G92" s="41">
        <v>244.30000000000007</v>
      </c>
      <c r="H92" s="41">
        <v>238.55000000000004</v>
      </c>
      <c r="I92" s="41">
        <v>233.55000000000007</v>
      </c>
      <c r="J92" s="41">
        <v>255.05000000000007</v>
      </c>
      <c r="K92" s="41">
        <v>260.05</v>
      </c>
      <c r="L92" s="41">
        <v>265.80000000000007</v>
      </c>
      <c r="M92" s="31">
        <v>254.3</v>
      </c>
      <c r="N92" s="31">
        <v>243.55</v>
      </c>
      <c r="O92" s="42">
        <v>40563500</v>
      </c>
      <c r="P92" s="43">
        <v>5.091960485101598E-2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757.35</v>
      </c>
      <c r="F93" s="40">
        <v>752.16666666666663</v>
      </c>
      <c r="G93" s="41">
        <v>743.43333333333328</v>
      </c>
      <c r="H93" s="41">
        <v>729.51666666666665</v>
      </c>
      <c r="I93" s="41">
        <v>720.7833333333333</v>
      </c>
      <c r="J93" s="41">
        <v>766.08333333333326</v>
      </c>
      <c r="K93" s="41">
        <v>774.81666666666661</v>
      </c>
      <c r="L93" s="41">
        <v>788.73333333333323</v>
      </c>
      <c r="M93" s="31">
        <v>760.9</v>
      </c>
      <c r="N93" s="31">
        <v>738.25</v>
      </c>
      <c r="O93" s="42">
        <v>76300125</v>
      </c>
      <c r="P93" s="43">
        <v>-3.6270267358554935E-3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1505.65</v>
      </c>
      <c r="F94" s="40">
        <v>1506.6333333333334</v>
      </c>
      <c r="G94" s="41">
        <v>1484.5666666666668</v>
      </c>
      <c r="H94" s="41">
        <v>1463.4833333333333</v>
      </c>
      <c r="I94" s="41">
        <v>1441.4166666666667</v>
      </c>
      <c r="J94" s="41">
        <v>1527.7166666666669</v>
      </c>
      <c r="K94" s="41">
        <v>1549.7833333333335</v>
      </c>
      <c r="L94" s="41">
        <v>1570.866666666667</v>
      </c>
      <c r="M94" s="31">
        <v>1528.7</v>
      </c>
      <c r="N94" s="31">
        <v>1485.55</v>
      </c>
      <c r="O94" s="42">
        <v>3515600</v>
      </c>
      <c r="P94" s="43">
        <v>-1.8043684710351376E-2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631.45000000000005</v>
      </c>
      <c r="F95" s="40">
        <v>633.38333333333333</v>
      </c>
      <c r="G95" s="41">
        <v>623.76666666666665</v>
      </c>
      <c r="H95" s="41">
        <v>616.08333333333337</v>
      </c>
      <c r="I95" s="41">
        <v>606.4666666666667</v>
      </c>
      <c r="J95" s="41">
        <v>641.06666666666661</v>
      </c>
      <c r="K95" s="41">
        <v>650.68333333333317</v>
      </c>
      <c r="L95" s="41">
        <v>658.36666666666656</v>
      </c>
      <c r="M95" s="31">
        <v>643</v>
      </c>
      <c r="N95" s="31">
        <v>625.70000000000005</v>
      </c>
      <c r="O95" s="42">
        <v>4944000</v>
      </c>
      <c r="P95" s="43">
        <v>0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10.35</v>
      </c>
      <c r="F96" s="40">
        <v>10.299999999999999</v>
      </c>
      <c r="G96" s="41">
        <v>10.049999999999997</v>
      </c>
      <c r="H96" s="41">
        <v>9.7499999999999982</v>
      </c>
      <c r="I96" s="41">
        <v>9.4999999999999964</v>
      </c>
      <c r="J96" s="41">
        <v>10.599999999999998</v>
      </c>
      <c r="K96" s="41">
        <v>10.850000000000001</v>
      </c>
      <c r="L96" s="41">
        <v>11.149999999999999</v>
      </c>
      <c r="M96" s="31">
        <v>10.55</v>
      </c>
      <c r="N96" s="31">
        <v>10</v>
      </c>
      <c r="O96" s="42">
        <v>815360000</v>
      </c>
      <c r="P96" s="43">
        <v>-6.6518847006651885E-3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49.85</v>
      </c>
      <c r="F97" s="40">
        <v>49.483333333333327</v>
      </c>
      <c r="G97" s="41">
        <v>48.816666666666656</v>
      </c>
      <c r="H97" s="41">
        <v>47.783333333333331</v>
      </c>
      <c r="I97" s="41">
        <v>47.11666666666666</v>
      </c>
      <c r="J97" s="41">
        <v>50.516666666666652</v>
      </c>
      <c r="K97" s="41">
        <v>51.183333333333323</v>
      </c>
      <c r="L97" s="41">
        <v>52.216666666666647</v>
      </c>
      <c r="M97" s="31">
        <v>50.15</v>
      </c>
      <c r="N97" s="31">
        <v>48.45</v>
      </c>
      <c r="O97" s="42">
        <v>197277000</v>
      </c>
      <c r="P97" s="43">
        <v>-2.1763708309779535E-2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759.7</v>
      </c>
      <c r="F98" s="40">
        <v>771.73333333333323</v>
      </c>
      <c r="G98" s="41">
        <v>730.66666666666652</v>
      </c>
      <c r="H98" s="41">
        <v>701.63333333333333</v>
      </c>
      <c r="I98" s="41">
        <v>660.56666666666661</v>
      </c>
      <c r="J98" s="41">
        <v>800.76666666666642</v>
      </c>
      <c r="K98" s="41">
        <v>841.83333333333326</v>
      </c>
      <c r="L98" s="41">
        <v>870.86666666666633</v>
      </c>
      <c r="M98" s="31">
        <v>812.8</v>
      </c>
      <c r="N98" s="31">
        <v>742.7</v>
      </c>
      <c r="O98" s="42">
        <v>16275000</v>
      </c>
      <c r="P98" s="43">
        <v>6.1823802163833074E-3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493.35</v>
      </c>
      <c r="F99" s="40">
        <v>494.16666666666669</v>
      </c>
      <c r="G99" s="41">
        <v>484.78333333333336</v>
      </c>
      <c r="H99" s="41">
        <v>476.2166666666667</v>
      </c>
      <c r="I99" s="41">
        <v>466.83333333333337</v>
      </c>
      <c r="J99" s="41">
        <v>502.73333333333335</v>
      </c>
      <c r="K99" s="41">
        <v>512.11666666666667</v>
      </c>
      <c r="L99" s="41">
        <v>520.68333333333339</v>
      </c>
      <c r="M99" s="31">
        <v>503.55</v>
      </c>
      <c r="N99" s="31">
        <v>485.6</v>
      </c>
      <c r="O99" s="42">
        <v>16867125</v>
      </c>
      <c r="P99" s="43">
        <v>3.8080731150038079E-2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215.25</v>
      </c>
      <c r="F100" s="40">
        <v>217.81666666666669</v>
      </c>
      <c r="G100" s="41">
        <v>207.43333333333339</v>
      </c>
      <c r="H100" s="41">
        <v>199.6166666666667</v>
      </c>
      <c r="I100" s="41">
        <v>189.23333333333341</v>
      </c>
      <c r="J100" s="41">
        <v>225.63333333333338</v>
      </c>
      <c r="K100" s="41">
        <v>236.01666666666665</v>
      </c>
      <c r="L100" s="41">
        <v>243.83333333333337</v>
      </c>
      <c r="M100" s="31">
        <v>228.2</v>
      </c>
      <c r="N100" s="31">
        <v>210</v>
      </c>
      <c r="O100" s="42">
        <v>15701400</v>
      </c>
      <c r="P100" s="43">
        <v>0.11246200607902736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206.35</v>
      </c>
      <c r="F101" s="40">
        <v>205.29999999999998</v>
      </c>
      <c r="G101" s="41">
        <v>202.29999999999995</v>
      </c>
      <c r="H101" s="41">
        <v>198.24999999999997</v>
      </c>
      <c r="I101" s="41">
        <v>195.24999999999994</v>
      </c>
      <c r="J101" s="41">
        <v>209.34999999999997</v>
      </c>
      <c r="K101" s="41">
        <v>212.35000000000002</v>
      </c>
      <c r="L101" s="41">
        <v>216.39999999999998</v>
      </c>
      <c r="M101" s="31">
        <v>208.3</v>
      </c>
      <c r="N101" s="31">
        <v>201.25</v>
      </c>
      <c r="O101" s="42">
        <v>11614500</v>
      </c>
      <c r="P101" s="43">
        <v>1.1619095731245263E-2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8576.6</v>
      </c>
      <c r="F102" s="40">
        <v>8469.2333333333336</v>
      </c>
      <c r="G102" s="41">
        <v>8312.3666666666668</v>
      </c>
      <c r="H102" s="41">
        <v>8048.1333333333332</v>
      </c>
      <c r="I102" s="41">
        <v>7891.2666666666664</v>
      </c>
      <c r="J102" s="41">
        <v>8733.4666666666672</v>
      </c>
      <c r="K102" s="41">
        <v>8890.3333333333358</v>
      </c>
      <c r="L102" s="41">
        <v>9154.5666666666675</v>
      </c>
      <c r="M102" s="31">
        <v>8626.1</v>
      </c>
      <c r="N102" s="31">
        <v>8205</v>
      </c>
      <c r="O102" s="42">
        <v>225300</v>
      </c>
      <c r="P102" s="43">
        <v>-0.10939816187370294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2049.6999999999998</v>
      </c>
      <c r="F103" s="40">
        <v>2035.1666666666667</v>
      </c>
      <c r="G103" s="41">
        <v>2007.3333333333335</v>
      </c>
      <c r="H103" s="41">
        <v>1964.9666666666667</v>
      </c>
      <c r="I103" s="41">
        <v>1937.1333333333334</v>
      </c>
      <c r="J103" s="41">
        <v>2077.5333333333338</v>
      </c>
      <c r="K103" s="41">
        <v>2105.3666666666668</v>
      </c>
      <c r="L103" s="41">
        <v>2147.7333333333336</v>
      </c>
      <c r="M103" s="31">
        <v>2063</v>
      </c>
      <c r="N103" s="31">
        <v>1992.8</v>
      </c>
      <c r="O103" s="42">
        <v>3655500</v>
      </c>
      <c r="P103" s="43">
        <v>5.0866098432774268E-3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1189.8</v>
      </c>
      <c r="F104" s="40">
        <v>1190.6499999999999</v>
      </c>
      <c r="G104" s="41">
        <v>1166.3999999999996</v>
      </c>
      <c r="H104" s="41">
        <v>1142.9999999999998</v>
      </c>
      <c r="I104" s="41">
        <v>1118.7499999999995</v>
      </c>
      <c r="J104" s="41">
        <v>1214.0499999999997</v>
      </c>
      <c r="K104" s="41">
        <v>1238.3000000000002</v>
      </c>
      <c r="L104" s="41">
        <v>1261.6999999999998</v>
      </c>
      <c r="M104" s="31">
        <v>1214.9000000000001</v>
      </c>
      <c r="N104" s="31">
        <v>1167.25</v>
      </c>
      <c r="O104" s="42">
        <v>14554800</v>
      </c>
      <c r="P104" s="43">
        <v>-5.8400442613880865E-3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297.39999999999998</v>
      </c>
      <c r="F105" s="40">
        <v>299.58333333333331</v>
      </c>
      <c r="G105" s="41">
        <v>292.96666666666664</v>
      </c>
      <c r="H105" s="41">
        <v>288.5333333333333</v>
      </c>
      <c r="I105" s="41">
        <v>281.91666666666663</v>
      </c>
      <c r="J105" s="41">
        <v>304.01666666666665</v>
      </c>
      <c r="K105" s="41">
        <v>310.63333333333333</v>
      </c>
      <c r="L105" s="41">
        <v>315.06666666666666</v>
      </c>
      <c r="M105" s="31">
        <v>306.2</v>
      </c>
      <c r="N105" s="31">
        <v>295.14999999999998</v>
      </c>
      <c r="O105" s="42">
        <v>18323200</v>
      </c>
      <c r="P105" s="43">
        <v>2.7799591644416522E-2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1743.9</v>
      </c>
      <c r="F106" s="40">
        <v>1761.6666666666667</v>
      </c>
      <c r="G106" s="41">
        <v>1719.8833333333334</v>
      </c>
      <c r="H106" s="41">
        <v>1695.8666666666668</v>
      </c>
      <c r="I106" s="41">
        <v>1654.0833333333335</v>
      </c>
      <c r="J106" s="41">
        <v>1785.6833333333334</v>
      </c>
      <c r="K106" s="41">
        <v>1827.4666666666667</v>
      </c>
      <c r="L106" s="41">
        <v>1851.4833333333333</v>
      </c>
      <c r="M106" s="31">
        <v>1803.45</v>
      </c>
      <c r="N106" s="31">
        <v>1737.65</v>
      </c>
      <c r="O106" s="42">
        <v>40950000</v>
      </c>
      <c r="P106" s="43">
        <v>-3.2107099299429898E-2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132</v>
      </c>
      <c r="F107" s="40">
        <v>132.9</v>
      </c>
      <c r="G107" s="41">
        <v>130.15</v>
      </c>
      <c r="H107" s="41">
        <v>128.30000000000001</v>
      </c>
      <c r="I107" s="41">
        <v>125.55000000000001</v>
      </c>
      <c r="J107" s="41">
        <v>134.75</v>
      </c>
      <c r="K107" s="41">
        <v>137.5</v>
      </c>
      <c r="L107" s="41">
        <v>139.35</v>
      </c>
      <c r="M107" s="31">
        <v>135.65</v>
      </c>
      <c r="N107" s="31">
        <v>131.05000000000001</v>
      </c>
      <c r="O107" s="42">
        <v>37394500</v>
      </c>
      <c r="P107" s="43">
        <v>5.5015587749862462E-2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2256.6999999999998</v>
      </c>
      <c r="F108" s="40">
        <v>2265.15</v>
      </c>
      <c r="G108" s="41">
        <v>2137.3000000000002</v>
      </c>
      <c r="H108" s="41">
        <v>2017.9</v>
      </c>
      <c r="I108" s="41">
        <v>1890.0500000000002</v>
      </c>
      <c r="J108" s="41">
        <v>2384.5500000000002</v>
      </c>
      <c r="K108" s="41">
        <v>2512.3999999999996</v>
      </c>
      <c r="L108" s="41">
        <v>2631.8</v>
      </c>
      <c r="M108" s="31">
        <v>2393</v>
      </c>
      <c r="N108" s="31">
        <v>2145.75</v>
      </c>
      <c r="O108" s="42">
        <v>1141425</v>
      </c>
      <c r="P108" s="43">
        <v>6.3745019920318724E-2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4588.2</v>
      </c>
      <c r="F109" s="40">
        <v>4582</v>
      </c>
      <c r="G109" s="41">
        <v>4415.05</v>
      </c>
      <c r="H109" s="41">
        <v>4241.9000000000005</v>
      </c>
      <c r="I109" s="41">
        <v>4074.9500000000007</v>
      </c>
      <c r="J109" s="41">
        <v>4755.1499999999996</v>
      </c>
      <c r="K109" s="41">
        <v>4922.1000000000004</v>
      </c>
      <c r="L109" s="41">
        <v>5095.2499999999991</v>
      </c>
      <c r="M109" s="31">
        <v>4748.95</v>
      </c>
      <c r="N109" s="31">
        <v>4408.8500000000004</v>
      </c>
      <c r="O109" s="42">
        <v>2177825</v>
      </c>
      <c r="P109" s="43">
        <v>-7.6106438715014477E-2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245.75</v>
      </c>
      <c r="F110" s="40">
        <v>246.05000000000004</v>
      </c>
      <c r="G110" s="41">
        <v>243.50000000000009</v>
      </c>
      <c r="H110" s="41">
        <v>241.25000000000006</v>
      </c>
      <c r="I110" s="41">
        <v>238.7000000000001</v>
      </c>
      <c r="J110" s="41">
        <v>248.30000000000007</v>
      </c>
      <c r="K110" s="41">
        <v>250.85000000000002</v>
      </c>
      <c r="L110" s="41">
        <v>253.10000000000005</v>
      </c>
      <c r="M110" s="31">
        <v>248.6</v>
      </c>
      <c r="N110" s="31">
        <v>243.8</v>
      </c>
      <c r="O110" s="42">
        <v>217568000</v>
      </c>
      <c r="P110" s="43">
        <v>2.0781441141358016E-3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434.05</v>
      </c>
      <c r="F111" s="40">
        <v>434</v>
      </c>
      <c r="G111" s="41">
        <v>421.2</v>
      </c>
      <c r="H111" s="41">
        <v>408.34999999999997</v>
      </c>
      <c r="I111" s="41">
        <v>395.54999999999995</v>
      </c>
      <c r="J111" s="41">
        <v>446.85</v>
      </c>
      <c r="K111" s="41">
        <v>459.65</v>
      </c>
      <c r="L111" s="41">
        <v>472.50000000000006</v>
      </c>
      <c r="M111" s="31">
        <v>446.8</v>
      </c>
      <c r="N111" s="31">
        <v>421.15</v>
      </c>
      <c r="O111" s="42">
        <v>40020000</v>
      </c>
      <c r="P111" s="43">
        <v>4.6441571482364755E-3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3235</v>
      </c>
      <c r="F112" s="40">
        <v>3206.8833333333332</v>
      </c>
      <c r="G112" s="41">
        <v>3163.8666666666663</v>
      </c>
      <c r="H112" s="41">
        <v>3092.7333333333331</v>
      </c>
      <c r="I112" s="41">
        <v>3049.7166666666662</v>
      </c>
      <c r="J112" s="41">
        <v>3278.0166666666664</v>
      </c>
      <c r="K112" s="41">
        <v>3321.0333333333328</v>
      </c>
      <c r="L112" s="41">
        <v>3392.1666666666665</v>
      </c>
      <c r="M112" s="31">
        <v>3249.9</v>
      </c>
      <c r="N112" s="31">
        <v>3135.75</v>
      </c>
      <c r="O112" s="42">
        <v>113400</v>
      </c>
      <c r="P112" s="43">
        <v>-7.656967840735069E-3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674.85</v>
      </c>
      <c r="F113" s="40">
        <v>674.8</v>
      </c>
      <c r="G113" s="41">
        <v>654.84999999999991</v>
      </c>
      <c r="H113" s="41">
        <v>634.84999999999991</v>
      </c>
      <c r="I113" s="41">
        <v>614.89999999999986</v>
      </c>
      <c r="J113" s="41">
        <v>694.8</v>
      </c>
      <c r="K113" s="41">
        <v>714.75</v>
      </c>
      <c r="L113" s="41">
        <v>734.75</v>
      </c>
      <c r="M113" s="31">
        <v>694.75</v>
      </c>
      <c r="N113" s="31">
        <v>654.79999999999995</v>
      </c>
      <c r="O113" s="42">
        <v>44865900</v>
      </c>
      <c r="P113" s="43">
        <v>2.1013824884792628E-2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3875.5</v>
      </c>
      <c r="F114" s="40">
        <v>3854.0833333333335</v>
      </c>
      <c r="G114" s="41">
        <v>3708.166666666667</v>
      </c>
      <c r="H114" s="41">
        <v>3540.8333333333335</v>
      </c>
      <c r="I114" s="41">
        <v>3394.916666666667</v>
      </c>
      <c r="J114" s="41">
        <v>4021.416666666667</v>
      </c>
      <c r="K114" s="41">
        <v>4167.3333333333339</v>
      </c>
      <c r="L114" s="41">
        <v>4334.666666666667</v>
      </c>
      <c r="M114" s="31">
        <v>4000</v>
      </c>
      <c r="N114" s="31">
        <v>3686.75</v>
      </c>
      <c r="O114" s="42">
        <v>1945500</v>
      </c>
      <c r="P114" s="43">
        <v>1.2885591565794611E-2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2141.15</v>
      </c>
      <c r="F115" s="40">
        <v>2105.3666666666668</v>
      </c>
      <c r="G115" s="41">
        <v>2057.8833333333337</v>
      </c>
      <c r="H115" s="41">
        <v>1974.6166666666668</v>
      </c>
      <c r="I115" s="41">
        <v>1927.1333333333337</v>
      </c>
      <c r="J115" s="41">
        <v>2188.6333333333337</v>
      </c>
      <c r="K115" s="41">
        <v>2236.1166666666672</v>
      </c>
      <c r="L115" s="41">
        <v>2319.3833333333337</v>
      </c>
      <c r="M115" s="31">
        <v>2152.85</v>
      </c>
      <c r="N115" s="31">
        <v>2022.1</v>
      </c>
      <c r="O115" s="42">
        <v>11034000</v>
      </c>
      <c r="P115" s="43">
        <v>4.5005114217524719E-2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85.4</v>
      </c>
      <c r="F116" s="40">
        <v>86.766666666666666</v>
      </c>
      <c r="G116" s="41">
        <v>83.683333333333337</v>
      </c>
      <c r="H116" s="41">
        <v>81.966666666666669</v>
      </c>
      <c r="I116" s="41">
        <v>78.88333333333334</v>
      </c>
      <c r="J116" s="41">
        <v>88.483333333333334</v>
      </c>
      <c r="K116" s="41">
        <v>91.566666666666677</v>
      </c>
      <c r="L116" s="41">
        <v>93.283333333333331</v>
      </c>
      <c r="M116" s="31">
        <v>89.85</v>
      </c>
      <c r="N116" s="31">
        <v>85.05</v>
      </c>
      <c r="O116" s="42">
        <v>75836152</v>
      </c>
      <c r="P116" s="43">
        <v>-9.2287972655415509E-2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3524.9</v>
      </c>
      <c r="F117" s="40">
        <v>3528.0333333333333</v>
      </c>
      <c r="G117" s="41">
        <v>3473.6166666666668</v>
      </c>
      <c r="H117" s="41">
        <v>3422.3333333333335</v>
      </c>
      <c r="I117" s="41">
        <v>3367.916666666667</v>
      </c>
      <c r="J117" s="41">
        <v>3579.3166666666666</v>
      </c>
      <c r="K117" s="41">
        <v>3633.7333333333336</v>
      </c>
      <c r="L117" s="41">
        <v>3685.0166666666664</v>
      </c>
      <c r="M117" s="31">
        <v>3582.45</v>
      </c>
      <c r="N117" s="31">
        <v>3476.75</v>
      </c>
      <c r="O117" s="42">
        <v>1042250</v>
      </c>
      <c r="P117" s="43">
        <v>5.0125944584382874E-2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441.55</v>
      </c>
      <c r="F118" s="40">
        <v>439.56666666666661</v>
      </c>
      <c r="G118" s="41">
        <v>435.13333333333321</v>
      </c>
      <c r="H118" s="41">
        <v>428.71666666666658</v>
      </c>
      <c r="I118" s="41">
        <v>424.28333333333319</v>
      </c>
      <c r="J118" s="41">
        <v>445.98333333333323</v>
      </c>
      <c r="K118" s="41">
        <v>450.41666666666663</v>
      </c>
      <c r="L118" s="41">
        <v>456.83333333333326</v>
      </c>
      <c r="M118" s="31">
        <v>444</v>
      </c>
      <c r="N118" s="31">
        <v>433.15</v>
      </c>
      <c r="O118" s="42">
        <v>20338000</v>
      </c>
      <c r="P118" s="43">
        <v>1.0734519431468045E-2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1807.7</v>
      </c>
      <c r="F119" s="40">
        <v>1809.5500000000002</v>
      </c>
      <c r="G119" s="41">
        <v>1790.7000000000003</v>
      </c>
      <c r="H119" s="41">
        <v>1773.7</v>
      </c>
      <c r="I119" s="41">
        <v>1754.8500000000001</v>
      </c>
      <c r="J119" s="41">
        <v>1826.5500000000004</v>
      </c>
      <c r="K119" s="41">
        <v>1845.4000000000003</v>
      </c>
      <c r="L119" s="41">
        <v>1862.4000000000005</v>
      </c>
      <c r="M119" s="31">
        <v>1828.4</v>
      </c>
      <c r="N119" s="31">
        <v>1792.55</v>
      </c>
      <c r="O119" s="42">
        <v>10244775</v>
      </c>
      <c r="P119" s="43">
        <v>-3.9152240737744703E-2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6649.4</v>
      </c>
      <c r="F120" s="40">
        <v>6746.55</v>
      </c>
      <c r="G120" s="41">
        <v>6454.1</v>
      </c>
      <c r="H120" s="41">
        <v>6258.8</v>
      </c>
      <c r="I120" s="41">
        <v>5966.35</v>
      </c>
      <c r="J120" s="41">
        <v>6941.85</v>
      </c>
      <c r="K120" s="41">
        <v>7234.2999999999993</v>
      </c>
      <c r="L120" s="41">
        <v>7429.6</v>
      </c>
      <c r="M120" s="31">
        <v>7039</v>
      </c>
      <c r="N120" s="31">
        <v>6551.25</v>
      </c>
      <c r="O120" s="42">
        <v>619950</v>
      </c>
      <c r="P120" s="43">
        <v>-5.3583695901076256E-2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4730.25</v>
      </c>
      <c r="F121" s="40">
        <v>4778.2666666666673</v>
      </c>
      <c r="G121" s="41">
        <v>4516.5833333333348</v>
      </c>
      <c r="H121" s="41">
        <v>4302.9166666666679</v>
      </c>
      <c r="I121" s="41">
        <v>4041.2333333333354</v>
      </c>
      <c r="J121" s="41">
        <v>4991.9333333333343</v>
      </c>
      <c r="K121" s="41">
        <v>5253.6166666666668</v>
      </c>
      <c r="L121" s="41">
        <v>5467.2833333333338</v>
      </c>
      <c r="M121" s="31">
        <v>5039.95</v>
      </c>
      <c r="N121" s="31">
        <v>4564.6000000000004</v>
      </c>
      <c r="O121" s="42">
        <v>771600</v>
      </c>
      <c r="P121" s="43">
        <v>-5.8794828006830932E-2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924.9</v>
      </c>
      <c r="F122" s="40">
        <v>923.65</v>
      </c>
      <c r="G122" s="41">
        <v>909.55</v>
      </c>
      <c r="H122" s="41">
        <v>894.19999999999993</v>
      </c>
      <c r="I122" s="41">
        <v>880.09999999999991</v>
      </c>
      <c r="J122" s="41">
        <v>939</v>
      </c>
      <c r="K122" s="41">
        <v>953.10000000000014</v>
      </c>
      <c r="L122" s="41">
        <v>968.45</v>
      </c>
      <c r="M122" s="31">
        <v>937.75</v>
      </c>
      <c r="N122" s="31">
        <v>908.3</v>
      </c>
      <c r="O122" s="42">
        <v>10800100</v>
      </c>
      <c r="P122" s="43">
        <v>2.2085502445180626E-3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900.15</v>
      </c>
      <c r="F123" s="40">
        <v>903.11666666666667</v>
      </c>
      <c r="G123" s="41">
        <v>892.43333333333339</v>
      </c>
      <c r="H123" s="41">
        <v>884.7166666666667</v>
      </c>
      <c r="I123" s="41">
        <v>874.03333333333342</v>
      </c>
      <c r="J123" s="41">
        <v>910.83333333333337</v>
      </c>
      <c r="K123" s="41">
        <v>921.51666666666654</v>
      </c>
      <c r="L123" s="41">
        <v>929.23333333333335</v>
      </c>
      <c r="M123" s="31">
        <v>913.8</v>
      </c>
      <c r="N123" s="31">
        <v>895.4</v>
      </c>
      <c r="O123" s="42">
        <v>8978200</v>
      </c>
      <c r="P123" s="43">
        <v>-1.4900153609831029E-2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192.3</v>
      </c>
      <c r="F124" s="40">
        <v>189.33333333333334</v>
      </c>
      <c r="G124" s="41">
        <v>185.16666666666669</v>
      </c>
      <c r="H124" s="41">
        <v>178.03333333333333</v>
      </c>
      <c r="I124" s="41">
        <v>173.86666666666667</v>
      </c>
      <c r="J124" s="41">
        <v>196.4666666666667</v>
      </c>
      <c r="K124" s="41">
        <v>200.63333333333338</v>
      </c>
      <c r="L124" s="41">
        <v>207.76666666666671</v>
      </c>
      <c r="M124" s="31">
        <v>193.5</v>
      </c>
      <c r="N124" s="31">
        <v>182.2</v>
      </c>
      <c r="O124" s="42">
        <v>21404000</v>
      </c>
      <c r="P124" s="43">
        <v>-2.7444565612504544E-2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200.45</v>
      </c>
      <c r="F125" s="40">
        <v>199.08333333333334</v>
      </c>
      <c r="G125" s="41">
        <v>197.2166666666667</v>
      </c>
      <c r="H125" s="41">
        <v>193.98333333333335</v>
      </c>
      <c r="I125" s="41">
        <v>192.1166666666667</v>
      </c>
      <c r="J125" s="41">
        <v>202.31666666666669</v>
      </c>
      <c r="K125" s="41">
        <v>204.18333333333331</v>
      </c>
      <c r="L125" s="41">
        <v>207.41666666666669</v>
      </c>
      <c r="M125" s="31">
        <v>200.95</v>
      </c>
      <c r="N125" s="31">
        <v>195.85</v>
      </c>
      <c r="O125" s="42">
        <v>22776000</v>
      </c>
      <c r="P125" s="43">
        <v>-3.9230574538091624E-2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565.9</v>
      </c>
      <c r="F126" s="40">
        <v>562.83333333333337</v>
      </c>
      <c r="G126" s="41">
        <v>557.2166666666667</v>
      </c>
      <c r="H126" s="41">
        <v>548.5333333333333</v>
      </c>
      <c r="I126" s="41">
        <v>542.91666666666663</v>
      </c>
      <c r="J126" s="41">
        <v>571.51666666666677</v>
      </c>
      <c r="K126" s="41">
        <v>577.13333333333333</v>
      </c>
      <c r="L126" s="41">
        <v>585.81666666666683</v>
      </c>
      <c r="M126" s="31">
        <v>568.45000000000005</v>
      </c>
      <c r="N126" s="31">
        <v>554.15</v>
      </c>
      <c r="O126" s="42">
        <v>7514000</v>
      </c>
      <c r="P126" s="43">
        <v>-3.839262861530586E-2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7579.65</v>
      </c>
      <c r="F127" s="40">
        <v>7572.6500000000005</v>
      </c>
      <c r="G127" s="41">
        <v>7503.2500000000009</v>
      </c>
      <c r="H127" s="41">
        <v>7426.85</v>
      </c>
      <c r="I127" s="41">
        <v>7357.4500000000007</v>
      </c>
      <c r="J127" s="41">
        <v>7649.0500000000011</v>
      </c>
      <c r="K127" s="41">
        <v>7718.4500000000007</v>
      </c>
      <c r="L127" s="41">
        <v>7794.8500000000013</v>
      </c>
      <c r="M127" s="31">
        <v>7642.05</v>
      </c>
      <c r="N127" s="31">
        <v>7496.25</v>
      </c>
      <c r="O127" s="42">
        <v>2426500</v>
      </c>
      <c r="P127" s="43">
        <v>-1.1367340286831812E-2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839.5</v>
      </c>
      <c r="F128" s="40">
        <v>841.73333333333323</v>
      </c>
      <c r="G128" s="41">
        <v>830.16666666666652</v>
      </c>
      <c r="H128" s="41">
        <v>820.83333333333326</v>
      </c>
      <c r="I128" s="41">
        <v>809.26666666666654</v>
      </c>
      <c r="J128" s="41">
        <v>851.06666666666649</v>
      </c>
      <c r="K128" s="41">
        <v>862.63333333333333</v>
      </c>
      <c r="L128" s="41">
        <v>871.96666666666647</v>
      </c>
      <c r="M128" s="31">
        <v>853.3</v>
      </c>
      <c r="N128" s="31">
        <v>832.4</v>
      </c>
      <c r="O128" s="42">
        <v>16825000</v>
      </c>
      <c r="P128" s="43">
        <v>5.152714509745351E-3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1885.65</v>
      </c>
      <c r="F129" s="40">
        <v>1902.3666666666668</v>
      </c>
      <c r="G129" s="41">
        <v>1850.2833333333335</v>
      </c>
      <c r="H129" s="41">
        <v>1814.9166666666667</v>
      </c>
      <c r="I129" s="41">
        <v>1762.8333333333335</v>
      </c>
      <c r="J129" s="41">
        <v>1937.7333333333336</v>
      </c>
      <c r="K129" s="41">
        <v>1989.8166666666666</v>
      </c>
      <c r="L129" s="41">
        <v>2025.1833333333336</v>
      </c>
      <c r="M129" s="31">
        <v>1954.45</v>
      </c>
      <c r="N129" s="31">
        <v>1867</v>
      </c>
      <c r="O129" s="42">
        <v>1788500</v>
      </c>
      <c r="P129" s="43">
        <v>9.881422924901186E-3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2843.75</v>
      </c>
      <c r="F130" s="40">
        <v>2797.1666666666665</v>
      </c>
      <c r="G130" s="41">
        <v>2703.7333333333331</v>
      </c>
      <c r="H130" s="41">
        <v>2563.7166666666667</v>
      </c>
      <c r="I130" s="41">
        <v>2470.2833333333333</v>
      </c>
      <c r="J130" s="41">
        <v>2937.1833333333329</v>
      </c>
      <c r="K130" s="41">
        <v>3030.6166666666663</v>
      </c>
      <c r="L130" s="41">
        <v>3170.6333333333328</v>
      </c>
      <c r="M130" s="31">
        <v>2890.6</v>
      </c>
      <c r="N130" s="31">
        <v>2657.15</v>
      </c>
      <c r="O130" s="42">
        <v>895800</v>
      </c>
      <c r="P130" s="43">
        <v>0.1734346345297354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983.35</v>
      </c>
      <c r="F131" s="40">
        <v>981.75</v>
      </c>
      <c r="G131" s="41">
        <v>969.7</v>
      </c>
      <c r="H131" s="41">
        <v>956.05000000000007</v>
      </c>
      <c r="I131" s="41">
        <v>944.00000000000011</v>
      </c>
      <c r="J131" s="41">
        <v>995.4</v>
      </c>
      <c r="K131" s="41">
        <v>1007.4499999999999</v>
      </c>
      <c r="L131" s="41">
        <v>1021.0999999999999</v>
      </c>
      <c r="M131" s="31">
        <v>993.8</v>
      </c>
      <c r="N131" s="31">
        <v>968.1</v>
      </c>
      <c r="O131" s="42">
        <v>2289300</v>
      </c>
      <c r="P131" s="43">
        <v>-2.545655783065855E-2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1023.65</v>
      </c>
      <c r="F132" s="40">
        <v>1029.8999999999999</v>
      </c>
      <c r="G132" s="41">
        <v>1011.7999999999997</v>
      </c>
      <c r="H132" s="41">
        <v>999.94999999999982</v>
      </c>
      <c r="I132" s="41">
        <v>981.84999999999968</v>
      </c>
      <c r="J132" s="41">
        <v>1041.7499999999998</v>
      </c>
      <c r="K132" s="41">
        <v>1059.8499999999997</v>
      </c>
      <c r="L132" s="41">
        <v>1071.6999999999998</v>
      </c>
      <c r="M132" s="31">
        <v>1048</v>
      </c>
      <c r="N132" s="31">
        <v>1018.05</v>
      </c>
      <c r="O132" s="42">
        <v>4401600</v>
      </c>
      <c r="P132" s="43">
        <v>2.0873921514055108E-2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4476.5</v>
      </c>
      <c r="F133" s="40">
        <v>4511.916666666667</v>
      </c>
      <c r="G133" s="41">
        <v>4273.7333333333336</v>
      </c>
      <c r="H133" s="41">
        <v>4070.9666666666662</v>
      </c>
      <c r="I133" s="41">
        <v>3832.7833333333328</v>
      </c>
      <c r="J133" s="41">
        <v>4714.6833333333343</v>
      </c>
      <c r="K133" s="41">
        <v>4952.8666666666668</v>
      </c>
      <c r="L133" s="41">
        <v>5155.633333333335</v>
      </c>
      <c r="M133" s="31">
        <v>4750.1000000000004</v>
      </c>
      <c r="N133" s="31">
        <v>4309.1499999999996</v>
      </c>
      <c r="O133" s="42">
        <v>2710400</v>
      </c>
      <c r="P133" s="43">
        <v>-1.3108068744538305E-2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230.35</v>
      </c>
      <c r="F134" s="40">
        <v>230.31666666666669</v>
      </c>
      <c r="G134" s="41">
        <v>226.73333333333338</v>
      </c>
      <c r="H134" s="41">
        <v>223.11666666666667</v>
      </c>
      <c r="I134" s="41">
        <v>219.53333333333336</v>
      </c>
      <c r="J134" s="41">
        <v>233.93333333333339</v>
      </c>
      <c r="K134" s="41">
        <v>237.51666666666671</v>
      </c>
      <c r="L134" s="41">
        <v>241.13333333333341</v>
      </c>
      <c r="M134" s="31">
        <v>233.9</v>
      </c>
      <c r="N134" s="31">
        <v>226.7</v>
      </c>
      <c r="O134" s="42">
        <v>33257000</v>
      </c>
      <c r="P134" s="43">
        <v>-1.1957991057502339E-2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3398.15</v>
      </c>
      <c r="F135" s="40">
        <v>3393.5</v>
      </c>
      <c r="G135" s="41">
        <v>3280.25</v>
      </c>
      <c r="H135" s="41">
        <v>3162.35</v>
      </c>
      <c r="I135" s="41">
        <v>3049.1</v>
      </c>
      <c r="J135" s="41">
        <v>3511.4</v>
      </c>
      <c r="K135" s="41">
        <v>3624.65</v>
      </c>
      <c r="L135" s="41">
        <v>3742.55</v>
      </c>
      <c r="M135" s="31">
        <v>3506.75</v>
      </c>
      <c r="N135" s="31">
        <v>3275.6</v>
      </c>
      <c r="O135" s="42">
        <v>1636050</v>
      </c>
      <c r="P135" s="43">
        <v>-0.11699701806700578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81344.649999999994</v>
      </c>
      <c r="F136" s="40">
        <v>82000</v>
      </c>
      <c r="G136" s="41">
        <v>80500</v>
      </c>
      <c r="H136" s="41">
        <v>79655.350000000006</v>
      </c>
      <c r="I136" s="41">
        <v>78155.350000000006</v>
      </c>
      <c r="J136" s="41">
        <v>82844.649999999994</v>
      </c>
      <c r="K136" s="41">
        <v>84344.65</v>
      </c>
      <c r="L136" s="41">
        <v>85189.299999999988</v>
      </c>
      <c r="M136" s="31">
        <v>83500</v>
      </c>
      <c r="N136" s="31">
        <v>81155.350000000006</v>
      </c>
      <c r="O136" s="42">
        <v>61310</v>
      </c>
      <c r="P136" s="43">
        <v>9.7167325428194999E-3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1535.55</v>
      </c>
      <c r="F137" s="40">
        <v>1532.8666666666668</v>
      </c>
      <c r="G137" s="41">
        <v>1516.7333333333336</v>
      </c>
      <c r="H137" s="41">
        <v>1497.9166666666667</v>
      </c>
      <c r="I137" s="41">
        <v>1481.7833333333335</v>
      </c>
      <c r="J137" s="41">
        <v>1551.6833333333336</v>
      </c>
      <c r="K137" s="41">
        <v>1567.8166666666668</v>
      </c>
      <c r="L137" s="41">
        <v>1586.6333333333337</v>
      </c>
      <c r="M137" s="31">
        <v>1549</v>
      </c>
      <c r="N137" s="31">
        <v>1514.05</v>
      </c>
      <c r="O137" s="42">
        <v>3620250</v>
      </c>
      <c r="P137" s="43">
        <v>1.0043942247332079E-2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457.9</v>
      </c>
      <c r="F138" s="40">
        <v>459.08333333333331</v>
      </c>
      <c r="G138" s="41">
        <v>450.81666666666661</v>
      </c>
      <c r="H138" s="41">
        <v>443.73333333333329</v>
      </c>
      <c r="I138" s="41">
        <v>435.46666666666658</v>
      </c>
      <c r="J138" s="41">
        <v>466.16666666666663</v>
      </c>
      <c r="K138" s="41">
        <v>474.43333333333339</v>
      </c>
      <c r="L138" s="41">
        <v>481.51666666666665</v>
      </c>
      <c r="M138" s="31">
        <v>467.35</v>
      </c>
      <c r="N138" s="31">
        <v>452</v>
      </c>
      <c r="O138" s="42">
        <v>3588800</v>
      </c>
      <c r="P138" s="43">
        <v>-2.224199288256228E-3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108.8</v>
      </c>
      <c r="F139" s="40">
        <v>108.33333333333333</v>
      </c>
      <c r="G139" s="41">
        <v>104.16666666666666</v>
      </c>
      <c r="H139" s="41">
        <v>99.533333333333331</v>
      </c>
      <c r="I139" s="41">
        <v>95.36666666666666</v>
      </c>
      <c r="J139" s="41">
        <v>112.96666666666665</v>
      </c>
      <c r="K139" s="41">
        <v>117.13333333333331</v>
      </c>
      <c r="L139" s="41">
        <v>121.76666666666665</v>
      </c>
      <c r="M139" s="31">
        <v>112.5</v>
      </c>
      <c r="N139" s="31">
        <v>103.7</v>
      </c>
      <c r="O139" s="42">
        <v>89420000</v>
      </c>
      <c r="P139" s="43">
        <v>-3.255471767518852E-2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6734.75</v>
      </c>
      <c r="F140" s="40">
        <v>6792.5666666666666</v>
      </c>
      <c r="G140" s="41">
        <v>6536.2333333333336</v>
      </c>
      <c r="H140" s="41">
        <v>6337.7166666666672</v>
      </c>
      <c r="I140" s="41">
        <v>6081.3833333333341</v>
      </c>
      <c r="J140" s="41">
        <v>6991.083333333333</v>
      </c>
      <c r="K140" s="41">
        <v>7247.416666666667</v>
      </c>
      <c r="L140" s="41">
        <v>7445.9333333333325</v>
      </c>
      <c r="M140" s="31">
        <v>7048.9</v>
      </c>
      <c r="N140" s="31">
        <v>6594.05</v>
      </c>
      <c r="O140" s="42">
        <v>990500</v>
      </c>
      <c r="P140" s="43">
        <v>-3.2704402515723271E-3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3381.4</v>
      </c>
      <c r="F141" s="40">
        <v>3444.1333333333332</v>
      </c>
      <c r="G141" s="41">
        <v>3268.2666666666664</v>
      </c>
      <c r="H141" s="41">
        <v>3155.1333333333332</v>
      </c>
      <c r="I141" s="41">
        <v>2979.2666666666664</v>
      </c>
      <c r="J141" s="41">
        <v>3557.2666666666664</v>
      </c>
      <c r="K141" s="41">
        <v>3733.1333333333332</v>
      </c>
      <c r="L141" s="41">
        <v>3846.2666666666664</v>
      </c>
      <c r="M141" s="31">
        <v>3620</v>
      </c>
      <c r="N141" s="31">
        <v>3331</v>
      </c>
      <c r="O141" s="42">
        <v>871425</v>
      </c>
      <c r="P141" s="43">
        <v>4.8740861088545896E-2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19133.349999999999</v>
      </c>
      <c r="F142" s="40">
        <v>19169.416666666668</v>
      </c>
      <c r="G142" s="41">
        <v>18926.583333333336</v>
      </c>
      <c r="H142" s="41">
        <v>18719.816666666669</v>
      </c>
      <c r="I142" s="41">
        <v>18476.983333333337</v>
      </c>
      <c r="J142" s="41">
        <v>19376.183333333334</v>
      </c>
      <c r="K142" s="41">
        <v>19619.01666666667</v>
      </c>
      <c r="L142" s="41">
        <v>19825.783333333333</v>
      </c>
      <c r="M142" s="31">
        <v>19412.25</v>
      </c>
      <c r="N142" s="31">
        <v>18962.650000000001</v>
      </c>
      <c r="O142" s="42">
        <v>282800</v>
      </c>
      <c r="P142" s="43">
        <v>-4.8772283888328286E-2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146.5</v>
      </c>
      <c r="F143" s="40">
        <v>147.11666666666667</v>
      </c>
      <c r="G143" s="41">
        <v>143.48333333333335</v>
      </c>
      <c r="H143" s="41">
        <v>140.46666666666667</v>
      </c>
      <c r="I143" s="41">
        <v>136.83333333333334</v>
      </c>
      <c r="J143" s="41">
        <v>150.13333333333335</v>
      </c>
      <c r="K143" s="41">
        <v>153.76666666666668</v>
      </c>
      <c r="L143" s="41">
        <v>156.78333333333336</v>
      </c>
      <c r="M143" s="31">
        <v>150.75</v>
      </c>
      <c r="N143" s="31">
        <v>144.1</v>
      </c>
      <c r="O143" s="42">
        <v>121806000</v>
      </c>
      <c r="P143" s="43">
        <v>6.0862461340958164E-2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147.69999999999999</v>
      </c>
      <c r="F144" s="40">
        <v>147.41666666666666</v>
      </c>
      <c r="G144" s="41">
        <v>146.58333333333331</v>
      </c>
      <c r="H144" s="41">
        <v>145.46666666666667</v>
      </c>
      <c r="I144" s="41">
        <v>144.63333333333333</v>
      </c>
      <c r="J144" s="41">
        <v>148.5333333333333</v>
      </c>
      <c r="K144" s="41">
        <v>149.36666666666662</v>
      </c>
      <c r="L144" s="41">
        <v>150.48333333333329</v>
      </c>
      <c r="M144" s="31">
        <v>148.25</v>
      </c>
      <c r="N144" s="31">
        <v>146.30000000000001</v>
      </c>
      <c r="O144" s="42">
        <v>69283500</v>
      </c>
      <c r="P144" s="43">
        <v>2.2545638092033315E-2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888.75</v>
      </c>
      <c r="F145" s="40">
        <v>895.61666666666667</v>
      </c>
      <c r="G145" s="41">
        <v>869.5333333333333</v>
      </c>
      <c r="H145" s="41">
        <v>850.31666666666661</v>
      </c>
      <c r="I145" s="41">
        <v>824.23333333333323</v>
      </c>
      <c r="J145" s="41">
        <v>914.83333333333337</v>
      </c>
      <c r="K145" s="41">
        <v>940.91666666666663</v>
      </c>
      <c r="L145" s="41">
        <v>960.13333333333344</v>
      </c>
      <c r="M145" s="31">
        <v>921.7</v>
      </c>
      <c r="N145" s="31">
        <v>876.4</v>
      </c>
      <c r="O145" s="42">
        <v>1828400</v>
      </c>
      <c r="P145" s="43">
        <v>-1.172909572455543E-2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4560.05</v>
      </c>
      <c r="F146" s="40">
        <v>4597.416666666667</v>
      </c>
      <c r="G146" s="41">
        <v>4478.5833333333339</v>
      </c>
      <c r="H146" s="41">
        <v>4397.1166666666668</v>
      </c>
      <c r="I146" s="41">
        <v>4278.2833333333338</v>
      </c>
      <c r="J146" s="41">
        <v>4678.8833333333341</v>
      </c>
      <c r="K146" s="41">
        <v>4797.7166666666681</v>
      </c>
      <c r="L146" s="41">
        <v>4879.1833333333343</v>
      </c>
      <c r="M146" s="31">
        <v>4716.25</v>
      </c>
      <c r="N146" s="31">
        <v>4515.95</v>
      </c>
      <c r="O146" s="42">
        <v>965000</v>
      </c>
      <c r="P146" s="43">
        <v>2.5913449080072558E-4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155.80000000000001</v>
      </c>
      <c r="F147" s="40">
        <v>157.16666666666666</v>
      </c>
      <c r="G147" s="41">
        <v>153.83333333333331</v>
      </c>
      <c r="H147" s="41">
        <v>151.86666666666665</v>
      </c>
      <c r="I147" s="41">
        <v>148.5333333333333</v>
      </c>
      <c r="J147" s="41">
        <v>159.13333333333333</v>
      </c>
      <c r="K147" s="41">
        <v>162.46666666666664</v>
      </c>
      <c r="L147" s="41">
        <v>164.43333333333334</v>
      </c>
      <c r="M147" s="31">
        <v>160.5</v>
      </c>
      <c r="N147" s="31">
        <v>155.19999999999999</v>
      </c>
      <c r="O147" s="42">
        <v>59459400</v>
      </c>
      <c r="P147" s="43">
        <v>-1.2531969309462916E-2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37561.85</v>
      </c>
      <c r="F148" s="40">
        <v>37658.98333333333</v>
      </c>
      <c r="G148" s="41">
        <v>36818.066666666658</v>
      </c>
      <c r="H148" s="41">
        <v>36074.283333333326</v>
      </c>
      <c r="I148" s="41">
        <v>35233.366666666654</v>
      </c>
      <c r="J148" s="41">
        <v>38402.766666666663</v>
      </c>
      <c r="K148" s="41">
        <v>39243.683333333334</v>
      </c>
      <c r="L148" s="41">
        <v>39987.466666666667</v>
      </c>
      <c r="M148" s="31">
        <v>38499.9</v>
      </c>
      <c r="N148" s="31">
        <v>36915.199999999997</v>
      </c>
      <c r="O148" s="42">
        <v>104160</v>
      </c>
      <c r="P148" s="43">
        <v>2.874074074074074E-2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2690.25</v>
      </c>
      <c r="F149" s="40">
        <v>2696.75</v>
      </c>
      <c r="G149" s="41">
        <v>2656.6</v>
      </c>
      <c r="H149" s="41">
        <v>2622.95</v>
      </c>
      <c r="I149" s="41">
        <v>2582.7999999999997</v>
      </c>
      <c r="J149" s="41">
        <v>2730.4</v>
      </c>
      <c r="K149" s="41">
        <v>2770.5499999999997</v>
      </c>
      <c r="L149" s="41">
        <v>2804.2000000000003</v>
      </c>
      <c r="M149" s="31">
        <v>2736.9</v>
      </c>
      <c r="N149" s="31">
        <v>2663.1</v>
      </c>
      <c r="O149" s="42">
        <v>3964950</v>
      </c>
      <c r="P149" s="43">
        <v>-2.3236908068559041E-2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4042.15</v>
      </c>
      <c r="F150" s="40">
        <v>4086.6999999999994</v>
      </c>
      <c r="G150" s="41">
        <v>3956.3999999999987</v>
      </c>
      <c r="H150" s="41">
        <v>3870.6499999999992</v>
      </c>
      <c r="I150" s="41">
        <v>3740.3499999999985</v>
      </c>
      <c r="J150" s="41">
        <v>4172.4499999999989</v>
      </c>
      <c r="K150" s="41">
        <v>4302.7499999999991</v>
      </c>
      <c r="L150" s="41">
        <v>4388.4999999999991</v>
      </c>
      <c r="M150" s="31">
        <v>4217</v>
      </c>
      <c r="N150" s="31">
        <v>4000.95</v>
      </c>
      <c r="O150" s="42">
        <v>307350</v>
      </c>
      <c r="P150" s="43">
        <v>3.5894843276036398E-2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233.1</v>
      </c>
      <c r="F151" s="40">
        <v>232.21666666666667</v>
      </c>
      <c r="G151" s="41">
        <v>230.08333333333334</v>
      </c>
      <c r="H151" s="41">
        <v>227.06666666666666</v>
      </c>
      <c r="I151" s="41">
        <v>224.93333333333334</v>
      </c>
      <c r="J151" s="41">
        <v>235.23333333333335</v>
      </c>
      <c r="K151" s="41">
        <v>237.36666666666667</v>
      </c>
      <c r="L151" s="41">
        <v>240.38333333333335</v>
      </c>
      <c r="M151" s="31">
        <v>234.35</v>
      </c>
      <c r="N151" s="31">
        <v>229.2</v>
      </c>
      <c r="O151" s="42">
        <v>24921000</v>
      </c>
      <c r="P151" s="43">
        <v>-1.5174866627148785E-2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142.15</v>
      </c>
      <c r="F152" s="40">
        <v>141.45000000000002</v>
      </c>
      <c r="G152" s="41">
        <v>140.30000000000004</v>
      </c>
      <c r="H152" s="41">
        <v>138.45000000000002</v>
      </c>
      <c r="I152" s="41">
        <v>137.30000000000004</v>
      </c>
      <c r="J152" s="41">
        <v>143.30000000000004</v>
      </c>
      <c r="K152" s="41">
        <v>144.45000000000002</v>
      </c>
      <c r="L152" s="41">
        <v>146.30000000000004</v>
      </c>
      <c r="M152" s="31">
        <v>142.6</v>
      </c>
      <c r="N152" s="31">
        <v>139.6</v>
      </c>
      <c r="O152" s="42">
        <v>42067000</v>
      </c>
      <c r="P152" s="43">
        <v>3.9368872549019607E-2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5228.95</v>
      </c>
      <c r="F153" s="40">
        <v>5225.6833333333334</v>
      </c>
      <c r="G153" s="41">
        <v>5136.3666666666668</v>
      </c>
      <c r="H153" s="41">
        <v>5043.7833333333338</v>
      </c>
      <c r="I153" s="41">
        <v>4954.4666666666672</v>
      </c>
      <c r="J153" s="41">
        <v>5318.2666666666664</v>
      </c>
      <c r="K153" s="41">
        <v>5407.5833333333339</v>
      </c>
      <c r="L153" s="41">
        <v>5500.1666666666661</v>
      </c>
      <c r="M153" s="31">
        <v>5315</v>
      </c>
      <c r="N153" s="31">
        <v>5133.1000000000004</v>
      </c>
      <c r="O153" s="42">
        <v>217500</v>
      </c>
      <c r="P153" s="43">
        <v>-1.3045944412932501E-2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2315.6</v>
      </c>
      <c r="F154" s="40">
        <v>2348.6666666666665</v>
      </c>
      <c r="G154" s="41">
        <v>2257.2833333333328</v>
      </c>
      <c r="H154" s="41">
        <v>2198.9666666666662</v>
      </c>
      <c r="I154" s="41">
        <v>2107.5833333333326</v>
      </c>
      <c r="J154" s="41">
        <v>2406.9833333333331</v>
      </c>
      <c r="K154" s="41">
        <v>2498.3666666666672</v>
      </c>
      <c r="L154" s="41">
        <v>2556.6833333333334</v>
      </c>
      <c r="M154" s="31">
        <v>2440.0500000000002</v>
      </c>
      <c r="N154" s="31">
        <v>2290.35</v>
      </c>
      <c r="O154" s="42">
        <v>2401500</v>
      </c>
      <c r="P154" s="43">
        <v>5.3982883475971036E-2</v>
      </c>
    </row>
    <row r="155" spans="1:16" ht="12.75" customHeight="1">
      <c r="A155" s="31">
        <v>145</v>
      </c>
      <c r="B155" s="348" t="s">
        <v>39</v>
      </c>
      <c r="C155" s="33" t="s">
        <v>180</v>
      </c>
      <c r="D155" s="34">
        <v>44497</v>
      </c>
      <c r="E155" s="40">
        <v>3135.35</v>
      </c>
      <c r="F155" s="40">
        <v>3099</v>
      </c>
      <c r="G155" s="41">
        <v>3041</v>
      </c>
      <c r="H155" s="41">
        <v>2946.65</v>
      </c>
      <c r="I155" s="41">
        <v>2888.65</v>
      </c>
      <c r="J155" s="41">
        <v>3193.35</v>
      </c>
      <c r="K155" s="41">
        <v>3251.35</v>
      </c>
      <c r="L155" s="41">
        <v>3345.7</v>
      </c>
      <c r="M155" s="31">
        <v>3157</v>
      </c>
      <c r="N155" s="31">
        <v>3004.65</v>
      </c>
      <c r="O155" s="42">
        <v>1277250</v>
      </c>
      <c r="P155" s="43">
        <v>-5.0724637681159424E-2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44.65</v>
      </c>
      <c r="F156" s="40">
        <v>44.316666666666663</v>
      </c>
      <c r="G156" s="41">
        <v>43.783333333333324</v>
      </c>
      <c r="H156" s="41">
        <v>42.916666666666664</v>
      </c>
      <c r="I156" s="41">
        <v>42.383333333333326</v>
      </c>
      <c r="J156" s="41">
        <v>45.183333333333323</v>
      </c>
      <c r="K156" s="41">
        <v>45.716666666666654</v>
      </c>
      <c r="L156" s="41">
        <v>46.583333333333321</v>
      </c>
      <c r="M156" s="31">
        <v>44.85</v>
      </c>
      <c r="N156" s="31">
        <v>43.45</v>
      </c>
      <c r="O156" s="42">
        <v>298400000</v>
      </c>
      <c r="P156" s="43">
        <v>-3.9798177418524427E-2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2221.25</v>
      </c>
      <c r="F157" s="40">
        <v>2219.3666666666668</v>
      </c>
      <c r="G157" s="41">
        <v>2136.8833333333337</v>
      </c>
      <c r="H157" s="41">
        <v>2052.5166666666669</v>
      </c>
      <c r="I157" s="41">
        <v>1970.0333333333338</v>
      </c>
      <c r="J157" s="41">
        <v>2303.7333333333336</v>
      </c>
      <c r="K157" s="41">
        <v>2386.2166666666672</v>
      </c>
      <c r="L157" s="41">
        <v>2470.5833333333335</v>
      </c>
      <c r="M157" s="31">
        <v>2301.85</v>
      </c>
      <c r="N157" s="31">
        <v>2135</v>
      </c>
      <c r="O157" s="42">
        <v>1310700</v>
      </c>
      <c r="P157" s="43">
        <v>1.1342592592592593E-2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194.75</v>
      </c>
      <c r="F158" s="40">
        <v>195.41666666666666</v>
      </c>
      <c r="G158" s="41">
        <v>193.43333333333331</v>
      </c>
      <c r="H158" s="41">
        <v>192.11666666666665</v>
      </c>
      <c r="I158" s="41">
        <v>190.1333333333333</v>
      </c>
      <c r="J158" s="41">
        <v>196.73333333333332</v>
      </c>
      <c r="K158" s="41">
        <v>198.71666666666667</v>
      </c>
      <c r="L158" s="41">
        <v>200.03333333333333</v>
      </c>
      <c r="M158" s="31">
        <v>197.4</v>
      </c>
      <c r="N158" s="31">
        <v>194.1</v>
      </c>
      <c r="O158" s="42">
        <v>32317980</v>
      </c>
      <c r="P158" s="43">
        <v>-2.2265246853823813E-2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1670.3</v>
      </c>
      <c r="F159" s="40">
        <v>1674.0666666666666</v>
      </c>
      <c r="G159" s="41">
        <v>1631.5833333333333</v>
      </c>
      <c r="H159" s="41">
        <v>1592.8666666666666</v>
      </c>
      <c r="I159" s="41">
        <v>1550.3833333333332</v>
      </c>
      <c r="J159" s="41">
        <v>1712.7833333333333</v>
      </c>
      <c r="K159" s="41">
        <v>1755.2666666666669</v>
      </c>
      <c r="L159" s="41">
        <v>1793.9833333333333</v>
      </c>
      <c r="M159" s="31">
        <v>1716.55</v>
      </c>
      <c r="N159" s="31">
        <v>1635.35</v>
      </c>
      <c r="O159" s="42">
        <v>2822138</v>
      </c>
      <c r="P159" s="43">
        <v>-4.0218328066647518E-3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977.3</v>
      </c>
      <c r="F160" s="40">
        <v>978.25</v>
      </c>
      <c r="G160" s="41">
        <v>964.45</v>
      </c>
      <c r="H160" s="41">
        <v>951.6</v>
      </c>
      <c r="I160" s="41">
        <v>937.80000000000007</v>
      </c>
      <c r="J160" s="41">
        <v>991.1</v>
      </c>
      <c r="K160" s="41">
        <v>1004.9</v>
      </c>
      <c r="L160" s="41">
        <v>1017.75</v>
      </c>
      <c r="M160" s="31">
        <v>992.05</v>
      </c>
      <c r="N160" s="31">
        <v>965.4</v>
      </c>
      <c r="O160" s="42">
        <v>2369800</v>
      </c>
      <c r="P160" s="43">
        <v>-1.3795542978422356E-2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197.2</v>
      </c>
      <c r="F161" s="40">
        <v>194.51666666666665</v>
      </c>
      <c r="G161" s="41">
        <v>190.68333333333331</v>
      </c>
      <c r="H161" s="41">
        <v>184.16666666666666</v>
      </c>
      <c r="I161" s="41">
        <v>180.33333333333331</v>
      </c>
      <c r="J161" s="41">
        <v>201.0333333333333</v>
      </c>
      <c r="K161" s="41">
        <v>204.86666666666667</v>
      </c>
      <c r="L161" s="41">
        <v>211.3833333333333</v>
      </c>
      <c r="M161" s="31">
        <v>198.35</v>
      </c>
      <c r="N161" s="31">
        <v>188</v>
      </c>
      <c r="O161" s="42">
        <v>30284700</v>
      </c>
      <c r="P161" s="43">
        <v>-2.855813953488372E-2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155.15</v>
      </c>
      <c r="F162" s="40">
        <v>154.98333333333332</v>
      </c>
      <c r="G162" s="41">
        <v>153.46666666666664</v>
      </c>
      <c r="H162" s="41">
        <v>151.78333333333333</v>
      </c>
      <c r="I162" s="41">
        <v>150.26666666666665</v>
      </c>
      <c r="J162" s="41">
        <v>156.66666666666663</v>
      </c>
      <c r="K162" s="41">
        <v>158.18333333333334</v>
      </c>
      <c r="L162" s="41">
        <v>159.86666666666662</v>
      </c>
      <c r="M162" s="31">
        <v>156.5</v>
      </c>
      <c r="N162" s="31">
        <v>153.30000000000001</v>
      </c>
      <c r="O162" s="42">
        <v>37074000</v>
      </c>
      <c r="P162" s="43">
        <v>-1.3096949369110366E-2</v>
      </c>
    </row>
    <row r="163" spans="1:16" ht="12.75" customHeight="1">
      <c r="A163" s="31">
        <v>153</v>
      </c>
      <c r="B163" s="349" t="s">
        <v>80</v>
      </c>
      <c r="C163" s="33" t="s">
        <v>188</v>
      </c>
      <c r="D163" s="34">
        <v>44497</v>
      </c>
      <c r="E163" s="40">
        <v>2634.9</v>
      </c>
      <c r="F163" s="40">
        <v>2662.3</v>
      </c>
      <c r="G163" s="41">
        <v>2585.8000000000002</v>
      </c>
      <c r="H163" s="41">
        <v>2536.6999999999998</v>
      </c>
      <c r="I163" s="41">
        <v>2460.1999999999998</v>
      </c>
      <c r="J163" s="41">
        <v>2711.4000000000005</v>
      </c>
      <c r="K163" s="41">
        <v>2787.9000000000005</v>
      </c>
      <c r="L163" s="41">
        <v>2837.0000000000009</v>
      </c>
      <c r="M163" s="31">
        <v>2738.8</v>
      </c>
      <c r="N163" s="31">
        <v>2613.1999999999998</v>
      </c>
      <c r="O163" s="42">
        <v>31256250</v>
      </c>
      <c r="P163" s="43">
        <v>2.8132298279661853E-2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118.95</v>
      </c>
      <c r="F164" s="40">
        <v>118.95</v>
      </c>
      <c r="G164" s="41">
        <v>116</v>
      </c>
      <c r="H164" s="41">
        <v>113.05</v>
      </c>
      <c r="I164" s="41">
        <v>110.1</v>
      </c>
      <c r="J164" s="41">
        <v>121.9</v>
      </c>
      <c r="K164" s="41">
        <v>124.85000000000002</v>
      </c>
      <c r="L164" s="41">
        <v>127.80000000000001</v>
      </c>
      <c r="M164" s="31">
        <v>121.9</v>
      </c>
      <c r="N164" s="31">
        <v>116</v>
      </c>
      <c r="O164" s="42">
        <v>180120000</v>
      </c>
      <c r="P164" s="43">
        <v>-2.659410617106479E-2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1161.7</v>
      </c>
      <c r="F165" s="40">
        <v>1163.1833333333332</v>
      </c>
      <c r="G165" s="41">
        <v>1139.3666666666663</v>
      </c>
      <c r="H165" s="41">
        <v>1117.0333333333331</v>
      </c>
      <c r="I165" s="41">
        <v>1093.2166666666662</v>
      </c>
      <c r="J165" s="41">
        <v>1185.5166666666664</v>
      </c>
      <c r="K165" s="41">
        <v>1209.3333333333335</v>
      </c>
      <c r="L165" s="41">
        <v>1231.6666666666665</v>
      </c>
      <c r="M165" s="31">
        <v>1187</v>
      </c>
      <c r="N165" s="31">
        <v>1140.8499999999999</v>
      </c>
      <c r="O165" s="42">
        <v>9279750</v>
      </c>
      <c r="P165" s="43">
        <v>4.5811850223987829E-2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504.8</v>
      </c>
      <c r="F166" s="40">
        <v>501.95</v>
      </c>
      <c r="G166" s="41">
        <v>496.09999999999997</v>
      </c>
      <c r="H166" s="41">
        <v>487.4</v>
      </c>
      <c r="I166" s="41">
        <v>481.54999999999995</v>
      </c>
      <c r="J166" s="41">
        <v>510.65</v>
      </c>
      <c r="K166" s="41">
        <v>516.5</v>
      </c>
      <c r="L166" s="41">
        <v>525.20000000000005</v>
      </c>
      <c r="M166" s="31">
        <v>507.8</v>
      </c>
      <c r="N166" s="31">
        <v>493.25</v>
      </c>
      <c r="O166" s="42">
        <v>83629500</v>
      </c>
      <c r="P166" s="43">
        <v>4.3775896234912633E-3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27687.05</v>
      </c>
      <c r="F167" s="40">
        <v>27573.3</v>
      </c>
      <c r="G167" s="41">
        <v>27377.85</v>
      </c>
      <c r="H167" s="41">
        <v>27068.649999999998</v>
      </c>
      <c r="I167" s="41">
        <v>26873.199999999997</v>
      </c>
      <c r="J167" s="41">
        <v>27882.5</v>
      </c>
      <c r="K167" s="41">
        <v>28077.950000000004</v>
      </c>
      <c r="L167" s="41">
        <v>28387.15</v>
      </c>
      <c r="M167" s="31">
        <v>27768.75</v>
      </c>
      <c r="N167" s="31">
        <v>27264.1</v>
      </c>
      <c r="O167" s="42">
        <v>186250</v>
      </c>
      <c r="P167" s="43">
        <v>-5.3662463107056611E-4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2196.85</v>
      </c>
      <c r="F168" s="40">
        <v>2202.8999999999996</v>
      </c>
      <c r="G168" s="41">
        <v>2170.8499999999995</v>
      </c>
      <c r="H168" s="41">
        <v>2144.85</v>
      </c>
      <c r="I168" s="41">
        <v>2112.7999999999997</v>
      </c>
      <c r="J168" s="41">
        <v>2228.8999999999992</v>
      </c>
      <c r="K168" s="41">
        <v>2260.9499999999994</v>
      </c>
      <c r="L168" s="41">
        <v>2286.9499999999989</v>
      </c>
      <c r="M168" s="31">
        <v>2234.9499999999998</v>
      </c>
      <c r="N168" s="31">
        <v>2176.9</v>
      </c>
      <c r="O168" s="42">
        <v>1659900</v>
      </c>
      <c r="P168" s="43">
        <v>-3.2847300112161512E-2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2262.15</v>
      </c>
      <c r="F169" s="40">
        <v>2243.5000000000005</v>
      </c>
      <c r="G169" s="41">
        <v>2212.4500000000007</v>
      </c>
      <c r="H169" s="41">
        <v>2162.7500000000005</v>
      </c>
      <c r="I169" s="41">
        <v>2131.7000000000007</v>
      </c>
      <c r="J169" s="41">
        <v>2293.2000000000007</v>
      </c>
      <c r="K169" s="41">
        <v>2324.2500000000009</v>
      </c>
      <c r="L169" s="41">
        <v>2373.9500000000007</v>
      </c>
      <c r="M169" s="31">
        <v>2274.5500000000002</v>
      </c>
      <c r="N169" s="31">
        <v>2193.8000000000002</v>
      </c>
      <c r="O169" s="42">
        <v>3441250</v>
      </c>
      <c r="P169" s="43">
        <v>1.2318440889869461E-2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1497.25</v>
      </c>
      <c r="F170" s="40">
        <v>1481.6000000000001</v>
      </c>
      <c r="G170" s="41">
        <v>1458.2000000000003</v>
      </c>
      <c r="H170" s="41">
        <v>1419.15</v>
      </c>
      <c r="I170" s="41">
        <v>1395.7500000000002</v>
      </c>
      <c r="J170" s="41">
        <v>1520.6500000000003</v>
      </c>
      <c r="K170" s="41">
        <v>1544.0500000000004</v>
      </c>
      <c r="L170" s="41">
        <v>1583.1000000000004</v>
      </c>
      <c r="M170" s="31">
        <v>1505</v>
      </c>
      <c r="N170" s="31">
        <v>1442.55</v>
      </c>
      <c r="O170" s="42">
        <v>4351200</v>
      </c>
      <c r="P170" s="43">
        <v>7.331031080414406E-2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559.15</v>
      </c>
      <c r="F171" s="40">
        <v>562.66666666666663</v>
      </c>
      <c r="G171" s="41">
        <v>544.48333333333323</v>
      </c>
      <c r="H171" s="41">
        <v>529.81666666666661</v>
      </c>
      <c r="I171" s="41">
        <v>511.63333333333321</v>
      </c>
      <c r="J171" s="41">
        <v>577.33333333333326</v>
      </c>
      <c r="K171" s="41">
        <v>595.51666666666665</v>
      </c>
      <c r="L171" s="41">
        <v>610.18333333333328</v>
      </c>
      <c r="M171" s="31">
        <v>580.85</v>
      </c>
      <c r="N171" s="31">
        <v>548</v>
      </c>
      <c r="O171" s="42">
        <v>3331125</v>
      </c>
      <c r="P171" s="43">
        <v>1.5432098765432098E-2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819.1</v>
      </c>
      <c r="F172" s="40">
        <v>820.21666666666658</v>
      </c>
      <c r="G172" s="41">
        <v>810.43333333333317</v>
      </c>
      <c r="H172" s="41">
        <v>801.76666666666654</v>
      </c>
      <c r="I172" s="41">
        <v>791.98333333333312</v>
      </c>
      <c r="J172" s="41">
        <v>828.88333333333321</v>
      </c>
      <c r="K172" s="41">
        <v>838.66666666666674</v>
      </c>
      <c r="L172" s="41">
        <v>847.33333333333326</v>
      </c>
      <c r="M172" s="31">
        <v>830</v>
      </c>
      <c r="N172" s="31">
        <v>811.55</v>
      </c>
      <c r="O172" s="42">
        <v>30657200</v>
      </c>
      <c r="P172" s="43">
        <v>2.1050704740984806E-3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551.4</v>
      </c>
      <c r="F173" s="40">
        <v>550.35</v>
      </c>
      <c r="G173" s="41">
        <v>544.70000000000005</v>
      </c>
      <c r="H173" s="41">
        <v>538</v>
      </c>
      <c r="I173" s="41">
        <v>532.35</v>
      </c>
      <c r="J173" s="41">
        <v>557.05000000000007</v>
      </c>
      <c r="K173" s="41">
        <v>562.69999999999993</v>
      </c>
      <c r="L173" s="41">
        <v>569.40000000000009</v>
      </c>
      <c r="M173" s="31">
        <v>556</v>
      </c>
      <c r="N173" s="31">
        <v>543.65</v>
      </c>
      <c r="O173" s="42">
        <v>12174000</v>
      </c>
      <c r="P173" s="43">
        <v>-4.2359882005899706E-2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595</v>
      </c>
      <c r="F174" s="40">
        <v>591.68333333333328</v>
      </c>
      <c r="G174" s="41">
        <v>583.31666666666661</v>
      </c>
      <c r="H174" s="41">
        <v>571.63333333333333</v>
      </c>
      <c r="I174" s="41">
        <v>563.26666666666665</v>
      </c>
      <c r="J174" s="41">
        <v>603.36666666666656</v>
      </c>
      <c r="K174" s="41">
        <v>611.73333333333312</v>
      </c>
      <c r="L174" s="41">
        <v>623.41666666666652</v>
      </c>
      <c r="M174" s="31">
        <v>600.04999999999995</v>
      </c>
      <c r="N174" s="31">
        <v>580</v>
      </c>
      <c r="O174" s="42">
        <v>1879350</v>
      </c>
      <c r="P174" s="43">
        <v>-5.431993156544055E-2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1007.85</v>
      </c>
      <c r="F175" s="40">
        <v>1016.0166666666668</v>
      </c>
      <c r="G175" s="41">
        <v>987.13333333333344</v>
      </c>
      <c r="H175" s="41">
        <v>966.41666666666663</v>
      </c>
      <c r="I175" s="41">
        <v>937.5333333333333</v>
      </c>
      <c r="J175" s="41">
        <v>1036.7333333333336</v>
      </c>
      <c r="K175" s="41">
        <v>1065.616666666667</v>
      </c>
      <c r="L175" s="41">
        <v>1086.3333333333337</v>
      </c>
      <c r="M175" s="31">
        <v>1044.9000000000001</v>
      </c>
      <c r="N175" s="31">
        <v>995.3</v>
      </c>
      <c r="O175" s="42">
        <v>11285000</v>
      </c>
      <c r="P175" s="43">
        <v>3.5457849481428951E-4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816.45</v>
      </c>
      <c r="F176" s="40">
        <v>821.13333333333333</v>
      </c>
      <c r="G176" s="41">
        <v>803.4666666666667</v>
      </c>
      <c r="H176" s="41">
        <v>790.48333333333335</v>
      </c>
      <c r="I176" s="41">
        <v>772.81666666666672</v>
      </c>
      <c r="J176" s="41">
        <v>834.11666666666667</v>
      </c>
      <c r="K176" s="41">
        <v>851.78333333333342</v>
      </c>
      <c r="L176" s="41">
        <v>864.76666666666665</v>
      </c>
      <c r="M176" s="31">
        <v>838.8</v>
      </c>
      <c r="N176" s="31">
        <v>808.15</v>
      </c>
      <c r="O176" s="42">
        <v>11396700</v>
      </c>
      <c r="P176" s="43">
        <v>6.3177971152699967E-3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509.4</v>
      </c>
      <c r="F177" s="40">
        <v>502.2833333333333</v>
      </c>
      <c r="G177" s="41">
        <v>493.21666666666658</v>
      </c>
      <c r="H177" s="41">
        <v>477.0333333333333</v>
      </c>
      <c r="I177" s="41">
        <v>467.96666666666658</v>
      </c>
      <c r="J177" s="41">
        <v>518.46666666666658</v>
      </c>
      <c r="K177" s="41">
        <v>527.5333333333333</v>
      </c>
      <c r="L177" s="41">
        <v>543.71666666666658</v>
      </c>
      <c r="M177" s="31">
        <v>511.35</v>
      </c>
      <c r="N177" s="31">
        <v>486.1</v>
      </c>
      <c r="O177" s="42">
        <v>85653900</v>
      </c>
      <c r="P177" s="43">
        <v>2.8471699404558209E-2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226.9</v>
      </c>
      <c r="F178" s="40">
        <v>227.56666666666669</v>
      </c>
      <c r="G178" s="41">
        <v>221.13333333333338</v>
      </c>
      <c r="H178" s="41">
        <v>215.3666666666667</v>
      </c>
      <c r="I178" s="41">
        <v>208.93333333333339</v>
      </c>
      <c r="J178" s="41">
        <v>233.33333333333337</v>
      </c>
      <c r="K178" s="41">
        <v>239.76666666666671</v>
      </c>
      <c r="L178" s="41">
        <v>245.53333333333336</v>
      </c>
      <c r="M178" s="31">
        <v>234</v>
      </c>
      <c r="N178" s="31">
        <v>221.8</v>
      </c>
      <c r="O178" s="42">
        <v>101344500</v>
      </c>
      <c r="P178" s="43">
        <v>-0.10230194319880419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1318.65</v>
      </c>
      <c r="F179" s="40">
        <v>1324.1833333333334</v>
      </c>
      <c r="G179" s="41">
        <v>1286.3666666666668</v>
      </c>
      <c r="H179" s="41">
        <v>1254.0833333333335</v>
      </c>
      <c r="I179" s="41">
        <v>1216.2666666666669</v>
      </c>
      <c r="J179" s="41">
        <v>1356.4666666666667</v>
      </c>
      <c r="K179" s="41">
        <v>1394.2833333333333</v>
      </c>
      <c r="L179" s="41">
        <v>1426.5666666666666</v>
      </c>
      <c r="M179" s="31">
        <v>1362</v>
      </c>
      <c r="N179" s="31">
        <v>1291.9000000000001</v>
      </c>
      <c r="O179" s="42">
        <v>45061900</v>
      </c>
      <c r="P179" s="43">
        <v>1.9421582955157297E-2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3548</v>
      </c>
      <c r="F180" s="40">
        <v>3563.3333333333335</v>
      </c>
      <c r="G180" s="41">
        <v>3510.666666666667</v>
      </c>
      <c r="H180" s="41">
        <v>3473.3333333333335</v>
      </c>
      <c r="I180" s="41">
        <v>3420.666666666667</v>
      </c>
      <c r="J180" s="41">
        <v>3600.666666666667</v>
      </c>
      <c r="K180" s="41">
        <v>3653.3333333333339</v>
      </c>
      <c r="L180" s="41">
        <v>3690.666666666667</v>
      </c>
      <c r="M180" s="31">
        <v>3616</v>
      </c>
      <c r="N180" s="31">
        <v>3526</v>
      </c>
      <c r="O180" s="42">
        <v>15919500</v>
      </c>
      <c r="P180" s="43">
        <v>2.8471199317776572E-2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1524.15</v>
      </c>
      <c r="F181" s="40">
        <v>1519.0166666666667</v>
      </c>
      <c r="G181" s="41">
        <v>1483.0333333333333</v>
      </c>
      <c r="H181" s="41">
        <v>1441.9166666666667</v>
      </c>
      <c r="I181" s="41">
        <v>1405.9333333333334</v>
      </c>
      <c r="J181" s="41">
        <v>1560.1333333333332</v>
      </c>
      <c r="K181" s="41">
        <v>1596.1166666666663</v>
      </c>
      <c r="L181" s="41">
        <v>1637.2333333333331</v>
      </c>
      <c r="M181" s="31">
        <v>1555</v>
      </c>
      <c r="N181" s="31">
        <v>1477.9</v>
      </c>
      <c r="O181" s="42">
        <v>11313600</v>
      </c>
      <c r="P181" s="43">
        <v>-2.7539969056214544E-2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2406.5500000000002</v>
      </c>
      <c r="F182" s="40">
        <v>2412.8000000000002</v>
      </c>
      <c r="G182" s="41">
        <v>2381.5500000000002</v>
      </c>
      <c r="H182" s="41">
        <v>2356.5500000000002</v>
      </c>
      <c r="I182" s="41">
        <v>2325.3000000000002</v>
      </c>
      <c r="J182" s="41">
        <v>2437.8000000000002</v>
      </c>
      <c r="K182" s="41">
        <v>2469.0500000000002</v>
      </c>
      <c r="L182" s="41">
        <v>2494.0500000000002</v>
      </c>
      <c r="M182" s="31">
        <v>2444.0500000000002</v>
      </c>
      <c r="N182" s="31">
        <v>2387.8000000000002</v>
      </c>
      <c r="O182" s="42">
        <v>5667750</v>
      </c>
      <c r="P182" s="43">
        <v>9.0633569057584074E-2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3015.35</v>
      </c>
      <c r="F183" s="40">
        <v>3001.8666666666668</v>
      </c>
      <c r="G183" s="41">
        <v>2973.6333333333337</v>
      </c>
      <c r="H183" s="41">
        <v>2931.916666666667</v>
      </c>
      <c r="I183" s="41">
        <v>2903.6833333333338</v>
      </c>
      <c r="J183" s="41">
        <v>3043.5833333333335</v>
      </c>
      <c r="K183" s="41">
        <v>3071.8166666666671</v>
      </c>
      <c r="L183" s="41">
        <v>3113.5333333333333</v>
      </c>
      <c r="M183" s="31">
        <v>3030.1</v>
      </c>
      <c r="N183" s="31">
        <v>2960.15</v>
      </c>
      <c r="O183" s="42">
        <v>643750</v>
      </c>
      <c r="P183" s="43">
        <v>-3.4829721362229101E-3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498.2</v>
      </c>
      <c r="F184" s="40">
        <v>498.14999999999992</v>
      </c>
      <c r="G184" s="41">
        <v>491.39999999999986</v>
      </c>
      <c r="H184" s="41">
        <v>484.59999999999997</v>
      </c>
      <c r="I184" s="41">
        <v>477.84999999999991</v>
      </c>
      <c r="J184" s="41">
        <v>504.94999999999982</v>
      </c>
      <c r="K184" s="41">
        <v>511.69999999999993</v>
      </c>
      <c r="L184" s="41">
        <v>518.49999999999977</v>
      </c>
      <c r="M184" s="31">
        <v>504.9</v>
      </c>
      <c r="N184" s="31">
        <v>491.35</v>
      </c>
      <c r="O184" s="42">
        <v>4030500</v>
      </c>
      <c r="P184" s="43">
        <v>-6.5391304347826085E-2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1083.05</v>
      </c>
      <c r="F185" s="40">
        <v>1092.8166666666666</v>
      </c>
      <c r="G185" s="41">
        <v>1060.7833333333333</v>
      </c>
      <c r="H185" s="41">
        <v>1038.5166666666667</v>
      </c>
      <c r="I185" s="41">
        <v>1006.4833333333333</v>
      </c>
      <c r="J185" s="41">
        <v>1115.0833333333333</v>
      </c>
      <c r="K185" s="41">
        <v>1147.1166666666666</v>
      </c>
      <c r="L185" s="41">
        <v>1169.3833333333332</v>
      </c>
      <c r="M185" s="31">
        <v>1124.8499999999999</v>
      </c>
      <c r="N185" s="31">
        <v>1070.55</v>
      </c>
      <c r="O185" s="42">
        <v>1947350</v>
      </c>
      <c r="P185" s="43">
        <v>3.0303030303030304E-2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582.85</v>
      </c>
      <c r="F186" s="40">
        <v>580.61666666666667</v>
      </c>
      <c r="G186" s="41">
        <v>570.23333333333335</v>
      </c>
      <c r="H186" s="41">
        <v>557.61666666666667</v>
      </c>
      <c r="I186" s="41">
        <v>547.23333333333335</v>
      </c>
      <c r="J186" s="41">
        <v>593.23333333333335</v>
      </c>
      <c r="K186" s="41">
        <v>603.61666666666679</v>
      </c>
      <c r="L186" s="41">
        <v>616.23333333333335</v>
      </c>
      <c r="M186" s="31">
        <v>591</v>
      </c>
      <c r="N186" s="31">
        <v>568</v>
      </c>
      <c r="O186" s="42">
        <v>8384600</v>
      </c>
      <c r="P186" s="43">
        <v>3.6517826237452408E-2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1658.2</v>
      </c>
      <c r="F187" s="40">
        <v>1658.3166666666666</v>
      </c>
      <c r="G187" s="41">
        <v>1646.8833333333332</v>
      </c>
      <c r="H187" s="41">
        <v>1635.5666666666666</v>
      </c>
      <c r="I187" s="41">
        <v>1624.1333333333332</v>
      </c>
      <c r="J187" s="41">
        <v>1669.6333333333332</v>
      </c>
      <c r="K187" s="41">
        <v>1681.0666666666666</v>
      </c>
      <c r="L187" s="41">
        <v>1692.3833333333332</v>
      </c>
      <c r="M187" s="31">
        <v>1669.75</v>
      </c>
      <c r="N187" s="31">
        <v>1647</v>
      </c>
      <c r="O187" s="42">
        <v>1357300</v>
      </c>
      <c r="P187" s="43">
        <v>1.3591217982226868E-2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7152.95</v>
      </c>
      <c r="F188" s="40">
        <v>7158.6166666666659</v>
      </c>
      <c r="G188" s="41">
        <v>7092.2833333333319</v>
      </c>
      <c r="H188" s="41">
        <v>7031.6166666666659</v>
      </c>
      <c r="I188" s="41">
        <v>6965.2833333333319</v>
      </c>
      <c r="J188" s="41">
        <v>7219.2833333333319</v>
      </c>
      <c r="K188" s="41">
        <v>7285.6166666666659</v>
      </c>
      <c r="L188" s="41">
        <v>7346.2833333333319</v>
      </c>
      <c r="M188" s="31">
        <v>7224.95</v>
      </c>
      <c r="N188" s="31">
        <v>7097.95</v>
      </c>
      <c r="O188" s="42">
        <v>2493500</v>
      </c>
      <c r="P188" s="43">
        <v>4.99778324130426E-3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718.8</v>
      </c>
      <c r="F189" s="40">
        <v>716.75</v>
      </c>
      <c r="G189" s="41">
        <v>708.6</v>
      </c>
      <c r="H189" s="41">
        <v>698.4</v>
      </c>
      <c r="I189" s="41">
        <v>690.25</v>
      </c>
      <c r="J189" s="41">
        <v>726.95</v>
      </c>
      <c r="K189" s="41">
        <v>735.10000000000014</v>
      </c>
      <c r="L189" s="41">
        <v>745.30000000000007</v>
      </c>
      <c r="M189" s="31">
        <v>724.9</v>
      </c>
      <c r="N189" s="31">
        <v>706.55</v>
      </c>
      <c r="O189" s="42">
        <v>26106600</v>
      </c>
      <c r="P189" s="43">
        <v>1.0415094339622642E-2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350.7</v>
      </c>
      <c r="F190" s="40">
        <v>350.34999999999997</v>
      </c>
      <c r="G190" s="41">
        <v>337.79999999999995</v>
      </c>
      <c r="H190" s="41">
        <v>324.89999999999998</v>
      </c>
      <c r="I190" s="41">
        <v>312.34999999999997</v>
      </c>
      <c r="J190" s="41">
        <v>363.24999999999994</v>
      </c>
      <c r="K190" s="41">
        <v>375.8</v>
      </c>
      <c r="L190" s="41">
        <v>388.69999999999993</v>
      </c>
      <c r="M190" s="31">
        <v>362.9</v>
      </c>
      <c r="N190" s="31">
        <v>337.45</v>
      </c>
      <c r="O190" s="42">
        <v>127518500</v>
      </c>
      <c r="P190" s="43">
        <v>8.3343547003309221E-3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1195.5999999999999</v>
      </c>
      <c r="F191" s="40">
        <v>1200.1499999999999</v>
      </c>
      <c r="G191" s="41">
        <v>1160.4499999999998</v>
      </c>
      <c r="H191" s="41">
        <v>1125.3</v>
      </c>
      <c r="I191" s="41">
        <v>1085.5999999999999</v>
      </c>
      <c r="J191" s="41">
        <v>1235.2999999999997</v>
      </c>
      <c r="K191" s="41">
        <v>1275</v>
      </c>
      <c r="L191" s="41">
        <v>1310.1499999999996</v>
      </c>
      <c r="M191" s="31">
        <v>1239.8499999999999</v>
      </c>
      <c r="N191" s="31">
        <v>1165</v>
      </c>
      <c r="O191" s="42">
        <v>2750000</v>
      </c>
      <c r="P191" s="43">
        <v>0.17220801364023872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697.65</v>
      </c>
      <c r="F192" s="40">
        <v>696.80000000000007</v>
      </c>
      <c r="G192" s="41">
        <v>684.10000000000014</v>
      </c>
      <c r="H192" s="41">
        <v>670.55000000000007</v>
      </c>
      <c r="I192" s="41">
        <v>657.85000000000014</v>
      </c>
      <c r="J192" s="41">
        <v>710.35000000000014</v>
      </c>
      <c r="K192" s="41">
        <v>723.05000000000018</v>
      </c>
      <c r="L192" s="41">
        <v>736.60000000000014</v>
      </c>
      <c r="M192" s="31">
        <v>709.5</v>
      </c>
      <c r="N192" s="31">
        <v>683.25</v>
      </c>
      <c r="O192" s="42">
        <v>30494400</v>
      </c>
      <c r="P192" s="43">
        <v>-5.3909158600148922E-2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322.05</v>
      </c>
      <c r="F193" s="40">
        <v>324.15000000000003</v>
      </c>
      <c r="G193" s="41">
        <v>315.10000000000008</v>
      </c>
      <c r="H193" s="41">
        <v>308.15000000000003</v>
      </c>
      <c r="I193" s="41">
        <v>299.10000000000008</v>
      </c>
      <c r="J193" s="41">
        <v>331.10000000000008</v>
      </c>
      <c r="K193" s="41">
        <v>340.15000000000003</v>
      </c>
      <c r="L193" s="41">
        <v>347.10000000000008</v>
      </c>
      <c r="M193" s="31">
        <v>333.2</v>
      </c>
      <c r="N193" s="31">
        <v>317.2</v>
      </c>
      <c r="O193" s="42">
        <v>78864000</v>
      </c>
      <c r="P193" s="43">
        <v>3.6511316142260074E-2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L10" sqref="L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8" t="s">
        <v>16</v>
      </c>
      <c r="B8" s="490"/>
      <c r="C8" s="494" t="s">
        <v>20</v>
      </c>
      <c r="D8" s="494" t="s">
        <v>21</v>
      </c>
      <c r="E8" s="485" t="s">
        <v>22</v>
      </c>
      <c r="F8" s="486"/>
      <c r="G8" s="487"/>
      <c r="H8" s="485" t="s">
        <v>23</v>
      </c>
      <c r="I8" s="486"/>
      <c r="J8" s="487"/>
      <c r="K8" s="26"/>
      <c r="L8" s="53"/>
      <c r="M8" s="53"/>
      <c r="N8" s="1"/>
      <c r="O8" s="1"/>
    </row>
    <row r="9" spans="1:15" ht="36" customHeight="1">
      <c r="A9" s="492"/>
      <c r="B9" s="493"/>
      <c r="C9" s="493"/>
      <c r="D9" s="4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18178.099999999999</v>
      </c>
      <c r="D10" s="35">
        <v>18203.433333333334</v>
      </c>
      <c r="E10" s="35">
        <v>18022.666666666668</v>
      </c>
      <c r="F10" s="35">
        <v>17867.233333333334</v>
      </c>
      <c r="G10" s="35">
        <v>17686.466666666667</v>
      </c>
      <c r="H10" s="35">
        <v>18358.866666666669</v>
      </c>
      <c r="I10" s="35">
        <v>18539.633333333331</v>
      </c>
      <c r="J10" s="35">
        <v>18695.066666666669</v>
      </c>
      <c r="K10" s="37">
        <v>18384.2</v>
      </c>
      <c r="L10" s="37">
        <v>18048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40030.199999999997</v>
      </c>
      <c r="D11" s="40">
        <v>39886.25</v>
      </c>
      <c r="E11" s="40">
        <v>39572.050000000003</v>
      </c>
      <c r="F11" s="40">
        <v>39113.9</v>
      </c>
      <c r="G11" s="40">
        <v>38799.700000000004</v>
      </c>
      <c r="H11" s="40">
        <v>40344.400000000001</v>
      </c>
      <c r="I11" s="40">
        <v>40658.6</v>
      </c>
      <c r="J11" s="40">
        <v>41116.75</v>
      </c>
      <c r="K11" s="31">
        <v>40200.449999999997</v>
      </c>
      <c r="L11" s="31">
        <v>39428.1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2415.9499999999998</v>
      </c>
      <c r="D12" s="40">
        <v>2423.5666666666666</v>
      </c>
      <c r="E12" s="40">
        <v>2397.8833333333332</v>
      </c>
      <c r="F12" s="40">
        <v>2379.8166666666666</v>
      </c>
      <c r="G12" s="40">
        <v>2354.1333333333332</v>
      </c>
      <c r="H12" s="40">
        <v>2441.6333333333332</v>
      </c>
      <c r="I12" s="40">
        <v>2467.3166666666666</v>
      </c>
      <c r="J12" s="40">
        <v>2485.3833333333332</v>
      </c>
      <c r="K12" s="31">
        <v>2449.25</v>
      </c>
      <c r="L12" s="31">
        <v>2405.5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5159.95</v>
      </c>
      <c r="D13" s="40">
        <v>5180.0166666666664</v>
      </c>
      <c r="E13" s="40">
        <v>5115.4833333333327</v>
      </c>
      <c r="F13" s="40">
        <v>5071.0166666666664</v>
      </c>
      <c r="G13" s="40">
        <v>5006.4833333333327</v>
      </c>
      <c r="H13" s="40">
        <v>5224.4833333333327</v>
      </c>
      <c r="I13" s="40">
        <v>5289.0166666666655</v>
      </c>
      <c r="J13" s="40">
        <v>5333.4833333333327</v>
      </c>
      <c r="K13" s="31">
        <v>5244.55</v>
      </c>
      <c r="L13" s="31">
        <v>5135.55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35913.599999999999</v>
      </c>
      <c r="D14" s="40">
        <v>36175.666666666664</v>
      </c>
      <c r="E14" s="40">
        <v>35362.433333333327</v>
      </c>
      <c r="F14" s="40">
        <v>34811.266666666663</v>
      </c>
      <c r="G14" s="40">
        <v>33998.033333333326</v>
      </c>
      <c r="H14" s="40">
        <v>36726.833333333328</v>
      </c>
      <c r="I14" s="40">
        <v>37540.066666666666</v>
      </c>
      <c r="J14" s="40">
        <v>38091.23333333333</v>
      </c>
      <c r="K14" s="31">
        <v>36988.9</v>
      </c>
      <c r="L14" s="31">
        <v>35624.5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4222</v>
      </c>
      <c r="D15" s="40">
        <v>4231.5666666666666</v>
      </c>
      <c r="E15" s="40">
        <v>4188.9833333333336</v>
      </c>
      <c r="F15" s="40">
        <v>4155.9666666666672</v>
      </c>
      <c r="G15" s="40">
        <v>4113.3833333333341</v>
      </c>
      <c r="H15" s="40">
        <v>4264.583333333333</v>
      </c>
      <c r="I15" s="40">
        <v>4307.166666666667</v>
      </c>
      <c r="J15" s="40">
        <v>4340.1833333333325</v>
      </c>
      <c r="K15" s="31">
        <v>4274.1499999999996</v>
      </c>
      <c r="L15" s="31">
        <v>4198.55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8683.75</v>
      </c>
      <c r="D16" s="40">
        <v>8680.0500000000011</v>
      </c>
      <c r="E16" s="40">
        <v>8587.4500000000025</v>
      </c>
      <c r="F16" s="40">
        <v>8491.1500000000015</v>
      </c>
      <c r="G16" s="40">
        <v>8398.5500000000029</v>
      </c>
      <c r="H16" s="40">
        <v>8776.3500000000022</v>
      </c>
      <c r="I16" s="40">
        <v>8868.9500000000007</v>
      </c>
      <c r="J16" s="40">
        <v>8965.2500000000018</v>
      </c>
      <c r="K16" s="31">
        <v>8772.65</v>
      </c>
      <c r="L16" s="31">
        <v>8583.75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2236.35</v>
      </c>
      <c r="D17" s="40">
        <v>2241.9833333333336</v>
      </c>
      <c r="E17" s="40">
        <v>2197.2166666666672</v>
      </c>
      <c r="F17" s="40">
        <v>2158.0833333333335</v>
      </c>
      <c r="G17" s="40">
        <v>2113.3166666666671</v>
      </c>
      <c r="H17" s="40">
        <v>2281.1166666666672</v>
      </c>
      <c r="I17" s="40">
        <v>2325.8833333333337</v>
      </c>
      <c r="J17" s="40">
        <v>2365.0166666666673</v>
      </c>
      <c r="K17" s="31">
        <v>2286.75</v>
      </c>
      <c r="L17" s="31">
        <v>2202.85</v>
      </c>
      <c r="M17" s="31">
        <v>8.03674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1180.2</v>
      </c>
      <c r="D18" s="40">
        <v>1174.3</v>
      </c>
      <c r="E18" s="40">
        <v>1150.05</v>
      </c>
      <c r="F18" s="40">
        <v>1119.9000000000001</v>
      </c>
      <c r="G18" s="40">
        <v>1095.6500000000001</v>
      </c>
      <c r="H18" s="40">
        <v>1204.4499999999998</v>
      </c>
      <c r="I18" s="40">
        <v>1228.6999999999998</v>
      </c>
      <c r="J18" s="40">
        <v>1258.8499999999997</v>
      </c>
      <c r="K18" s="31">
        <v>1198.55</v>
      </c>
      <c r="L18" s="31">
        <v>1144.1500000000001</v>
      </c>
      <c r="M18" s="31">
        <v>7.9244899999999996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1021.8</v>
      </c>
      <c r="D19" s="40">
        <v>1026.6000000000001</v>
      </c>
      <c r="E19" s="40">
        <v>1000.2000000000003</v>
      </c>
      <c r="F19" s="40">
        <v>978.60000000000014</v>
      </c>
      <c r="G19" s="40">
        <v>952.20000000000027</v>
      </c>
      <c r="H19" s="40">
        <v>1048.2000000000003</v>
      </c>
      <c r="I19" s="40">
        <v>1074.6000000000004</v>
      </c>
      <c r="J19" s="40">
        <v>1096.2000000000003</v>
      </c>
      <c r="K19" s="31">
        <v>1053</v>
      </c>
      <c r="L19" s="31">
        <v>1005</v>
      </c>
      <c r="M19" s="31">
        <v>15.40391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20992</v>
      </c>
      <c r="D20" s="40">
        <v>20880.833333333332</v>
      </c>
      <c r="E20" s="40">
        <v>20664.966666666664</v>
      </c>
      <c r="F20" s="40">
        <v>20337.933333333331</v>
      </c>
      <c r="G20" s="40">
        <v>20122.066666666662</v>
      </c>
      <c r="H20" s="40">
        <v>21207.866666666665</v>
      </c>
      <c r="I20" s="40">
        <v>21423.733333333334</v>
      </c>
      <c r="J20" s="40">
        <v>21750.766666666666</v>
      </c>
      <c r="K20" s="31">
        <v>21096.7</v>
      </c>
      <c r="L20" s="31">
        <v>20553.8</v>
      </c>
      <c r="M20" s="31">
        <v>0.11774999999999999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1595.05</v>
      </c>
      <c r="D21" s="40">
        <v>1601.1999999999998</v>
      </c>
      <c r="E21" s="40">
        <v>1575.5499999999997</v>
      </c>
      <c r="F21" s="40">
        <v>1556.05</v>
      </c>
      <c r="G21" s="40">
        <v>1530.3999999999999</v>
      </c>
      <c r="H21" s="40">
        <v>1620.6999999999996</v>
      </c>
      <c r="I21" s="40">
        <v>1646.3499999999997</v>
      </c>
      <c r="J21" s="40">
        <v>1665.8499999999995</v>
      </c>
      <c r="K21" s="31">
        <v>1626.85</v>
      </c>
      <c r="L21" s="31">
        <v>1581.7</v>
      </c>
      <c r="M21" s="31">
        <v>31.29269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1198.95</v>
      </c>
      <c r="D22" s="40">
        <v>1192</v>
      </c>
      <c r="E22" s="40">
        <v>1180.05</v>
      </c>
      <c r="F22" s="40">
        <v>1161.1499999999999</v>
      </c>
      <c r="G22" s="40">
        <v>1149.1999999999998</v>
      </c>
      <c r="H22" s="40">
        <v>1210.9000000000001</v>
      </c>
      <c r="I22" s="40">
        <v>1222.8499999999999</v>
      </c>
      <c r="J22" s="40">
        <v>1241.7500000000002</v>
      </c>
      <c r="K22" s="31">
        <v>1203.95</v>
      </c>
      <c r="L22" s="31">
        <v>1173.0999999999999</v>
      </c>
      <c r="M22" s="31">
        <v>2.7174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779.35</v>
      </c>
      <c r="D23" s="40">
        <v>785.85</v>
      </c>
      <c r="E23" s="40">
        <v>768.80000000000007</v>
      </c>
      <c r="F23" s="40">
        <v>758.25</v>
      </c>
      <c r="G23" s="40">
        <v>741.2</v>
      </c>
      <c r="H23" s="40">
        <v>796.40000000000009</v>
      </c>
      <c r="I23" s="40">
        <v>813.45</v>
      </c>
      <c r="J23" s="40">
        <v>824.00000000000011</v>
      </c>
      <c r="K23" s="31">
        <v>802.9</v>
      </c>
      <c r="L23" s="31">
        <v>775.3</v>
      </c>
      <c r="M23" s="31">
        <v>46.07499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1466.85</v>
      </c>
      <c r="D24" s="40">
        <v>1452.3666666666668</v>
      </c>
      <c r="E24" s="40">
        <v>1431.5333333333335</v>
      </c>
      <c r="F24" s="40">
        <v>1396.2166666666667</v>
      </c>
      <c r="G24" s="40">
        <v>1375.3833333333334</v>
      </c>
      <c r="H24" s="40">
        <v>1487.6833333333336</v>
      </c>
      <c r="I24" s="40">
        <v>1508.5166666666667</v>
      </c>
      <c r="J24" s="40">
        <v>1543.8333333333337</v>
      </c>
      <c r="K24" s="31">
        <v>1473.2</v>
      </c>
      <c r="L24" s="31">
        <v>1417.05</v>
      </c>
      <c r="M24" s="31">
        <v>9.0440699999999996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1789.6</v>
      </c>
      <c r="D25" s="40">
        <v>1736.6666666666667</v>
      </c>
      <c r="E25" s="40">
        <v>1677.6333333333334</v>
      </c>
      <c r="F25" s="40">
        <v>1565.6666666666667</v>
      </c>
      <c r="G25" s="40">
        <v>1506.6333333333334</v>
      </c>
      <c r="H25" s="40">
        <v>1848.6333333333334</v>
      </c>
      <c r="I25" s="40">
        <v>1907.6666666666667</v>
      </c>
      <c r="J25" s="40">
        <v>2019.6333333333334</v>
      </c>
      <c r="K25" s="31">
        <v>1795.7</v>
      </c>
      <c r="L25" s="31">
        <v>1624.7</v>
      </c>
      <c r="M25" s="31">
        <v>2.0866799999999999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102.3</v>
      </c>
      <c r="D26" s="40">
        <v>102.96666666666665</v>
      </c>
      <c r="E26" s="40">
        <v>101.13333333333331</v>
      </c>
      <c r="F26" s="40">
        <v>99.966666666666654</v>
      </c>
      <c r="G26" s="40">
        <v>98.133333333333312</v>
      </c>
      <c r="H26" s="40">
        <v>104.13333333333331</v>
      </c>
      <c r="I26" s="40">
        <v>105.96666666666665</v>
      </c>
      <c r="J26" s="40">
        <v>107.13333333333331</v>
      </c>
      <c r="K26" s="31">
        <v>104.8</v>
      </c>
      <c r="L26" s="31">
        <v>101.8</v>
      </c>
      <c r="M26" s="31">
        <v>25.6448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250.1</v>
      </c>
      <c r="D27" s="40">
        <v>249.65</v>
      </c>
      <c r="E27" s="40">
        <v>243.45000000000002</v>
      </c>
      <c r="F27" s="40">
        <v>236.8</v>
      </c>
      <c r="G27" s="40">
        <v>230.60000000000002</v>
      </c>
      <c r="H27" s="40">
        <v>256.3</v>
      </c>
      <c r="I27" s="40">
        <v>262.5</v>
      </c>
      <c r="J27" s="40">
        <v>269.14999999999998</v>
      </c>
      <c r="K27" s="31">
        <v>255.85</v>
      </c>
      <c r="L27" s="31">
        <v>243</v>
      </c>
      <c r="M27" s="31">
        <v>37.65278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2150.6999999999998</v>
      </c>
      <c r="D28" s="40">
        <v>2173.5666666666666</v>
      </c>
      <c r="E28" s="40">
        <v>2117.1333333333332</v>
      </c>
      <c r="F28" s="40">
        <v>2083.5666666666666</v>
      </c>
      <c r="G28" s="40">
        <v>2027.1333333333332</v>
      </c>
      <c r="H28" s="40">
        <v>2207.1333333333332</v>
      </c>
      <c r="I28" s="40">
        <v>2263.5666666666666</v>
      </c>
      <c r="J28" s="40">
        <v>2297.1333333333332</v>
      </c>
      <c r="K28" s="31">
        <v>2230</v>
      </c>
      <c r="L28" s="31">
        <v>2140</v>
      </c>
      <c r="M28" s="31">
        <v>0.38144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788.05</v>
      </c>
      <c r="D29" s="40">
        <v>785.58333333333337</v>
      </c>
      <c r="E29" s="40">
        <v>776.31666666666672</v>
      </c>
      <c r="F29" s="40">
        <v>764.58333333333337</v>
      </c>
      <c r="G29" s="40">
        <v>755.31666666666672</v>
      </c>
      <c r="H29" s="40">
        <v>797.31666666666672</v>
      </c>
      <c r="I29" s="40">
        <v>806.58333333333337</v>
      </c>
      <c r="J29" s="40">
        <v>818.31666666666672</v>
      </c>
      <c r="K29" s="31">
        <v>794.85</v>
      </c>
      <c r="L29" s="31">
        <v>773.85</v>
      </c>
      <c r="M29" s="31">
        <v>3.15612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3791.05</v>
      </c>
      <c r="D30" s="40">
        <v>3800.2999999999997</v>
      </c>
      <c r="E30" s="40">
        <v>3741.8499999999995</v>
      </c>
      <c r="F30" s="40">
        <v>3692.6499999999996</v>
      </c>
      <c r="G30" s="40">
        <v>3634.1999999999994</v>
      </c>
      <c r="H30" s="40">
        <v>3849.4999999999995</v>
      </c>
      <c r="I30" s="40">
        <v>3907.9499999999994</v>
      </c>
      <c r="J30" s="40">
        <v>3957.1499999999996</v>
      </c>
      <c r="K30" s="31">
        <v>3858.75</v>
      </c>
      <c r="L30" s="31">
        <v>3751.1</v>
      </c>
      <c r="M30" s="31">
        <v>0.58074999999999999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695.2</v>
      </c>
      <c r="D31" s="40">
        <v>700.05000000000007</v>
      </c>
      <c r="E31" s="40">
        <v>687.15000000000009</v>
      </c>
      <c r="F31" s="40">
        <v>679.1</v>
      </c>
      <c r="G31" s="40">
        <v>666.2</v>
      </c>
      <c r="H31" s="40">
        <v>708.10000000000014</v>
      </c>
      <c r="I31" s="40">
        <v>721</v>
      </c>
      <c r="J31" s="40">
        <v>729.05000000000018</v>
      </c>
      <c r="K31" s="31">
        <v>712.95</v>
      </c>
      <c r="L31" s="31">
        <v>692</v>
      </c>
      <c r="M31" s="31">
        <v>10.21222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379.9</v>
      </c>
      <c r="D32" s="40">
        <v>384.31666666666666</v>
      </c>
      <c r="E32" s="40">
        <v>373.7833333333333</v>
      </c>
      <c r="F32" s="40">
        <v>367.66666666666663</v>
      </c>
      <c r="G32" s="40">
        <v>357.13333333333327</v>
      </c>
      <c r="H32" s="40">
        <v>390.43333333333334</v>
      </c>
      <c r="I32" s="40">
        <v>400.96666666666675</v>
      </c>
      <c r="J32" s="40">
        <v>407.08333333333337</v>
      </c>
      <c r="K32" s="31">
        <v>394.85</v>
      </c>
      <c r="L32" s="31">
        <v>378.2</v>
      </c>
      <c r="M32" s="31">
        <v>98.34178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4134.8500000000004</v>
      </c>
      <c r="D33" s="40">
        <v>4148.333333333333</v>
      </c>
      <c r="E33" s="40">
        <v>4061.7666666666664</v>
      </c>
      <c r="F33" s="40">
        <v>3988.6833333333334</v>
      </c>
      <c r="G33" s="40">
        <v>3902.1166666666668</v>
      </c>
      <c r="H33" s="40">
        <v>4221.4166666666661</v>
      </c>
      <c r="I33" s="40">
        <v>4307.9833333333336</v>
      </c>
      <c r="J33" s="40">
        <v>4381.0666666666657</v>
      </c>
      <c r="K33" s="31">
        <v>4234.8999999999996</v>
      </c>
      <c r="L33" s="31">
        <v>4075.25</v>
      </c>
      <c r="M33" s="31">
        <v>6.98306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226.15</v>
      </c>
      <c r="D34" s="40">
        <v>226.6</v>
      </c>
      <c r="E34" s="40">
        <v>223.95</v>
      </c>
      <c r="F34" s="40">
        <v>221.75</v>
      </c>
      <c r="G34" s="40">
        <v>219.1</v>
      </c>
      <c r="H34" s="40">
        <v>228.79999999999998</v>
      </c>
      <c r="I34" s="40">
        <v>231.45000000000002</v>
      </c>
      <c r="J34" s="40">
        <v>233.64999999999998</v>
      </c>
      <c r="K34" s="31">
        <v>229.25</v>
      </c>
      <c r="L34" s="31">
        <v>224.4</v>
      </c>
      <c r="M34" s="31">
        <v>36.108719999999998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141.05000000000001</v>
      </c>
      <c r="D35" s="40">
        <v>139.76666666666668</v>
      </c>
      <c r="E35" s="40">
        <v>137.73333333333335</v>
      </c>
      <c r="F35" s="40">
        <v>134.41666666666666</v>
      </c>
      <c r="G35" s="40">
        <v>132.38333333333333</v>
      </c>
      <c r="H35" s="40">
        <v>143.08333333333337</v>
      </c>
      <c r="I35" s="40">
        <v>145.11666666666673</v>
      </c>
      <c r="J35" s="40">
        <v>148.43333333333339</v>
      </c>
      <c r="K35" s="31">
        <v>141.80000000000001</v>
      </c>
      <c r="L35" s="31">
        <v>136.44999999999999</v>
      </c>
      <c r="M35" s="31">
        <v>130.35269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3002</v>
      </c>
      <c r="D36" s="40">
        <v>3039.2999999999997</v>
      </c>
      <c r="E36" s="40">
        <v>2883.1499999999996</v>
      </c>
      <c r="F36" s="40">
        <v>2764.2999999999997</v>
      </c>
      <c r="G36" s="40">
        <v>2608.1499999999996</v>
      </c>
      <c r="H36" s="40">
        <v>3158.1499999999996</v>
      </c>
      <c r="I36" s="40">
        <v>3314.3</v>
      </c>
      <c r="J36" s="40">
        <v>3433.1499999999996</v>
      </c>
      <c r="K36" s="31">
        <v>3195.45</v>
      </c>
      <c r="L36" s="31">
        <v>2920.45</v>
      </c>
      <c r="M36" s="31">
        <v>51.035429999999998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705.9</v>
      </c>
      <c r="D37" s="40">
        <v>707.26666666666654</v>
      </c>
      <c r="E37" s="40">
        <v>696.73333333333312</v>
      </c>
      <c r="F37" s="40">
        <v>687.56666666666661</v>
      </c>
      <c r="G37" s="40">
        <v>677.03333333333319</v>
      </c>
      <c r="H37" s="40">
        <v>716.43333333333305</v>
      </c>
      <c r="I37" s="40">
        <v>726.96666666666658</v>
      </c>
      <c r="J37" s="40">
        <v>736.13333333333298</v>
      </c>
      <c r="K37" s="31">
        <v>717.8</v>
      </c>
      <c r="L37" s="31">
        <v>698.1</v>
      </c>
      <c r="M37" s="31">
        <v>15.19098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4521.25</v>
      </c>
      <c r="D38" s="40">
        <v>4573.583333333333</v>
      </c>
      <c r="E38" s="40">
        <v>4447.6666666666661</v>
      </c>
      <c r="F38" s="40">
        <v>4374.083333333333</v>
      </c>
      <c r="G38" s="40">
        <v>4248.1666666666661</v>
      </c>
      <c r="H38" s="40">
        <v>4647.1666666666661</v>
      </c>
      <c r="I38" s="40">
        <v>4773.0833333333321</v>
      </c>
      <c r="J38" s="40">
        <v>4846.6666666666661</v>
      </c>
      <c r="K38" s="31">
        <v>4699.5</v>
      </c>
      <c r="L38" s="31">
        <v>4500</v>
      </c>
      <c r="M38" s="31">
        <v>10.28678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807.8</v>
      </c>
      <c r="D39" s="40">
        <v>804.5333333333333</v>
      </c>
      <c r="E39" s="40">
        <v>795.56666666666661</v>
      </c>
      <c r="F39" s="40">
        <v>783.33333333333326</v>
      </c>
      <c r="G39" s="40">
        <v>774.36666666666656</v>
      </c>
      <c r="H39" s="40">
        <v>816.76666666666665</v>
      </c>
      <c r="I39" s="40">
        <v>825.73333333333335</v>
      </c>
      <c r="J39" s="40">
        <v>837.9666666666667</v>
      </c>
      <c r="K39" s="31">
        <v>813.5</v>
      </c>
      <c r="L39" s="31">
        <v>792.3</v>
      </c>
      <c r="M39" s="31">
        <v>74.056389999999993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3804</v>
      </c>
      <c r="D40" s="40">
        <v>3816.2166666666667</v>
      </c>
      <c r="E40" s="40">
        <v>3757.2833333333333</v>
      </c>
      <c r="F40" s="40">
        <v>3710.5666666666666</v>
      </c>
      <c r="G40" s="40">
        <v>3651.6333333333332</v>
      </c>
      <c r="H40" s="40">
        <v>3862.9333333333334</v>
      </c>
      <c r="I40" s="40">
        <v>3921.8666666666668</v>
      </c>
      <c r="J40" s="40">
        <v>3968.5833333333335</v>
      </c>
      <c r="K40" s="31">
        <v>3875.15</v>
      </c>
      <c r="L40" s="31">
        <v>3769.5</v>
      </c>
      <c r="M40" s="31">
        <v>3.7333599999999998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7737.3</v>
      </c>
      <c r="D41" s="40">
        <v>7750.7666666666664</v>
      </c>
      <c r="E41" s="40">
        <v>7671.5333333333328</v>
      </c>
      <c r="F41" s="40">
        <v>7605.7666666666664</v>
      </c>
      <c r="G41" s="40">
        <v>7526.5333333333328</v>
      </c>
      <c r="H41" s="40">
        <v>7816.5333333333328</v>
      </c>
      <c r="I41" s="40">
        <v>7895.7666666666664</v>
      </c>
      <c r="J41" s="40">
        <v>7961.5333333333328</v>
      </c>
      <c r="K41" s="31">
        <v>7830</v>
      </c>
      <c r="L41" s="31">
        <v>7685</v>
      </c>
      <c r="M41" s="31">
        <v>6.3946100000000001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18579.599999999999</v>
      </c>
      <c r="D42" s="40">
        <v>18571.866666666665</v>
      </c>
      <c r="E42" s="40">
        <v>18354.433333333331</v>
      </c>
      <c r="F42" s="40">
        <v>18129.266666666666</v>
      </c>
      <c r="G42" s="40">
        <v>17911.833333333332</v>
      </c>
      <c r="H42" s="40">
        <v>18797.033333333329</v>
      </c>
      <c r="I42" s="40">
        <v>19014.466666666664</v>
      </c>
      <c r="J42" s="40">
        <v>19239.633333333328</v>
      </c>
      <c r="K42" s="31">
        <v>18789.3</v>
      </c>
      <c r="L42" s="31">
        <v>18346.7</v>
      </c>
      <c r="M42" s="31">
        <v>1.92533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4733.1499999999996</v>
      </c>
      <c r="D43" s="40">
        <v>4753.2999999999993</v>
      </c>
      <c r="E43" s="40">
        <v>4682.3999999999987</v>
      </c>
      <c r="F43" s="40">
        <v>4631.6499999999996</v>
      </c>
      <c r="G43" s="40">
        <v>4560.7499999999991</v>
      </c>
      <c r="H43" s="40">
        <v>4804.0499999999984</v>
      </c>
      <c r="I43" s="40">
        <v>4874.95</v>
      </c>
      <c r="J43" s="40">
        <v>4925.699999999998</v>
      </c>
      <c r="K43" s="31">
        <v>4824.2</v>
      </c>
      <c r="L43" s="31">
        <v>4702.55</v>
      </c>
      <c r="M43" s="31">
        <v>0.20080000000000001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2487.25</v>
      </c>
      <c r="D44" s="40">
        <v>2493.3666666666668</v>
      </c>
      <c r="E44" s="40">
        <v>2468.8833333333337</v>
      </c>
      <c r="F44" s="40">
        <v>2450.5166666666669</v>
      </c>
      <c r="G44" s="40">
        <v>2426.0333333333338</v>
      </c>
      <c r="H44" s="40">
        <v>2511.7333333333336</v>
      </c>
      <c r="I44" s="40">
        <v>2536.2166666666672</v>
      </c>
      <c r="J44" s="40">
        <v>2554.5833333333335</v>
      </c>
      <c r="K44" s="31">
        <v>2517.85</v>
      </c>
      <c r="L44" s="31">
        <v>2475</v>
      </c>
      <c r="M44" s="31">
        <v>1.87612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316.5</v>
      </c>
      <c r="D45" s="40">
        <v>316.73333333333335</v>
      </c>
      <c r="E45" s="40">
        <v>310.2166666666667</v>
      </c>
      <c r="F45" s="40">
        <v>303.93333333333334</v>
      </c>
      <c r="G45" s="40">
        <v>297.41666666666669</v>
      </c>
      <c r="H45" s="40">
        <v>323.01666666666671</v>
      </c>
      <c r="I45" s="40">
        <v>329.53333333333336</v>
      </c>
      <c r="J45" s="40">
        <v>335.81666666666672</v>
      </c>
      <c r="K45" s="31">
        <v>323.25</v>
      </c>
      <c r="L45" s="31">
        <v>310.45</v>
      </c>
      <c r="M45" s="31">
        <v>63.573219999999999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95.45</v>
      </c>
      <c r="D46" s="40">
        <v>94.25</v>
      </c>
      <c r="E46" s="40">
        <v>92.6</v>
      </c>
      <c r="F46" s="40">
        <v>89.75</v>
      </c>
      <c r="G46" s="40">
        <v>88.1</v>
      </c>
      <c r="H46" s="40">
        <v>97.1</v>
      </c>
      <c r="I46" s="40">
        <v>98.75</v>
      </c>
      <c r="J46" s="40">
        <v>101.6</v>
      </c>
      <c r="K46" s="31">
        <v>95.9</v>
      </c>
      <c r="L46" s="31">
        <v>91.4</v>
      </c>
      <c r="M46" s="31">
        <v>1305.5737899999999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61.25</v>
      </c>
      <c r="D47" s="40">
        <v>61.15</v>
      </c>
      <c r="E47" s="40">
        <v>59.699999999999996</v>
      </c>
      <c r="F47" s="40">
        <v>58.15</v>
      </c>
      <c r="G47" s="40">
        <v>56.699999999999996</v>
      </c>
      <c r="H47" s="40">
        <v>62.699999999999996</v>
      </c>
      <c r="I47" s="40">
        <v>64.150000000000006</v>
      </c>
      <c r="J47" s="40">
        <v>65.699999999999989</v>
      </c>
      <c r="K47" s="31">
        <v>62.6</v>
      </c>
      <c r="L47" s="31">
        <v>59.6</v>
      </c>
      <c r="M47" s="31">
        <v>161.45454000000001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2052.75</v>
      </c>
      <c r="D48" s="40">
        <v>2073.4500000000003</v>
      </c>
      <c r="E48" s="40">
        <v>2024.9000000000005</v>
      </c>
      <c r="F48" s="40">
        <v>1997.0500000000002</v>
      </c>
      <c r="G48" s="40">
        <v>1948.5000000000005</v>
      </c>
      <c r="H48" s="40">
        <v>2101.3000000000006</v>
      </c>
      <c r="I48" s="40">
        <v>2149.8500000000008</v>
      </c>
      <c r="J48" s="40">
        <v>2177.7000000000007</v>
      </c>
      <c r="K48" s="31">
        <v>2122</v>
      </c>
      <c r="L48" s="31">
        <v>2045.6</v>
      </c>
      <c r="M48" s="31">
        <v>7.0442600000000004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750.05</v>
      </c>
      <c r="D49" s="40">
        <v>764.35</v>
      </c>
      <c r="E49" s="40">
        <v>720.7</v>
      </c>
      <c r="F49" s="40">
        <v>691.35</v>
      </c>
      <c r="G49" s="40">
        <v>647.70000000000005</v>
      </c>
      <c r="H49" s="40">
        <v>793.7</v>
      </c>
      <c r="I49" s="40">
        <v>837.34999999999991</v>
      </c>
      <c r="J49" s="40">
        <v>866.7</v>
      </c>
      <c r="K49" s="31">
        <v>808</v>
      </c>
      <c r="L49" s="31">
        <v>735</v>
      </c>
      <c r="M49" s="31">
        <v>26.092469999999999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204.4</v>
      </c>
      <c r="D50" s="40">
        <v>204.81666666666669</v>
      </c>
      <c r="E50" s="40">
        <v>202.63333333333338</v>
      </c>
      <c r="F50" s="40">
        <v>200.8666666666667</v>
      </c>
      <c r="G50" s="40">
        <v>198.68333333333339</v>
      </c>
      <c r="H50" s="40">
        <v>206.58333333333337</v>
      </c>
      <c r="I50" s="40">
        <v>208.76666666666671</v>
      </c>
      <c r="J50" s="40">
        <v>210.53333333333336</v>
      </c>
      <c r="K50" s="31">
        <v>207</v>
      </c>
      <c r="L50" s="31">
        <v>203.05</v>
      </c>
      <c r="M50" s="31">
        <v>52.358289999999997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782.3</v>
      </c>
      <c r="D51" s="40">
        <v>779.76666666666677</v>
      </c>
      <c r="E51" s="40">
        <v>772.58333333333348</v>
      </c>
      <c r="F51" s="40">
        <v>762.86666666666667</v>
      </c>
      <c r="G51" s="40">
        <v>755.68333333333339</v>
      </c>
      <c r="H51" s="40">
        <v>789.48333333333358</v>
      </c>
      <c r="I51" s="40">
        <v>796.66666666666674</v>
      </c>
      <c r="J51" s="40">
        <v>806.38333333333367</v>
      </c>
      <c r="K51" s="31">
        <v>786.95</v>
      </c>
      <c r="L51" s="31">
        <v>770.05</v>
      </c>
      <c r="M51" s="31">
        <v>16.47655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71.55</v>
      </c>
      <c r="D52" s="40">
        <v>71.733333333333334</v>
      </c>
      <c r="E52" s="40">
        <v>69.566666666666663</v>
      </c>
      <c r="F52" s="40">
        <v>67.583333333333329</v>
      </c>
      <c r="G52" s="40">
        <v>65.416666666666657</v>
      </c>
      <c r="H52" s="40">
        <v>73.716666666666669</v>
      </c>
      <c r="I52" s="40">
        <v>75.883333333333326</v>
      </c>
      <c r="J52" s="40">
        <v>77.866666666666674</v>
      </c>
      <c r="K52" s="31">
        <v>73.900000000000006</v>
      </c>
      <c r="L52" s="31">
        <v>69.75</v>
      </c>
      <c r="M52" s="31">
        <v>807.10119999999995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451.05</v>
      </c>
      <c r="D53" s="40">
        <v>449.36666666666662</v>
      </c>
      <c r="E53" s="40">
        <v>444.73333333333323</v>
      </c>
      <c r="F53" s="40">
        <v>438.41666666666663</v>
      </c>
      <c r="G53" s="40">
        <v>433.78333333333325</v>
      </c>
      <c r="H53" s="40">
        <v>455.68333333333322</v>
      </c>
      <c r="I53" s="40">
        <v>460.31666666666655</v>
      </c>
      <c r="J53" s="40">
        <v>466.63333333333321</v>
      </c>
      <c r="K53" s="31">
        <v>454</v>
      </c>
      <c r="L53" s="31">
        <v>443.05</v>
      </c>
      <c r="M53" s="31">
        <v>98.87576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696.05</v>
      </c>
      <c r="D54" s="40">
        <v>699.20000000000016</v>
      </c>
      <c r="E54" s="40">
        <v>686.0500000000003</v>
      </c>
      <c r="F54" s="40">
        <v>676.05000000000018</v>
      </c>
      <c r="G54" s="40">
        <v>662.90000000000032</v>
      </c>
      <c r="H54" s="40">
        <v>709.20000000000027</v>
      </c>
      <c r="I54" s="40">
        <v>722.35000000000014</v>
      </c>
      <c r="J54" s="40">
        <v>732.35000000000025</v>
      </c>
      <c r="K54" s="31">
        <v>712.35</v>
      </c>
      <c r="L54" s="31">
        <v>689.2</v>
      </c>
      <c r="M54" s="31">
        <v>89.089789999999994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344.95</v>
      </c>
      <c r="D55" s="40">
        <v>344.25</v>
      </c>
      <c r="E55" s="40">
        <v>338.7</v>
      </c>
      <c r="F55" s="40">
        <v>332.45</v>
      </c>
      <c r="G55" s="40">
        <v>326.89999999999998</v>
      </c>
      <c r="H55" s="40">
        <v>350.5</v>
      </c>
      <c r="I55" s="40">
        <v>356.04999999999995</v>
      </c>
      <c r="J55" s="40">
        <v>362.3</v>
      </c>
      <c r="K55" s="31">
        <v>349.8</v>
      </c>
      <c r="L55" s="31">
        <v>338</v>
      </c>
      <c r="M55" s="31">
        <v>41.443469999999998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1110.55</v>
      </c>
      <c r="D56" s="40">
        <v>1112.8666666666668</v>
      </c>
      <c r="E56" s="40">
        <v>1098.7333333333336</v>
      </c>
      <c r="F56" s="40">
        <v>1086.9166666666667</v>
      </c>
      <c r="G56" s="40">
        <v>1072.7833333333335</v>
      </c>
      <c r="H56" s="40">
        <v>1124.6833333333336</v>
      </c>
      <c r="I56" s="40">
        <v>1138.8166666666668</v>
      </c>
      <c r="J56" s="40">
        <v>1150.6333333333337</v>
      </c>
      <c r="K56" s="31">
        <v>1127</v>
      </c>
      <c r="L56" s="31">
        <v>1101.05</v>
      </c>
      <c r="M56" s="31">
        <v>0.47824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17117.849999999999</v>
      </c>
      <c r="D57" s="40">
        <v>17083.533333333333</v>
      </c>
      <c r="E57" s="40">
        <v>16924.316666666666</v>
      </c>
      <c r="F57" s="40">
        <v>16730.783333333333</v>
      </c>
      <c r="G57" s="40">
        <v>16571.566666666666</v>
      </c>
      <c r="H57" s="40">
        <v>17277.066666666666</v>
      </c>
      <c r="I57" s="40">
        <v>17436.283333333333</v>
      </c>
      <c r="J57" s="40">
        <v>17629.816666666666</v>
      </c>
      <c r="K57" s="31">
        <v>17242.75</v>
      </c>
      <c r="L57" s="31">
        <v>16890</v>
      </c>
      <c r="M57" s="31">
        <v>0.22924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3714.35</v>
      </c>
      <c r="D58" s="40">
        <v>3730.9500000000003</v>
      </c>
      <c r="E58" s="40">
        <v>3663.4000000000005</v>
      </c>
      <c r="F58" s="40">
        <v>3612.4500000000003</v>
      </c>
      <c r="G58" s="40">
        <v>3544.9000000000005</v>
      </c>
      <c r="H58" s="40">
        <v>3781.9000000000005</v>
      </c>
      <c r="I58" s="40">
        <v>3849.4500000000007</v>
      </c>
      <c r="J58" s="40">
        <v>3900.4000000000005</v>
      </c>
      <c r="K58" s="31">
        <v>3798.5</v>
      </c>
      <c r="L58" s="31">
        <v>3680</v>
      </c>
      <c r="M58" s="31">
        <v>3.35589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94.6</v>
      </c>
      <c r="D59" s="40">
        <v>94.166666666666671</v>
      </c>
      <c r="E59" s="40">
        <v>92.433333333333337</v>
      </c>
      <c r="F59" s="40">
        <v>90.266666666666666</v>
      </c>
      <c r="G59" s="40">
        <v>88.533333333333331</v>
      </c>
      <c r="H59" s="40">
        <v>96.333333333333343</v>
      </c>
      <c r="I59" s="40">
        <v>98.066666666666663</v>
      </c>
      <c r="J59" s="40">
        <v>100.23333333333335</v>
      </c>
      <c r="K59" s="31">
        <v>95.9</v>
      </c>
      <c r="L59" s="31">
        <v>92</v>
      </c>
      <c r="M59" s="31">
        <v>75.659719999999993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510.6</v>
      </c>
      <c r="D60" s="40">
        <v>512.71666666666658</v>
      </c>
      <c r="E60" s="40">
        <v>502.93333333333317</v>
      </c>
      <c r="F60" s="40">
        <v>495.26666666666659</v>
      </c>
      <c r="G60" s="40">
        <v>485.48333333333318</v>
      </c>
      <c r="H60" s="40">
        <v>520.38333333333321</v>
      </c>
      <c r="I60" s="40">
        <v>530.16666666666674</v>
      </c>
      <c r="J60" s="40">
        <v>537.83333333333314</v>
      </c>
      <c r="K60" s="31">
        <v>522.5</v>
      </c>
      <c r="L60" s="31">
        <v>505.05</v>
      </c>
      <c r="M60" s="31">
        <v>11.317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199.6</v>
      </c>
      <c r="D61" s="40">
        <v>197.61666666666667</v>
      </c>
      <c r="E61" s="40">
        <v>194.23333333333335</v>
      </c>
      <c r="F61" s="40">
        <v>188.86666666666667</v>
      </c>
      <c r="G61" s="40">
        <v>185.48333333333335</v>
      </c>
      <c r="H61" s="40">
        <v>202.98333333333335</v>
      </c>
      <c r="I61" s="40">
        <v>206.36666666666667</v>
      </c>
      <c r="J61" s="40">
        <v>211.73333333333335</v>
      </c>
      <c r="K61" s="31">
        <v>201</v>
      </c>
      <c r="L61" s="31">
        <v>192.25</v>
      </c>
      <c r="M61" s="31">
        <v>284.00297999999998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143.80000000000001</v>
      </c>
      <c r="D62" s="40">
        <v>142.63333333333335</v>
      </c>
      <c r="E62" s="40">
        <v>140.4666666666667</v>
      </c>
      <c r="F62" s="40">
        <v>137.13333333333335</v>
      </c>
      <c r="G62" s="40">
        <v>134.9666666666667</v>
      </c>
      <c r="H62" s="40">
        <v>145.9666666666667</v>
      </c>
      <c r="I62" s="40">
        <v>148.13333333333338</v>
      </c>
      <c r="J62" s="40">
        <v>151.4666666666667</v>
      </c>
      <c r="K62" s="31">
        <v>144.80000000000001</v>
      </c>
      <c r="L62" s="31">
        <v>139.30000000000001</v>
      </c>
      <c r="M62" s="31">
        <v>21.834109999999999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614.15</v>
      </c>
      <c r="D63" s="40">
        <v>610.01666666666665</v>
      </c>
      <c r="E63" s="40">
        <v>596.13333333333333</v>
      </c>
      <c r="F63" s="40">
        <v>578.11666666666667</v>
      </c>
      <c r="G63" s="40">
        <v>564.23333333333335</v>
      </c>
      <c r="H63" s="40">
        <v>628.0333333333333</v>
      </c>
      <c r="I63" s="40">
        <v>641.91666666666652</v>
      </c>
      <c r="J63" s="40">
        <v>659.93333333333328</v>
      </c>
      <c r="K63" s="31">
        <v>623.9</v>
      </c>
      <c r="L63" s="31">
        <v>592</v>
      </c>
      <c r="M63" s="31">
        <v>41.772730000000003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911.55</v>
      </c>
      <c r="D64" s="40">
        <v>910.34999999999991</v>
      </c>
      <c r="E64" s="40">
        <v>902.79999999999984</v>
      </c>
      <c r="F64" s="40">
        <v>894.05</v>
      </c>
      <c r="G64" s="40">
        <v>886.49999999999989</v>
      </c>
      <c r="H64" s="40">
        <v>919.0999999999998</v>
      </c>
      <c r="I64" s="40">
        <v>926.65</v>
      </c>
      <c r="J64" s="40">
        <v>935.39999999999975</v>
      </c>
      <c r="K64" s="31">
        <v>917.9</v>
      </c>
      <c r="L64" s="31">
        <v>901.6</v>
      </c>
      <c r="M64" s="31">
        <v>27.23509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170.4</v>
      </c>
      <c r="D65" s="40">
        <v>169.25000000000003</v>
      </c>
      <c r="E65" s="40">
        <v>166.70000000000005</v>
      </c>
      <c r="F65" s="40">
        <v>163.00000000000003</v>
      </c>
      <c r="G65" s="40">
        <v>160.45000000000005</v>
      </c>
      <c r="H65" s="40">
        <v>172.95000000000005</v>
      </c>
      <c r="I65" s="40">
        <v>175.50000000000006</v>
      </c>
      <c r="J65" s="40">
        <v>179.20000000000005</v>
      </c>
      <c r="K65" s="31">
        <v>171.8</v>
      </c>
      <c r="L65" s="31">
        <v>165.55</v>
      </c>
      <c r="M65" s="31">
        <v>31.647379999999998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182.4</v>
      </c>
      <c r="D66" s="40">
        <v>181.43333333333331</v>
      </c>
      <c r="E66" s="40">
        <v>179.86666666666662</v>
      </c>
      <c r="F66" s="40">
        <v>177.33333333333331</v>
      </c>
      <c r="G66" s="40">
        <v>175.76666666666662</v>
      </c>
      <c r="H66" s="40">
        <v>183.96666666666661</v>
      </c>
      <c r="I66" s="40">
        <v>185.53333333333327</v>
      </c>
      <c r="J66" s="40">
        <v>188.06666666666661</v>
      </c>
      <c r="K66" s="31">
        <v>183</v>
      </c>
      <c r="L66" s="31">
        <v>178.9</v>
      </c>
      <c r="M66" s="31">
        <v>155.86097000000001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5448.45</v>
      </c>
      <c r="D67" s="40">
        <v>5567.2166666666672</v>
      </c>
      <c r="E67" s="40">
        <v>5285.1333333333341</v>
      </c>
      <c r="F67" s="40">
        <v>5121.8166666666666</v>
      </c>
      <c r="G67" s="40">
        <v>4839.7333333333336</v>
      </c>
      <c r="H67" s="40">
        <v>5730.5333333333347</v>
      </c>
      <c r="I67" s="40">
        <v>6012.6166666666668</v>
      </c>
      <c r="J67" s="40">
        <v>6175.9333333333352</v>
      </c>
      <c r="K67" s="31">
        <v>5849.3</v>
      </c>
      <c r="L67" s="31">
        <v>5403.9</v>
      </c>
      <c r="M67" s="31">
        <v>5.6665099999999997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1593.55</v>
      </c>
      <c r="D68" s="40">
        <v>1602.0666666666666</v>
      </c>
      <c r="E68" s="40">
        <v>1577.5333333333333</v>
      </c>
      <c r="F68" s="40">
        <v>1561.5166666666667</v>
      </c>
      <c r="G68" s="40">
        <v>1536.9833333333333</v>
      </c>
      <c r="H68" s="40">
        <v>1618.0833333333333</v>
      </c>
      <c r="I68" s="40">
        <v>1642.6166666666666</v>
      </c>
      <c r="J68" s="40">
        <v>1658.6333333333332</v>
      </c>
      <c r="K68" s="31">
        <v>1626.6</v>
      </c>
      <c r="L68" s="31">
        <v>1586.05</v>
      </c>
      <c r="M68" s="31">
        <v>5.9276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664.4</v>
      </c>
      <c r="D69" s="40">
        <v>668.33333333333337</v>
      </c>
      <c r="E69" s="40">
        <v>654.06666666666672</v>
      </c>
      <c r="F69" s="40">
        <v>643.73333333333335</v>
      </c>
      <c r="G69" s="40">
        <v>629.4666666666667</v>
      </c>
      <c r="H69" s="40">
        <v>678.66666666666674</v>
      </c>
      <c r="I69" s="40">
        <v>692.93333333333339</v>
      </c>
      <c r="J69" s="40">
        <v>703.26666666666677</v>
      </c>
      <c r="K69" s="31">
        <v>682.6</v>
      </c>
      <c r="L69" s="31">
        <v>658</v>
      </c>
      <c r="M69" s="31">
        <v>14.166679999999999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830.65</v>
      </c>
      <c r="D70" s="40">
        <v>834.61666666666667</v>
      </c>
      <c r="E70" s="40">
        <v>820.83333333333337</v>
      </c>
      <c r="F70" s="40">
        <v>811.01666666666665</v>
      </c>
      <c r="G70" s="40">
        <v>797.23333333333335</v>
      </c>
      <c r="H70" s="40">
        <v>844.43333333333339</v>
      </c>
      <c r="I70" s="40">
        <v>858.2166666666667</v>
      </c>
      <c r="J70" s="40">
        <v>868.03333333333342</v>
      </c>
      <c r="K70" s="31">
        <v>848.4</v>
      </c>
      <c r="L70" s="31">
        <v>824.8</v>
      </c>
      <c r="M70" s="31">
        <v>7.4836400000000003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463.9</v>
      </c>
      <c r="D71" s="40">
        <v>456.9666666666667</v>
      </c>
      <c r="E71" s="40">
        <v>445.93333333333339</v>
      </c>
      <c r="F71" s="40">
        <v>427.9666666666667</v>
      </c>
      <c r="G71" s="40">
        <v>416.93333333333339</v>
      </c>
      <c r="H71" s="40">
        <v>474.93333333333339</v>
      </c>
      <c r="I71" s="40">
        <v>485.9666666666667</v>
      </c>
      <c r="J71" s="40">
        <v>503.93333333333339</v>
      </c>
      <c r="K71" s="31">
        <v>468</v>
      </c>
      <c r="L71" s="31">
        <v>439</v>
      </c>
      <c r="M71" s="31">
        <v>24.99907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881.1</v>
      </c>
      <c r="D72" s="40">
        <v>883.15</v>
      </c>
      <c r="E72" s="40">
        <v>868.94999999999993</v>
      </c>
      <c r="F72" s="40">
        <v>856.8</v>
      </c>
      <c r="G72" s="40">
        <v>842.59999999999991</v>
      </c>
      <c r="H72" s="40">
        <v>895.3</v>
      </c>
      <c r="I72" s="40">
        <v>909.5</v>
      </c>
      <c r="J72" s="40">
        <v>921.65</v>
      </c>
      <c r="K72" s="31">
        <v>897.35</v>
      </c>
      <c r="L72" s="31">
        <v>871</v>
      </c>
      <c r="M72" s="31">
        <v>15.43769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407.1</v>
      </c>
      <c r="D73" s="40">
        <v>407.41666666666669</v>
      </c>
      <c r="E73" s="40">
        <v>397.83333333333337</v>
      </c>
      <c r="F73" s="40">
        <v>388.56666666666666</v>
      </c>
      <c r="G73" s="40">
        <v>378.98333333333335</v>
      </c>
      <c r="H73" s="40">
        <v>416.68333333333339</v>
      </c>
      <c r="I73" s="40">
        <v>426.26666666666677</v>
      </c>
      <c r="J73" s="40">
        <v>435.53333333333342</v>
      </c>
      <c r="K73" s="31">
        <v>417</v>
      </c>
      <c r="L73" s="31">
        <v>398.15</v>
      </c>
      <c r="M73" s="31">
        <v>106.77500999999999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587.4</v>
      </c>
      <c r="D74" s="40">
        <v>590.55000000000007</v>
      </c>
      <c r="E74" s="40">
        <v>582.10000000000014</v>
      </c>
      <c r="F74" s="40">
        <v>576.80000000000007</v>
      </c>
      <c r="G74" s="40">
        <v>568.35000000000014</v>
      </c>
      <c r="H74" s="40">
        <v>595.85000000000014</v>
      </c>
      <c r="I74" s="40">
        <v>604.30000000000018</v>
      </c>
      <c r="J74" s="40">
        <v>609.60000000000014</v>
      </c>
      <c r="K74" s="31">
        <v>599</v>
      </c>
      <c r="L74" s="31">
        <v>585.25</v>
      </c>
      <c r="M74" s="31">
        <v>19.251449999999998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1975.55</v>
      </c>
      <c r="D75" s="40">
        <v>1967.4333333333334</v>
      </c>
      <c r="E75" s="40">
        <v>1935.8666666666668</v>
      </c>
      <c r="F75" s="40">
        <v>1896.1833333333334</v>
      </c>
      <c r="G75" s="40">
        <v>1864.6166666666668</v>
      </c>
      <c r="H75" s="40">
        <v>2007.1166666666668</v>
      </c>
      <c r="I75" s="40">
        <v>2038.6833333333334</v>
      </c>
      <c r="J75" s="40">
        <v>2078.3666666666668</v>
      </c>
      <c r="K75" s="31">
        <v>1999</v>
      </c>
      <c r="L75" s="31">
        <v>1927.75</v>
      </c>
      <c r="M75" s="31">
        <v>2.94339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2432.4</v>
      </c>
      <c r="D76" s="40">
        <v>2488.9833333333331</v>
      </c>
      <c r="E76" s="40">
        <v>2361.4666666666662</v>
      </c>
      <c r="F76" s="40">
        <v>2290.5333333333333</v>
      </c>
      <c r="G76" s="40">
        <v>2163.0166666666664</v>
      </c>
      <c r="H76" s="40">
        <v>2559.9166666666661</v>
      </c>
      <c r="I76" s="40">
        <v>2687.4333333333334</v>
      </c>
      <c r="J76" s="40">
        <v>2758.3666666666659</v>
      </c>
      <c r="K76" s="31">
        <v>2616.5</v>
      </c>
      <c r="L76" s="31">
        <v>2418.0500000000002</v>
      </c>
      <c r="M76" s="31">
        <v>41.798729999999999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218.25</v>
      </c>
      <c r="D77" s="40">
        <v>221.85</v>
      </c>
      <c r="E77" s="40">
        <v>211.7</v>
      </c>
      <c r="F77" s="40">
        <v>205.15</v>
      </c>
      <c r="G77" s="40">
        <v>195</v>
      </c>
      <c r="H77" s="40">
        <v>228.39999999999998</v>
      </c>
      <c r="I77" s="40">
        <v>238.55</v>
      </c>
      <c r="J77" s="40">
        <v>245.09999999999997</v>
      </c>
      <c r="K77" s="31">
        <v>232</v>
      </c>
      <c r="L77" s="31">
        <v>215.3</v>
      </c>
      <c r="M77" s="31">
        <v>82.675269999999998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5193.6499999999996</v>
      </c>
      <c r="D78" s="40">
        <v>5155.0999999999995</v>
      </c>
      <c r="E78" s="40">
        <v>5091.1999999999989</v>
      </c>
      <c r="F78" s="40">
        <v>4988.7499999999991</v>
      </c>
      <c r="G78" s="40">
        <v>4924.8499999999985</v>
      </c>
      <c r="H78" s="40">
        <v>5257.5499999999993</v>
      </c>
      <c r="I78" s="40">
        <v>5321.4499999999989</v>
      </c>
      <c r="J78" s="40">
        <v>5423.9</v>
      </c>
      <c r="K78" s="31">
        <v>5219</v>
      </c>
      <c r="L78" s="31">
        <v>5052.6499999999996</v>
      </c>
      <c r="M78" s="31">
        <v>4.3560699999999999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5267.85</v>
      </c>
      <c r="D79" s="40">
        <v>5225.1333333333341</v>
      </c>
      <c r="E79" s="40">
        <v>5075.2666666666682</v>
      </c>
      <c r="F79" s="40">
        <v>4882.6833333333343</v>
      </c>
      <c r="G79" s="40">
        <v>4732.8166666666684</v>
      </c>
      <c r="H79" s="40">
        <v>5417.7166666666681</v>
      </c>
      <c r="I79" s="40">
        <v>5567.5833333333348</v>
      </c>
      <c r="J79" s="40">
        <v>5760.1666666666679</v>
      </c>
      <c r="K79" s="31">
        <v>5375</v>
      </c>
      <c r="L79" s="31">
        <v>5032.55</v>
      </c>
      <c r="M79" s="31">
        <v>7.6103800000000001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3518.5</v>
      </c>
      <c r="D80" s="40">
        <v>3529.8166666666671</v>
      </c>
      <c r="E80" s="40">
        <v>3478.6833333333343</v>
      </c>
      <c r="F80" s="40">
        <v>3438.8666666666672</v>
      </c>
      <c r="G80" s="40">
        <v>3387.7333333333345</v>
      </c>
      <c r="H80" s="40">
        <v>3569.6333333333341</v>
      </c>
      <c r="I80" s="40">
        <v>3620.7666666666664</v>
      </c>
      <c r="J80" s="40">
        <v>3660.5833333333339</v>
      </c>
      <c r="K80" s="31">
        <v>3580.95</v>
      </c>
      <c r="L80" s="31">
        <v>3490</v>
      </c>
      <c r="M80" s="31">
        <v>2.3897900000000001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4651.6499999999996</v>
      </c>
      <c r="D81" s="40">
        <v>4680.1500000000005</v>
      </c>
      <c r="E81" s="40">
        <v>4571.5000000000009</v>
      </c>
      <c r="F81" s="40">
        <v>4491.3500000000004</v>
      </c>
      <c r="G81" s="40">
        <v>4382.7000000000007</v>
      </c>
      <c r="H81" s="40">
        <v>4760.3000000000011</v>
      </c>
      <c r="I81" s="40">
        <v>4868.9500000000007</v>
      </c>
      <c r="J81" s="40">
        <v>4949.1000000000013</v>
      </c>
      <c r="K81" s="31">
        <v>4788.8</v>
      </c>
      <c r="L81" s="31">
        <v>4600</v>
      </c>
      <c r="M81" s="31">
        <v>5.1680000000000001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2663.35</v>
      </c>
      <c r="D82" s="40">
        <v>2652.5833333333335</v>
      </c>
      <c r="E82" s="40">
        <v>2607.166666666667</v>
      </c>
      <c r="F82" s="40">
        <v>2550.9833333333336</v>
      </c>
      <c r="G82" s="40">
        <v>2505.5666666666671</v>
      </c>
      <c r="H82" s="40">
        <v>2708.7666666666669</v>
      </c>
      <c r="I82" s="40">
        <v>2754.1833333333338</v>
      </c>
      <c r="J82" s="40">
        <v>2810.3666666666668</v>
      </c>
      <c r="K82" s="31">
        <v>2698</v>
      </c>
      <c r="L82" s="31">
        <v>2596.4</v>
      </c>
      <c r="M82" s="31">
        <v>8.1620399999999993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541.95000000000005</v>
      </c>
      <c r="D83" s="40">
        <v>540.33333333333337</v>
      </c>
      <c r="E83" s="40">
        <v>529.16666666666674</v>
      </c>
      <c r="F83" s="40">
        <v>516.38333333333333</v>
      </c>
      <c r="G83" s="40">
        <v>505.2166666666667</v>
      </c>
      <c r="H83" s="40">
        <v>553.11666666666679</v>
      </c>
      <c r="I83" s="40">
        <v>564.28333333333353</v>
      </c>
      <c r="J83" s="40">
        <v>577.06666666666683</v>
      </c>
      <c r="K83" s="31">
        <v>551.5</v>
      </c>
      <c r="L83" s="31">
        <v>527.54999999999995</v>
      </c>
      <c r="M83" s="31">
        <v>5.8320699999999999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1801.2</v>
      </c>
      <c r="D84" s="40">
        <v>1769.0666666666666</v>
      </c>
      <c r="E84" s="40">
        <v>1683.1333333333332</v>
      </c>
      <c r="F84" s="40">
        <v>1565.0666666666666</v>
      </c>
      <c r="G84" s="40">
        <v>1479.1333333333332</v>
      </c>
      <c r="H84" s="40">
        <v>1887.1333333333332</v>
      </c>
      <c r="I84" s="40">
        <v>1973.0666666666666</v>
      </c>
      <c r="J84" s="40">
        <v>2091.1333333333332</v>
      </c>
      <c r="K84" s="31">
        <v>1855</v>
      </c>
      <c r="L84" s="31">
        <v>1651</v>
      </c>
      <c r="M84" s="31">
        <v>1.2133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1476.8</v>
      </c>
      <c r="D85" s="40">
        <v>1462.3166666666668</v>
      </c>
      <c r="E85" s="40">
        <v>1439.6333333333337</v>
      </c>
      <c r="F85" s="40">
        <v>1402.4666666666669</v>
      </c>
      <c r="G85" s="40">
        <v>1379.7833333333338</v>
      </c>
      <c r="H85" s="40">
        <v>1499.4833333333336</v>
      </c>
      <c r="I85" s="40">
        <v>1522.1666666666665</v>
      </c>
      <c r="J85" s="40">
        <v>1559.3333333333335</v>
      </c>
      <c r="K85" s="31">
        <v>1485</v>
      </c>
      <c r="L85" s="31">
        <v>1425.15</v>
      </c>
      <c r="M85" s="31">
        <v>9.4431100000000008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182</v>
      </c>
      <c r="D86" s="40">
        <v>181.46666666666667</v>
      </c>
      <c r="E86" s="40">
        <v>180.03333333333333</v>
      </c>
      <c r="F86" s="40">
        <v>178.06666666666666</v>
      </c>
      <c r="G86" s="40">
        <v>176.63333333333333</v>
      </c>
      <c r="H86" s="40">
        <v>183.43333333333334</v>
      </c>
      <c r="I86" s="40">
        <v>184.86666666666667</v>
      </c>
      <c r="J86" s="40">
        <v>186.83333333333334</v>
      </c>
      <c r="K86" s="31">
        <v>182.9</v>
      </c>
      <c r="L86" s="31">
        <v>179.5</v>
      </c>
      <c r="M86" s="31">
        <v>33.404780000000002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96.55</v>
      </c>
      <c r="D87" s="40">
        <v>95.95</v>
      </c>
      <c r="E87" s="40">
        <v>93.9</v>
      </c>
      <c r="F87" s="40">
        <v>91.25</v>
      </c>
      <c r="G87" s="40">
        <v>89.2</v>
      </c>
      <c r="H87" s="40">
        <v>98.600000000000009</v>
      </c>
      <c r="I87" s="40">
        <v>100.64999999999999</v>
      </c>
      <c r="J87" s="40">
        <v>103.30000000000001</v>
      </c>
      <c r="K87" s="31">
        <v>98</v>
      </c>
      <c r="L87" s="31">
        <v>93.3</v>
      </c>
      <c r="M87" s="31">
        <v>472.42354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265.10000000000002</v>
      </c>
      <c r="D88" s="40">
        <v>262.28333333333336</v>
      </c>
      <c r="E88" s="40">
        <v>257.56666666666672</v>
      </c>
      <c r="F88" s="40">
        <v>250.03333333333336</v>
      </c>
      <c r="G88" s="40">
        <v>245.31666666666672</v>
      </c>
      <c r="H88" s="40">
        <v>269.81666666666672</v>
      </c>
      <c r="I88" s="40">
        <v>274.5333333333333</v>
      </c>
      <c r="J88" s="40">
        <v>282.06666666666672</v>
      </c>
      <c r="K88" s="31">
        <v>267</v>
      </c>
      <c r="L88" s="31">
        <v>254.75</v>
      </c>
      <c r="M88" s="31">
        <v>34.995359999999998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149.69999999999999</v>
      </c>
      <c r="D89" s="40">
        <v>151.06666666666669</v>
      </c>
      <c r="E89" s="40">
        <v>147.23333333333338</v>
      </c>
      <c r="F89" s="40">
        <v>144.76666666666668</v>
      </c>
      <c r="G89" s="40">
        <v>140.93333333333337</v>
      </c>
      <c r="H89" s="40">
        <v>153.53333333333339</v>
      </c>
      <c r="I89" s="40">
        <v>157.3666666666667</v>
      </c>
      <c r="J89" s="40">
        <v>159.8333333333334</v>
      </c>
      <c r="K89" s="31">
        <v>154.9</v>
      </c>
      <c r="L89" s="31">
        <v>148.6</v>
      </c>
      <c r="M89" s="31">
        <v>167.41093000000001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41.45</v>
      </c>
      <c r="D90" s="40">
        <v>41.716666666666669</v>
      </c>
      <c r="E90" s="40">
        <v>40.63333333333334</v>
      </c>
      <c r="F90" s="40">
        <v>39.81666666666667</v>
      </c>
      <c r="G90" s="40">
        <v>38.733333333333341</v>
      </c>
      <c r="H90" s="40">
        <v>42.533333333333339</v>
      </c>
      <c r="I90" s="40">
        <v>43.616666666666667</v>
      </c>
      <c r="J90" s="40">
        <v>44.433333333333337</v>
      </c>
      <c r="K90" s="31">
        <v>42.8</v>
      </c>
      <c r="L90" s="31">
        <v>40.9</v>
      </c>
      <c r="M90" s="31">
        <v>221.41936999999999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3621.95</v>
      </c>
      <c r="D91" s="40">
        <v>3559.1333333333332</v>
      </c>
      <c r="E91" s="40">
        <v>3398.2666666666664</v>
      </c>
      <c r="F91" s="40">
        <v>3174.583333333333</v>
      </c>
      <c r="G91" s="40">
        <v>3013.7166666666662</v>
      </c>
      <c r="H91" s="40">
        <v>3782.8166666666666</v>
      </c>
      <c r="I91" s="40">
        <v>3943.6833333333334</v>
      </c>
      <c r="J91" s="40">
        <v>4167.3666666666668</v>
      </c>
      <c r="K91" s="31">
        <v>3720</v>
      </c>
      <c r="L91" s="31">
        <v>3335.45</v>
      </c>
      <c r="M91" s="31">
        <v>4.8725199999999997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502.75</v>
      </c>
      <c r="D92" s="40">
        <v>503.90000000000003</v>
      </c>
      <c r="E92" s="40">
        <v>494.35</v>
      </c>
      <c r="F92" s="40">
        <v>485.95</v>
      </c>
      <c r="G92" s="40">
        <v>476.4</v>
      </c>
      <c r="H92" s="40">
        <v>512.30000000000007</v>
      </c>
      <c r="I92" s="40">
        <v>521.85000000000014</v>
      </c>
      <c r="J92" s="40">
        <v>530.25000000000011</v>
      </c>
      <c r="K92" s="31">
        <v>513.45000000000005</v>
      </c>
      <c r="L92" s="31">
        <v>495.5</v>
      </c>
      <c r="M92" s="31">
        <v>11.56583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624.25</v>
      </c>
      <c r="D93" s="40">
        <v>625.44999999999993</v>
      </c>
      <c r="E93" s="40">
        <v>620.79999999999984</v>
      </c>
      <c r="F93" s="40">
        <v>617.34999999999991</v>
      </c>
      <c r="G93" s="40">
        <v>612.69999999999982</v>
      </c>
      <c r="H93" s="40">
        <v>628.89999999999986</v>
      </c>
      <c r="I93" s="40">
        <v>633.54999999999995</v>
      </c>
      <c r="J93" s="40">
        <v>636.99999999999989</v>
      </c>
      <c r="K93" s="31">
        <v>630.1</v>
      </c>
      <c r="L93" s="31">
        <v>622</v>
      </c>
      <c r="M93" s="31">
        <v>0.57062000000000002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977.5</v>
      </c>
      <c r="D94" s="40">
        <v>983.68333333333339</v>
      </c>
      <c r="E94" s="40">
        <v>963.36666666666679</v>
      </c>
      <c r="F94" s="40">
        <v>949.23333333333335</v>
      </c>
      <c r="G94" s="40">
        <v>928.91666666666674</v>
      </c>
      <c r="H94" s="40">
        <v>997.81666666666683</v>
      </c>
      <c r="I94" s="40">
        <v>1018.1333333333334</v>
      </c>
      <c r="J94" s="40">
        <v>1032.2666666666669</v>
      </c>
      <c r="K94" s="31">
        <v>1004</v>
      </c>
      <c r="L94" s="31">
        <v>969.55</v>
      </c>
      <c r="M94" s="31">
        <v>14.955780000000001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575.6</v>
      </c>
      <c r="D95" s="40">
        <v>571.6</v>
      </c>
      <c r="E95" s="40">
        <v>564.20000000000005</v>
      </c>
      <c r="F95" s="40">
        <v>552.80000000000007</v>
      </c>
      <c r="G95" s="40">
        <v>545.40000000000009</v>
      </c>
      <c r="H95" s="40">
        <v>583</v>
      </c>
      <c r="I95" s="40">
        <v>590.39999999999986</v>
      </c>
      <c r="J95" s="40">
        <v>601.79999999999995</v>
      </c>
      <c r="K95" s="31">
        <v>579</v>
      </c>
      <c r="L95" s="31">
        <v>560.20000000000005</v>
      </c>
      <c r="M95" s="31">
        <v>1.59124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2282.9</v>
      </c>
      <c r="D96" s="40">
        <v>2280.8666666666668</v>
      </c>
      <c r="E96" s="40">
        <v>2202.1333333333337</v>
      </c>
      <c r="F96" s="40">
        <v>2121.3666666666668</v>
      </c>
      <c r="G96" s="40">
        <v>2042.6333333333337</v>
      </c>
      <c r="H96" s="40">
        <v>2361.6333333333337</v>
      </c>
      <c r="I96" s="40">
        <v>2440.3666666666672</v>
      </c>
      <c r="J96" s="40">
        <v>2521.1333333333337</v>
      </c>
      <c r="K96" s="31">
        <v>2359.6</v>
      </c>
      <c r="L96" s="31">
        <v>2200.1</v>
      </c>
      <c r="M96" s="31">
        <v>15.175689999999999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1745.8</v>
      </c>
      <c r="D97" s="40">
        <v>1729.95</v>
      </c>
      <c r="E97" s="40">
        <v>1705.9</v>
      </c>
      <c r="F97" s="40">
        <v>1666</v>
      </c>
      <c r="G97" s="40">
        <v>1641.95</v>
      </c>
      <c r="H97" s="40">
        <v>1769.8500000000001</v>
      </c>
      <c r="I97" s="40">
        <v>1793.8999999999999</v>
      </c>
      <c r="J97" s="40">
        <v>1833.8000000000002</v>
      </c>
      <c r="K97" s="31">
        <v>1754</v>
      </c>
      <c r="L97" s="31">
        <v>1690.05</v>
      </c>
      <c r="M97" s="31">
        <v>13.69162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628.25</v>
      </c>
      <c r="D98" s="40">
        <v>632.68333333333328</v>
      </c>
      <c r="E98" s="40">
        <v>621.11666666666656</v>
      </c>
      <c r="F98" s="40">
        <v>613.98333333333323</v>
      </c>
      <c r="G98" s="40">
        <v>602.41666666666652</v>
      </c>
      <c r="H98" s="40">
        <v>639.81666666666661</v>
      </c>
      <c r="I98" s="40">
        <v>651.38333333333344</v>
      </c>
      <c r="J98" s="40">
        <v>658.51666666666665</v>
      </c>
      <c r="K98" s="31">
        <v>644.25</v>
      </c>
      <c r="L98" s="31">
        <v>625.54999999999995</v>
      </c>
      <c r="M98" s="31">
        <v>7.3593400000000004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316.95</v>
      </c>
      <c r="D99" s="40">
        <v>318.26666666666665</v>
      </c>
      <c r="E99" s="40">
        <v>309.68333333333328</v>
      </c>
      <c r="F99" s="40">
        <v>302.41666666666663</v>
      </c>
      <c r="G99" s="40">
        <v>293.83333333333326</v>
      </c>
      <c r="H99" s="40">
        <v>325.5333333333333</v>
      </c>
      <c r="I99" s="40">
        <v>334.11666666666667</v>
      </c>
      <c r="J99" s="40">
        <v>341.38333333333333</v>
      </c>
      <c r="K99" s="31">
        <v>326.85000000000002</v>
      </c>
      <c r="L99" s="31">
        <v>311</v>
      </c>
      <c r="M99" s="31">
        <v>14.97683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1210.7</v>
      </c>
      <c r="D100" s="40">
        <v>1212.8666666666668</v>
      </c>
      <c r="E100" s="40">
        <v>1186.8333333333335</v>
      </c>
      <c r="F100" s="40">
        <v>1162.9666666666667</v>
      </c>
      <c r="G100" s="40">
        <v>1136.9333333333334</v>
      </c>
      <c r="H100" s="40">
        <v>1236.7333333333336</v>
      </c>
      <c r="I100" s="40">
        <v>1262.7666666666669</v>
      </c>
      <c r="J100" s="40">
        <v>1286.6333333333337</v>
      </c>
      <c r="K100" s="31">
        <v>1238.9000000000001</v>
      </c>
      <c r="L100" s="31">
        <v>1189</v>
      </c>
      <c r="M100" s="31">
        <v>59.987949999999998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2842.25</v>
      </c>
      <c r="D101" s="40">
        <v>2852.15</v>
      </c>
      <c r="E101" s="40">
        <v>2816.3</v>
      </c>
      <c r="F101" s="40">
        <v>2790.35</v>
      </c>
      <c r="G101" s="40">
        <v>2754.5</v>
      </c>
      <c r="H101" s="40">
        <v>2878.1000000000004</v>
      </c>
      <c r="I101" s="40">
        <v>2913.95</v>
      </c>
      <c r="J101" s="40">
        <v>2939.9000000000005</v>
      </c>
      <c r="K101" s="31">
        <v>2888</v>
      </c>
      <c r="L101" s="31">
        <v>2826.2</v>
      </c>
      <c r="M101" s="31">
        <v>2.4821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1676.3</v>
      </c>
      <c r="D102" s="40">
        <v>1673.0333333333335</v>
      </c>
      <c r="E102" s="40">
        <v>1664.116666666667</v>
      </c>
      <c r="F102" s="40">
        <v>1651.9333333333334</v>
      </c>
      <c r="G102" s="40">
        <v>1643.0166666666669</v>
      </c>
      <c r="H102" s="40">
        <v>1685.2166666666672</v>
      </c>
      <c r="I102" s="40">
        <v>1694.1333333333337</v>
      </c>
      <c r="J102" s="40">
        <v>1706.3166666666673</v>
      </c>
      <c r="K102" s="31">
        <v>1681.95</v>
      </c>
      <c r="L102" s="31">
        <v>1660.85</v>
      </c>
      <c r="M102" s="31">
        <v>48.690950000000001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694.55</v>
      </c>
      <c r="D103" s="40">
        <v>698.85</v>
      </c>
      <c r="E103" s="40">
        <v>686.7</v>
      </c>
      <c r="F103" s="40">
        <v>678.85</v>
      </c>
      <c r="G103" s="40">
        <v>666.7</v>
      </c>
      <c r="H103" s="40">
        <v>706.7</v>
      </c>
      <c r="I103" s="40">
        <v>718.84999999999991</v>
      </c>
      <c r="J103" s="40">
        <v>726.7</v>
      </c>
      <c r="K103" s="31">
        <v>711</v>
      </c>
      <c r="L103" s="31">
        <v>691</v>
      </c>
      <c r="M103" s="31">
        <v>34.277290000000001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1285.8</v>
      </c>
      <c r="D104" s="40">
        <v>1287.0166666666667</v>
      </c>
      <c r="E104" s="40">
        <v>1209.0833333333333</v>
      </c>
      <c r="F104" s="40">
        <v>1132.3666666666666</v>
      </c>
      <c r="G104" s="40">
        <v>1054.4333333333332</v>
      </c>
      <c r="H104" s="40">
        <v>1363.7333333333333</v>
      </c>
      <c r="I104" s="40">
        <v>1441.6666666666667</v>
      </c>
      <c r="J104" s="40">
        <v>1518.3833333333334</v>
      </c>
      <c r="K104" s="31">
        <v>1364.95</v>
      </c>
      <c r="L104" s="31">
        <v>1210.3</v>
      </c>
      <c r="M104" s="31">
        <v>82.134699999999995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2756.9</v>
      </c>
      <c r="D105" s="40">
        <v>2772.2999999999997</v>
      </c>
      <c r="E105" s="40">
        <v>2709.5999999999995</v>
      </c>
      <c r="F105" s="40">
        <v>2662.2999999999997</v>
      </c>
      <c r="G105" s="40">
        <v>2599.5999999999995</v>
      </c>
      <c r="H105" s="40">
        <v>2819.5999999999995</v>
      </c>
      <c r="I105" s="40">
        <v>2882.2999999999993</v>
      </c>
      <c r="J105" s="40">
        <v>2929.5999999999995</v>
      </c>
      <c r="K105" s="31">
        <v>2835</v>
      </c>
      <c r="L105" s="31">
        <v>2725</v>
      </c>
      <c r="M105" s="31">
        <v>7.3732600000000001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493.75</v>
      </c>
      <c r="D106" s="40">
        <v>502.05</v>
      </c>
      <c r="E106" s="40">
        <v>483.30000000000007</v>
      </c>
      <c r="F106" s="40">
        <v>472.85000000000008</v>
      </c>
      <c r="G106" s="40">
        <v>454.10000000000014</v>
      </c>
      <c r="H106" s="40">
        <v>512.5</v>
      </c>
      <c r="I106" s="40">
        <v>531.24999999999989</v>
      </c>
      <c r="J106" s="40">
        <v>541.69999999999993</v>
      </c>
      <c r="K106" s="31">
        <v>520.79999999999995</v>
      </c>
      <c r="L106" s="31">
        <v>491.6</v>
      </c>
      <c r="M106" s="31">
        <v>141.73661999999999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1371.3</v>
      </c>
      <c r="D107" s="40">
        <v>1386.7333333333333</v>
      </c>
      <c r="E107" s="40">
        <v>1344.5666666666666</v>
      </c>
      <c r="F107" s="40">
        <v>1317.8333333333333</v>
      </c>
      <c r="G107" s="40">
        <v>1275.6666666666665</v>
      </c>
      <c r="H107" s="40">
        <v>1413.4666666666667</v>
      </c>
      <c r="I107" s="40">
        <v>1455.6333333333332</v>
      </c>
      <c r="J107" s="40">
        <v>1482.3666666666668</v>
      </c>
      <c r="K107" s="31">
        <v>1428.9</v>
      </c>
      <c r="L107" s="31">
        <v>1360</v>
      </c>
      <c r="M107" s="31">
        <v>7.1233399999999998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322.8</v>
      </c>
      <c r="D108" s="40">
        <v>324.21666666666664</v>
      </c>
      <c r="E108" s="40">
        <v>318.43333333333328</v>
      </c>
      <c r="F108" s="40">
        <v>314.06666666666666</v>
      </c>
      <c r="G108" s="40">
        <v>308.2833333333333</v>
      </c>
      <c r="H108" s="40">
        <v>328.58333333333326</v>
      </c>
      <c r="I108" s="40">
        <v>334.36666666666667</v>
      </c>
      <c r="J108" s="40">
        <v>338.73333333333323</v>
      </c>
      <c r="K108" s="31">
        <v>330</v>
      </c>
      <c r="L108" s="31">
        <v>319.85000000000002</v>
      </c>
      <c r="M108" s="31">
        <v>65.219620000000006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2445.75</v>
      </c>
      <c r="D109" s="40">
        <v>2459.5833333333335</v>
      </c>
      <c r="E109" s="40">
        <v>2414.166666666667</v>
      </c>
      <c r="F109" s="40">
        <v>2382.5833333333335</v>
      </c>
      <c r="G109" s="40">
        <v>2337.166666666667</v>
      </c>
      <c r="H109" s="40">
        <v>2491.166666666667</v>
      </c>
      <c r="I109" s="40">
        <v>2536.5833333333339</v>
      </c>
      <c r="J109" s="40">
        <v>2568.166666666667</v>
      </c>
      <c r="K109" s="31">
        <v>2505</v>
      </c>
      <c r="L109" s="31">
        <v>2428</v>
      </c>
      <c r="M109" s="31">
        <v>32.546320000000001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342.05</v>
      </c>
      <c r="D110" s="40">
        <v>350.58333333333331</v>
      </c>
      <c r="E110" s="40">
        <v>331.46666666666664</v>
      </c>
      <c r="F110" s="40">
        <v>320.88333333333333</v>
      </c>
      <c r="G110" s="40">
        <v>301.76666666666665</v>
      </c>
      <c r="H110" s="40">
        <v>361.16666666666663</v>
      </c>
      <c r="I110" s="40">
        <v>380.2833333333333</v>
      </c>
      <c r="J110" s="40">
        <v>390.86666666666662</v>
      </c>
      <c r="K110" s="31">
        <v>369.7</v>
      </c>
      <c r="L110" s="31">
        <v>340</v>
      </c>
      <c r="M110" s="31">
        <v>21.89697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2844.1</v>
      </c>
      <c r="D111" s="40">
        <v>2833.1166666666668</v>
      </c>
      <c r="E111" s="40">
        <v>2808.8333333333335</v>
      </c>
      <c r="F111" s="40">
        <v>2773.5666666666666</v>
      </c>
      <c r="G111" s="40">
        <v>2749.2833333333333</v>
      </c>
      <c r="H111" s="40">
        <v>2868.3833333333337</v>
      </c>
      <c r="I111" s="40">
        <v>2892.6666666666665</v>
      </c>
      <c r="J111" s="40">
        <v>2927.9333333333338</v>
      </c>
      <c r="K111" s="31">
        <v>2857.4</v>
      </c>
      <c r="L111" s="31">
        <v>2797.85</v>
      </c>
      <c r="M111" s="31">
        <v>37.473849999999999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755.5</v>
      </c>
      <c r="D112" s="40">
        <v>750.91666666666663</v>
      </c>
      <c r="E112" s="40">
        <v>741.98333333333323</v>
      </c>
      <c r="F112" s="40">
        <v>728.46666666666658</v>
      </c>
      <c r="G112" s="40">
        <v>719.53333333333319</v>
      </c>
      <c r="H112" s="40">
        <v>764.43333333333328</v>
      </c>
      <c r="I112" s="40">
        <v>773.36666666666667</v>
      </c>
      <c r="J112" s="40">
        <v>786.88333333333333</v>
      </c>
      <c r="K112" s="31">
        <v>759.85</v>
      </c>
      <c r="L112" s="31">
        <v>737.4</v>
      </c>
      <c r="M112" s="31">
        <v>121.66996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1505.4</v>
      </c>
      <c r="D113" s="40">
        <v>1505.7</v>
      </c>
      <c r="E113" s="40">
        <v>1484.7</v>
      </c>
      <c r="F113" s="40">
        <v>1464</v>
      </c>
      <c r="G113" s="40">
        <v>1443</v>
      </c>
      <c r="H113" s="40">
        <v>1526.4</v>
      </c>
      <c r="I113" s="40">
        <v>1547.4</v>
      </c>
      <c r="J113" s="40">
        <v>1568.1000000000001</v>
      </c>
      <c r="K113" s="31">
        <v>1526.7</v>
      </c>
      <c r="L113" s="31">
        <v>1485</v>
      </c>
      <c r="M113" s="31">
        <v>5.5398199999999997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629.29999999999995</v>
      </c>
      <c r="D114" s="40">
        <v>632.73333333333323</v>
      </c>
      <c r="E114" s="40">
        <v>621.56666666666649</v>
      </c>
      <c r="F114" s="40">
        <v>613.83333333333326</v>
      </c>
      <c r="G114" s="40">
        <v>602.66666666666652</v>
      </c>
      <c r="H114" s="40">
        <v>640.46666666666647</v>
      </c>
      <c r="I114" s="40">
        <v>651.63333333333321</v>
      </c>
      <c r="J114" s="40">
        <v>659.36666666666645</v>
      </c>
      <c r="K114" s="31">
        <v>643.9</v>
      </c>
      <c r="L114" s="31">
        <v>625</v>
      </c>
      <c r="M114" s="31">
        <v>8.9018499999999996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771.8</v>
      </c>
      <c r="D115" s="40">
        <v>785.6</v>
      </c>
      <c r="E115" s="40">
        <v>752.2</v>
      </c>
      <c r="F115" s="40">
        <v>732.6</v>
      </c>
      <c r="G115" s="40">
        <v>699.2</v>
      </c>
      <c r="H115" s="40">
        <v>805.2</v>
      </c>
      <c r="I115" s="40">
        <v>838.59999999999991</v>
      </c>
      <c r="J115" s="40">
        <v>858.2</v>
      </c>
      <c r="K115" s="31">
        <v>819</v>
      </c>
      <c r="L115" s="31">
        <v>766</v>
      </c>
      <c r="M115" s="31">
        <v>8.5961700000000008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49.7</v>
      </c>
      <c r="D116" s="40">
        <v>49.366666666666674</v>
      </c>
      <c r="E116" s="40">
        <v>48.783333333333346</v>
      </c>
      <c r="F116" s="40">
        <v>47.866666666666674</v>
      </c>
      <c r="G116" s="40">
        <v>47.283333333333346</v>
      </c>
      <c r="H116" s="40">
        <v>50.283333333333346</v>
      </c>
      <c r="I116" s="40">
        <v>50.866666666666674</v>
      </c>
      <c r="J116" s="40">
        <v>51.783333333333346</v>
      </c>
      <c r="K116" s="31">
        <v>49.95</v>
      </c>
      <c r="L116" s="31">
        <v>48.45</v>
      </c>
      <c r="M116" s="31">
        <v>282.07463000000001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244.7</v>
      </c>
      <c r="D117" s="40">
        <v>245.38333333333333</v>
      </c>
      <c r="E117" s="40">
        <v>242.41666666666666</v>
      </c>
      <c r="F117" s="40">
        <v>240.13333333333333</v>
      </c>
      <c r="G117" s="40">
        <v>237.16666666666666</v>
      </c>
      <c r="H117" s="40">
        <v>247.66666666666666</v>
      </c>
      <c r="I117" s="40">
        <v>250.63333333333335</v>
      </c>
      <c r="J117" s="40">
        <v>252.91666666666666</v>
      </c>
      <c r="K117" s="31">
        <v>248.35</v>
      </c>
      <c r="L117" s="31">
        <v>243.1</v>
      </c>
      <c r="M117" s="31">
        <v>225.18727000000001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249.2</v>
      </c>
      <c r="D118" s="40">
        <v>248.65</v>
      </c>
      <c r="E118" s="40">
        <v>243.9</v>
      </c>
      <c r="F118" s="40">
        <v>238.6</v>
      </c>
      <c r="G118" s="40">
        <v>233.85</v>
      </c>
      <c r="H118" s="40">
        <v>253.95000000000002</v>
      </c>
      <c r="I118" s="40">
        <v>258.70000000000005</v>
      </c>
      <c r="J118" s="40">
        <v>264</v>
      </c>
      <c r="K118" s="31">
        <v>253.4</v>
      </c>
      <c r="L118" s="31">
        <v>243.35</v>
      </c>
      <c r="M118" s="31">
        <v>170.67831000000001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8573.85</v>
      </c>
      <c r="D119" s="40">
        <v>8484.8166666666675</v>
      </c>
      <c r="E119" s="40">
        <v>8322.1833333333343</v>
      </c>
      <c r="F119" s="40">
        <v>8070.5166666666664</v>
      </c>
      <c r="G119" s="40">
        <v>7907.8833333333332</v>
      </c>
      <c r="H119" s="40">
        <v>8736.4833333333354</v>
      </c>
      <c r="I119" s="40">
        <v>8899.1166666666704</v>
      </c>
      <c r="J119" s="40">
        <v>9150.7833333333365</v>
      </c>
      <c r="K119" s="31">
        <v>8647.4500000000007</v>
      </c>
      <c r="L119" s="31">
        <v>8233.15</v>
      </c>
      <c r="M119" s="31">
        <v>1.75762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213.95</v>
      </c>
      <c r="D120" s="40">
        <v>217.13333333333333</v>
      </c>
      <c r="E120" s="40">
        <v>206.26666666666665</v>
      </c>
      <c r="F120" s="40">
        <v>198.58333333333331</v>
      </c>
      <c r="G120" s="40">
        <v>187.71666666666664</v>
      </c>
      <c r="H120" s="40">
        <v>224.81666666666666</v>
      </c>
      <c r="I120" s="40">
        <v>235.68333333333334</v>
      </c>
      <c r="J120" s="40">
        <v>243.36666666666667</v>
      </c>
      <c r="K120" s="31">
        <v>228</v>
      </c>
      <c r="L120" s="31">
        <v>209.45</v>
      </c>
      <c r="M120" s="31">
        <v>142.86402000000001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131.65</v>
      </c>
      <c r="D121" s="40">
        <v>132.61666666666665</v>
      </c>
      <c r="E121" s="40">
        <v>129.73333333333329</v>
      </c>
      <c r="F121" s="40">
        <v>127.81666666666663</v>
      </c>
      <c r="G121" s="40">
        <v>124.93333333333328</v>
      </c>
      <c r="H121" s="40">
        <v>134.5333333333333</v>
      </c>
      <c r="I121" s="40">
        <v>137.41666666666669</v>
      </c>
      <c r="J121" s="40">
        <v>139.33333333333331</v>
      </c>
      <c r="K121" s="31">
        <v>135.5</v>
      </c>
      <c r="L121" s="31">
        <v>130.69999999999999</v>
      </c>
      <c r="M121" s="31">
        <v>183.46637000000001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4573.25</v>
      </c>
      <c r="D122" s="40">
        <v>4579.1166666666668</v>
      </c>
      <c r="E122" s="40">
        <v>4408.2333333333336</v>
      </c>
      <c r="F122" s="40">
        <v>4243.2166666666672</v>
      </c>
      <c r="G122" s="40">
        <v>4072.3333333333339</v>
      </c>
      <c r="H122" s="40">
        <v>4744.1333333333332</v>
      </c>
      <c r="I122" s="40">
        <v>4915.0166666666664</v>
      </c>
      <c r="J122" s="40">
        <v>5080.0333333333328</v>
      </c>
      <c r="K122" s="31">
        <v>4750</v>
      </c>
      <c r="L122" s="31">
        <v>4414.1000000000004</v>
      </c>
      <c r="M122" s="31">
        <v>92.722390000000004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491.35</v>
      </c>
      <c r="D123" s="40">
        <v>492.7</v>
      </c>
      <c r="E123" s="40">
        <v>483.65</v>
      </c>
      <c r="F123" s="40">
        <v>475.95</v>
      </c>
      <c r="G123" s="40">
        <v>466.9</v>
      </c>
      <c r="H123" s="40">
        <v>500.4</v>
      </c>
      <c r="I123" s="40">
        <v>509.45000000000005</v>
      </c>
      <c r="J123" s="40">
        <v>517.15</v>
      </c>
      <c r="K123" s="31">
        <v>501.75</v>
      </c>
      <c r="L123" s="31">
        <v>485</v>
      </c>
      <c r="M123" s="31">
        <v>40.267980000000001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295.8</v>
      </c>
      <c r="D124" s="40">
        <v>298.41666666666669</v>
      </c>
      <c r="E124" s="40">
        <v>291.38333333333338</v>
      </c>
      <c r="F124" s="40">
        <v>286.9666666666667</v>
      </c>
      <c r="G124" s="40">
        <v>279.93333333333339</v>
      </c>
      <c r="H124" s="40">
        <v>302.83333333333337</v>
      </c>
      <c r="I124" s="40">
        <v>309.86666666666667</v>
      </c>
      <c r="J124" s="40">
        <v>314.28333333333336</v>
      </c>
      <c r="K124" s="31">
        <v>305.45</v>
      </c>
      <c r="L124" s="31">
        <v>294</v>
      </c>
      <c r="M124" s="31">
        <v>70.483540000000005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1184.4000000000001</v>
      </c>
      <c r="D125" s="40">
        <v>1186.8500000000001</v>
      </c>
      <c r="E125" s="40">
        <v>1162.7500000000002</v>
      </c>
      <c r="F125" s="40">
        <v>1141.1000000000001</v>
      </c>
      <c r="G125" s="40">
        <v>1117.0000000000002</v>
      </c>
      <c r="H125" s="40">
        <v>1208.5000000000002</v>
      </c>
      <c r="I125" s="40">
        <v>1232.6000000000001</v>
      </c>
      <c r="J125" s="40">
        <v>1254.2500000000002</v>
      </c>
      <c r="K125" s="31">
        <v>1210.95</v>
      </c>
      <c r="L125" s="31">
        <v>1165.2</v>
      </c>
      <c r="M125" s="31">
        <v>24.086079999999999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6729.55</v>
      </c>
      <c r="D126" s="40">
        <v>6787.3500000000013</v>
      </c>
      <c r="E126" s="40">
        <v>6532.8000000000029</v>
      </c>
      <c r="F126" s="40">
        <v>6336.050000000002</v>
      </c>
      <c r="G126" s="40">
        <v>6081.5000000000036</v>
      </c>
      <c r="H126" s="40">
        <v>6984.1000000000022</v>
      </c>
      <c r="I126" s="40">
        <v>7238.65</v>
      </c>
      <c r="J126" s="40">
        <v>7435.4000000000015</v>
      </c>
      <c r="K126" s="31">
        <v>7041.9</v>
      </c>
      <c r="L126" s="31">
        <v>6590.6</v>
      </c>
      <c r="M126" s="31">
        <v>2.9673500000000002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1753.65</v>
      </c>
      <c r="D127" s="40">
        <v>1771.5</v>
      </c>
      <c r="E127" s="40">
        <v>1729</v>
      </c>
      <c r="F127" s="40">
        <v>1704.35</v>
      </c>
      <c r="G127" s="40">
        <v>1661.85</v>
      </c>
      <c r="H127" s="40">
        <v>1796.15</v>
      </c>
      <c r="I127" s="40">
        <v>1838.65</v>
      </c>
      <c r="J127" s="40">
        <v>1863.3000000000002</v>
      </c>
      <c r="K127" s="31">
        <v>1814</v>
      </c>
      <c r="L127" s="31">
        <v>1746.85</v>
      </c>
      <c r="M127" s="31">
        <v>87.796289999999999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2043.5</v>
      </c>
      <c r="D128" s="40">
        <v>2031.3500000000001</v>
      </c>
      <c r="E128" s="40">
        <v>2005.15</v>
      </c>
      <c r="F128" s="40">
        <v>1966.8</v>
      </c>
      <c r="G128" s="40">
        <v>1940.6</v>
      </c>
      <c r="H128" s="40">
        <v>2069.7000000000003</v>
      </c>
      <c r="I128" s="40">
        <v>2095.9000000000005</v>
      </c>
      <c r="J128" s="40">
        <v>2134.2500000000005</v>
      </c>
      <c r="K128" s="31">
        <v>2057.5500000000002</v>
      </c>
      <c r="L128" s="31">
        <v>1993</v>
      </c>
      <c r="M128" s="31">
        <v>6.9601199999999999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2274.1</v>
      </c>
      <c r="D129" s="40">
        <v>2271.1666666666665</v>
      </c>
      <c r="E129" s="40">
        <v>2167.4333333333329</v>
      </c>
      <c r="F129" s="40">
        <v>2060.7666666666664</v>
      </c>
      <c r="G129" s="40">
        <v>1957.0333333333328</v>
      </c>
      <c r="H129" s="40">
        <v>2377.833333333333</v>
      </c>
      <c r="I129" s="40">
        <v>2481.5666666666666</v>
      </c>
      <c r="J129" s="40">
        <v>2588.2333333333331</v>
      </c>
      <c r="K129" s="31">
        <v>2374.9</v>
      </c>
      <c r="L129" s="31">
        <v>2164.5</v>
      </c>
      <c r="M129" s="31">
        <v>3.3661099999999999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370.95</v>
      </c>
      <c r="D130" s="40">
        <v>373.58333333333331</v>
      </c>
      <c r="E130" s="40">
        <v>362.36666666666662</v>
      </c>
      <c r="F130" s="40">
        <v>353.7833333333333</v>
      </c>
      <c r="G130" s="40">
        <v>342.56666666666661</v>
      </c>
      <c r="H130" s="40">
        <v>382.16666666666663</v>
      </c>
      <c r="I130" s="40">
        <v>393.38333333333333</v>
      </c>
      <c r="J130" s="40">
        <v>401.96666666666664</v>
      </c>
      <c r="K130" s="31">
        <v>384.8</v>
      </c>
      <c r="L130" s="31">
        <v>365</v>
      </c>
      <c r="M130" s="31">
        <v>34.152079999999998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674.1</v>
      </c>
      <c r="D131" s="40">
        <v>674.38333333333333</v>
      </c>
      <c r="E131" s="40">
        <v>654.81666666666661</v>
      </c>
      <c r="F131" s="40">
        <v>635.5333333333333</v>
      </c>
      <c r="G131" s="40">
        <v>615.96666666666658</v>
      </c>
      <c r="H131" s="40">
        <v>693.66666666666663</v>
      </c>
      <c r="I131" s="40">
        <v>713.23333333333346</v>
      </c>
      <c r="J131" s="40">
        <v>732.51666666666665</v>
      </c>
      <c r="K131" s="31">
        <v>693.95</v>
      </c>
      <c r="L131" s="31">
        <v>655.1</v>
      </c>
      <c r="M131" s="31">
        <v>58.110869999999998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433.8</v>
      </c>
      <c r="D132" s="40">
        <v>433.7833333333333</v>
      </c>
      <c r="E132" s="40">
        <v>421.36666666666662</v>
      </c>
      <c r="F132" s="40">
        <v>408.93333333333334</v>
      </c>
      <c r="G132" s="40">
        <v>396.51666666666665</v>
      </c>
      <c r="H132" s="40">
        <v>446.21666666666658</v>
      </c>
      <c r="I132" s="40">
        <v>458.63333333333333</v>
      </c>
      <c r="J132" s="40">
        <v>471.06666666666655</v>
      </c>
      <c r="K132" s="31">
        <v>446.2</v>
      </c>
      <c r="L132" s="31">
        <v>421.35</v>
      </c>
      <c r="M132" s="31">
        <v>71.793850000000006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3868.75</v>
      </c>
      <c r="D133" s="40">
        <v>3850.9166666666665</v>
      </c>
      <c r="E133" s="40">
        <v>3702.833333333333</v>
      </c>
      <c r="F133" s="40">
        <v>3536.9166666666665</v>
      </c>
      <c r="G133" s="40">
        <v>3388.833333333333</v>
      </c>
      <c r="H133" s="40">
        <v>4016.833333333333</v>
      </c>
      <c r="I133" s="40">
        <v>4164.9166666666661</v>
      </c>
      <c r="J133" s="40">
        <v>4330.833333333333</v>
      </c>
      <c r="K133" s="31">
        <v>3999</v>
      </c>
      <c r="L133" s="31">
        <v>3685</v>
      </c>
      <c r="M133" s="31">
        <v>27.604869999999998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2143.75</v>
      </c>
      <c r="D134" s="40">
        <v>2106.9166666666665</v>
      </c>
      <c r="E134" s="40">
        <v>2058.833333333333</v>
      </c>
      <c r="F134" s="40">
        <v>1973.9166666666665</v>
      </c>
      <c r="G134" s="40">
        <v>1925.833333333333</v>
      </c>
      <c r="H134" s="40">
        <v>2191.833333333333</v>
      </c>
      <c r="I134" s="40">
        <v>2239.9166666666661</v>
      </c>
      <c r="J134" s="40">
        <v>2324.833333333333</v>
      </c>
      <c r="K134" s="31">
        <v>2155</v>
      </c>
      <c r="L134" s="31">
        <v>2022</v>
      </c>
      <c r="M134" s="31">
        <v>94.955179999999999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85.2</v>
      </c>
      <c r="D135" s="40">
        <v>86.666666666666671</v>
      </c>
      <c r="E135" s="40">
        <v>83.433333333333337</v>
      </c>
      <c r="F135" s="40">
        <v>81.666666666666671</v>
      </c>
      <c r="G135" s="40">
        <v>78.433333333333337</v>
      </c>
      <c r="H135" s="40">
        <v>88.433333333333337</v>
      </c>
      <c r="I135" s="40">
        <v>91.666666666666657</v>
      </c>
      <c r="J135" s="40">
        <v>93.433333333333337</v>
      </c>
      <c r="K135" s="31">
        <v>89.9</v>
      </c>
      <c r="L135" s="31">
        <v>84.9</v>
      </c>
      <c r="M135" s="31">
        <v>256.75718999999998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4726.2</v>
      </c>
      <c r="D136" s="40">
        <v>4784.4000000000005</v>
      </c>
      <c r="E136" s="40">
        <v>4516.8000000000011</v>
      </c>
      <c r="F136" s="40">
        <v>4307.4000000000005</v>
      </c>
      <c r="G136" s="40">
        <v>4039.8000000000011</v>
      </c>
      <c r="H136" s="40">
        <v>4993.8000000000011</v>
      </c>
      <c r="I136" s="40">
        <v>5261.4000000000015</v>
      </c>
      <c r="J136" s="40">
        <v>5470.8000000000011</v>
      </c>
      <c r="K136" s="31">
        <v>5052</v>
      </c>
      <c r="L136" s="31">
        <v>4575</v>
      </c>
      <c r="M136" s="31">
        <v>8.3184500000000003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440</v>
      </c>
      <c r="D137" s="40">
        <v>438.83333333333331</v>
      </c>
      <c r="E137" s="40">
        <v>434.16666666666663</v>
      </c>
      <c r="F137" s="40">
        <v>428.33333333333331</v>
      </c>
      <c r="G137" s="40">
        <v>423.66666666666663</v>
      </c>
      <c r="H137" s="40">
        <v>444.66666666666663</v>
      </c>
      <c r="I137" s="40">
        <v>449.33333333333326</v>
      </c>
      <c r="J137" s="40">
        <v>455.16666666666663</v>
      </c>
      <c r="K137" s="31">
        <v>443.5</v>
      </c>
      <c r="L137" s="31">
        <v>433</v>
      </c>
      <c r="M137" s="31">
        <v>23.428629999999998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6653.3</v>
      </c>
      <c r="D138" s="40">
        <v>6751.6500000000005</v>
      </c>
      <c r="E138" s="40">
        <v>6451.9000000000015</v>
      </c>
      <c r="F138" s="40">
        <v>6250.5000000000009</v>
      </c>
      <c r="G138" s="40">
        <v>5950.7500000000018</v>
      </c>
      <c r="H138" s="40">
        <v>6953.0500000000011</v>
      </c>
      <c r="I138" s="40">
        <v>7252.7999999999993</v>
      </c>
      <c r="J138" s="40">
        <v>7454.2000000000007</v>
      </c>
      <c r="K138" s="31">
        <v>7051.4</v>
      </c>
      <c r="L138" s="31">
        <v>6550.25</v>
      </c>
      <c r="M138" s="31">
        <v>6.3354999999999997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1805.75</v>
      </c>
      <c r="D139" s="40">
        <v>1807.7666666666667</v>
      </c>
      <c r="E139" s="40">
        <v>1789.0333333333333</v>
      </c>
      <c r="F139" s="40">
        <v>1772.3166666666666</v>
      </c>
      <c r="G139" s="40">
        <v>1753.5833333333333</v>
      </c>
      <c r="H139" s="40">
        <v>1824.4833333333333</v>
      </c>
      <c r="I139" s="40">
        <v>1843.2166666666665</v>
      </c>
      <c r="J139" s="40">
        <v>1859.9333333333334</v>
      </c>
      <c r="K139" s="31">
        <v>1826.5</v>
      </c>
      <c r="L139" s="31">
        <v>1791.05</v>
      </c>
      <c r="M139" s="31">
        <v>27.74633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572.25</v>
      </c>
      <c r="D140" s="40">
        <v>578.80000000000007</v>
      </c>
      <c r="E140" s="40">
        <v>553.80000000000018</v>
      </c>
      <c r="F140" s="40">
        <v>535.35000000000014</v>
      </c>
      <c r="G140" s="40">
        <v>510.35000000000025</v>
      </c>
      <c r="H140" s="40">
        <v>597.25000000000011</v>
      </c>
      <c r="I140" s="40">
        <v>622.24999999999989</v>
      </c>
      <c r="J140" s="40">
        <v>640.70000000000005</v>
      </c>
      <c r="K140" s="31">
        <v>603.79999999999995</v>
      </c>
      <c r="L140" s="31">
        <v>560.35</v>
      </c>
      <c r="M140" s="31">
        <v>43.883429999999997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924.3</v>
      </c>
      <c r="D141" s="40">
        <v>923.41666666666663</v>
      </c>
      <c r="E141" s="40">
        <v>908.93333333333328</v>
      </c>
      <c r="F141" s="40">
        <v>893.56666666666661</v>
      </c>
      <c r="G141" s="40">
        <v>879.08333333333326</v>
      </c>
      <c r="H141" s="40">
        <v>938.7833333333333</v>
      </c>
      <c r="I141" s="40">
        <v>953.26666666666665</v>
      </c>
      <c r="J141" s="40">
        <v>968.63333333333333</v>
      </c>
      <c r="K141" s="31">
        <v>937.9</v>
      </c>
      <c r="L141" s="31">
        <v>908.05</v>
      </c>
      <c r="M141" s="31">
        <v>13.370839999999999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81091.45</v>
      </c>
      <c r="D142" s="40">
        <v>81797.316666666666</v>
      </c>
      <c r="E142" s="40">
        <v>80194.683333333334</v>
      </c>
      <c r="F142" s="40">
        <v>79297.916666666672</v>
      </c>
      <c r="G142" s="40">
        <v>77695.28333333334</v>
      </c>
      <c r="H142" s="40">
        <v>82694.083333333328</v>
      </c>
      <c r="I142" s="40">
        <v>84296.71666666666</v>
      </c>
      <c r="J142" s="40">
        <v>85193.483333333323</v>
      </c>
      <c r="K142" s="31">
        <v>83399.95</v>
      </c>
      <c r="L142" s="31">
        <v>80900.55</v>
      </c>
      <c r="M142" s="31">
        <v>0.18124999999999999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1019.8</v>
      </c>
      <c r="D143" s="40">
        <v>1027.7333333333333</v>
      </c>
      <c r="E143" s="40">
        <v>1008.6666666666667</v>
      </c>
      <c r="F143" s="40">
        <v>997.53333333333342</v>
      </c>
      <c r="G143" s="40">
        <v>978.46666666666681</v>
      </c>
      <c r="H143" s="40">
        <v>1038.8666666666668</v>
      </c>
      <c r="I143" s="40">
        <v>1057.9333333333334</v>
      </c>
      <c r="J143" s="40">
        <v>1069.0666666666666</v>
      </c>
      <c r="K143" s="31">
        <v>1046.8</v>
      </c>
      <c r="L143" s="31">
        <v>1016.6</v>
      </c>
      <c r="M143" s="31">
        <v>4.7255000000000003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191.75</v>
      </c>
      <c r="D144" s="40">
        <v>188.91666666666666</v>
      </c>
      <c r="E144" s="40">
        <v>184.88333333333333</v>
      </c>
      <c r="F144" s="40">
        <v>178.01666666666668</v>
      </c>
      <c r="G144" s="40">
        <v>173.98333333333335</v>
      </c>
      <c r="H144" s="40">
        <v>195.7833333333333</v>
      </c>
      <c r="I144" s="40">
        <v>199.81666666666666</v>
      </c>
      <c r="J144" s="40">
        <v>206.68333333333328</v>
      </c>
      <c r="K144" s="31">
        <v>192.95</v>
      </c>
      <c r="L144" s="31">
        <v>182.05</v>
      </c>
      <c r="M144" s="31">
        <v>53.604230000000001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897</v>
      </c>
      <c r="D145" s="40">
        <v>900.5</v>
      </c>
      <c r="E145" s="40">
        <v>889.9</v>
      </c>
      <c r="F145" s="40">
        <v>882.8</v>
      </c>
      <c r="G145" s="40">
        <v>872.19999999999993</v>
      </c>
      <c r="H145" s="40">
        <v>907.6</v>
      </c>
      <c r="I145" s="40">
        <v>918.19999999999993</v>
      </c>
      <c r="J145" s="40">
        <v>925.30000000000007</v>
      </c>
      <c r="K145" s="31">
        <v>911.1</v>
      </c>
      <c r="L145" s="31">
        <v>893.4</v>
      </c>
      <c r="M145" s="31">
        <v>26.145379999999999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199.75</v>
      </c>
      <c r="D146" s="40">
        <v>198.45000000000002</v>
      </c>
      <c r="E146" s="40">
        <v>196.60000000000002</v>
      </c>
      <c r="F146" s="40">
        <v>193.45000000000002</v>
      </c>
      <c r="G146" s="40">
        <v>191.60000000000002</v>
      </c>
      <c r="H146" s="40">
        <v>201.60000000000002</v>
      </c>
      <c r="I146" s="40">
        <v>203.45</v>
      </c>
      <c r="J146" s="40">
        <v>206.60000000000002</v>
      </c>
      <c r="K146" s="31">
        <v>200.3</v>
      </c>
      <c r="L146" s="31">
        <v>195.3</v>
      </c>
      <c r="M146" s="31">
        <v>35.563070000000003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565.29999999999995</v>
      </c>
      <c r="D147" s="40">
        <v>562.4666666666667</v>
      </c>
      <c r="E147" s="40">
        <v>556.58333333333337</v>
      </c>
      <c r="F147" s="40">
        <v>547.86666666666667</v>
      </c>
      <c r="G147" s="40">
        <v>541.98333333333335</v>
      </c>
      <c r="H147" s="40">
        <v>571.18333333333339</v>
      </c>
      <c r="I147" s="40">
        <v>577.06666666666661</v>
      </c>
      <c r="J147" s="40">
        <v>585.78333333333342</v>
      </c>
      <c r="K147" s="31">
        <v>568.35</v>
      </c>
      <c r="L147" s="31">
        <v>553.75</v>
      </c>
      <c r="M147" s="31">
        <v>21.548190000000002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7575.25</v>
      </c>
      <c r="D148" s="40">
        <v>7570.083333333333</v>
      </c>
      <c r="E148" s="40">
        <v>7490.1666666666661</v>
      </c>
      <c r="F148" s="40">
        <v>7405.083333333333</v>
      </c>
      <c r="G148" s="40">
        <v>7325.1666666666661</v>
      </c>
      <c r="H148" s="40">
        <v>7655.1666666666661</v>
      </c>
      <c r="I148" s="40">
        <v>7735.0833333333321</v>
      </c>
      <c r="J148" s="40">
        <v>7820.1666666666661</v>
      </c>
      <c r="K148" s="31">
        <v>7650</v>
      </c>
      <c r="L148" s="31">
        <v>7485</v>
      </c>
      <c r="M148" s="31">
        <v>5.6312800000000003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980.1</v>
      </c>
      <c r="D149" s="40">
        <v>979.5</v>
      </c>
      <c r="E149" s="40">
        <v>967</v>
      </c>
      <c r="F149" s="40">
        <v>953.9</v>
      </c>
      <c r="G149" s="40">
        <v>941.4</v>
      </c>
      <c r="H149" s="40">
        <v>992.6</v>
      </c>
      <c r="I149" s="40">
        <v>1005.1</v>
      </c>
      <c r="J149" s="40">
        <v>1018.2</v>
      </c>
      <c r="K149" s="31">
        <v>992</v>
      </c>
      <c r="L149" s="31">
        <v>966.4</v>
      </c>
      <c r="M149" s="31">
        <v>9.5355899999999991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4475.3999999999996</v>
      </c>
      <c r="D150" s="40">
        <v>4519.4833333333336</v>
      </c>
      <c r="E150" s="40">
        <v>4260.9666666666672</v>
      </c>
      <c r="F150" s="40">
        <v>4046.5333333333338</v>
      </c>
      <c r="G150" s="40">
        <v>3788.0166666666673</v>
      </c>
      <c r="H150" s="40">
        <v>4733.916666666667</v>
      </c>
      <c r="I150" s="40">
        <v>4992.4333333333334</v>
      </c>
      <c r="J150" s="40">
        <v>5206.8666666666668</v>
      </c>
      <c r="K150" s="31">
        <v>4778</v>
      </c>
      <c r="L150" s="31">
        <v>4305.05</v>
      </c>
      <c r="M150" s="31">
        <v>32.351370000000003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3396.45</v>
      </c>
      <c r="D151" s="40">
        <v>3394.5333333333328</v>
      </c>
      <c r="E151" s="40">
        <v>3285.2166666666658</v>
      </c>
      <c r="F151" s="40">
        <v>3173.9833333333331</v>
      </c>
      <c r="G151" s="40">
        <v>3064.6666666666661</v>
      </c>
      <c r="H151" s="40">
        <v>3505.7666666666655</v>
      </c>
      <c r="I151" s="40">
        <v>3615.083333333333</v>
      </c>
      <c r="J151" s="40">
        <v>3726.3166666666652</v>
      </c>
      <c r="K151" s="31">
        <v>3503.85</v>
      </c>
      <c r="L151" s="31">
        <v>3283.3</v>
      </c>
      <c r="M151" s="31">
        <v>11.842420000000001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1531.5</v>
      </c>
      <c r="D152" s="40">
        <v>1530.9666666666665</v>
      </c>
      <c r="E152" s="40">
        <v>1513.0333333333328</v>
      </c>
      <c r="F152" s="40">
        <v>1494.5666666666664</v>
      </c>
      <c r="G152" s="40">
        <v>1476.6333333333328</v>
      </c>
      <c r="H152" s="40">
        <v>1549.4333333333329</v>
      </c>
      <c r="I152" s="40">
        <v>1567.3666666666668</v>
      </c>
      <c r="J152" s="40">
        <v>1585.833333333333</v>
      </c>
      <c r="K152" s="31">
        <v>1548.9</v>
      </c>
      <c r="L152" s="31">
        <v>1512.5</v>
      </c>
      <c r="M152" s="31">
        <v>6.0837599999999998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859.9</v>
      </c>
      <c r="D153" s="40">
        <v>860.15</v>
      </c>
      <c r="E153" s="40">
        <v>851.8</v>
      </c>
      <c r="F153" s="40">
        <v>843.69999999999993</v>
      </c>
      <c r="G153" s="40">
        <v>835.34999999999991</v>
      </c>
      <c r="H153" s="40">
        <v>868.25</v>
      </c>
      <c r="I153" s="40">
        <v>876.60000000000014</v>
      </c>
      <c r="J153" s="40">
        <v>884.7</v>
      </c>
      <c r="K153" s="31">
        <v>868.5</v>
      </c>
      <c r="L153" s="31">
        <v>852.05</v>
      </c>
      <c r="M153" s="31">
        <v>1.4699599999999999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145.94999999999999</v>
      </c>
      <c r="D154" s="40">
        <v>146.81666666666666</v>
      </c>
      <c r="E154" s="40">
        <v>143.33333333333331</v>
      </c>
      <c r="F154" s="40">
        <v>140.71666666666664</v>
      </c>
      <c r="G154" s="40">
        <v>137.23333333333329</v>
      </c>
      <c r="H154" s="40">
        <v>149.43333333333334</v>
      </c>
      <c r="I154" s="40">
        <v>152.91666666666669</v>
      </c>
      <c r="J154" s="40">
        <v>155.53333333333336</v>
      </c>
      <c r="K154" s="31">
        <v>150.30000000000001</v>
      </c>
      <c r="L154" s="31">
        <v>144.19999999999999</v>
      </c>
      <c r="M154" s="31">
        <v>147.4315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147.9</v>
      </c>
      <c r="D155" s="40">
        <v>147.45000000000002</v>
      </c>
      <c r="E155" s="40">
        <v>146.35000000000002</v>
      </c>
      <c r="F155" s="40">
        <v>144.80000000000001</v>
      </c>
      <c r="G155" s="40">
        <v>143.70000000000002</v>
      </c>
      <c r="H155" s="40">
        <v>149.00000000000003</v>
      </c>
      <c r="I155" s="40">
        <v>150.1</v>
      </c>
      <c r="J155" s="40">
        <v>151.65000000000003</v>
      </c>
      <c r="K155" s="31">
        <v>148.55000000000001</v>
      </c>
      <c r="L155" s="31">
        <v>145.9</v>
      </c>
      <c r="M155" s="31">
        <v>208.18539000000001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3367.7</v>
      </c>
      <c r="D156" s="40">
        <v>3441.9166666666665</v>
      </c>
      <c r="E156" s="40">
        <v>3250.8833333333332</v>
      </c>
      <c r="F156" s="40">
        <v>3134.0666666666666</v>
      </c>
      <c r="G156" s="40">
        <v>2943.0333333333333</v>
      </c>
      <c r="H156" s="40">
        <v>3558.7333333333331</v>
      </c>
      <c r="I156" s="40">
        <v>3749.7666666666669</v>
      </c>
      <c r="J156" s="40">
        <v>3866.583333333333</v>
      </c>
      <c r="K156" s="31">
        <v>3632.95</v>
      </c>
      <c r="L156" s="31">
        <v>3325.1</v>
      </c>
      <c r="M156" s="31">
        <v>7.4312699999999996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19233.150000000001</v>
      </c>
      <c r="D157" s="40">
        <v>19323.283333333336</v>
      </c>
      <c r="E157" s="40">
        <v>18966.566666666673</v>
      </c>
      <c r="F157" s="40">
        <v>18699.983333333337</v>
      </c>
      <c r="G157" s="40">
        <v>18343.266666666674</v>
      </c>
      <c r="H157" s="40">
        <v>19589.866666666672</v>
      </c>
      <c r="I157" s="40">
        <v>19946.583333333339</v>
      </c>
      <c r="J157" s="40">
        <v>20213.166666666672</v>
      </c>
      <c r="K157" s="31">
        <v>19680</v>
      </c>
      <c r="L157" s="31">
        <v>19056.7</v>
      </c>
      <c r="M157" s="31">
        <v>0.75961999999999996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456.4</v>
      </c>
      <c r="D158" s="40">
        <v>458.34999999999997</v>
      </c>
      <c r="E158" s="40">
        <v>450.04999999999995</v>
      </c>
      <c r="F158" s="40">
        <v>443.7</v>
      </c>
      <c r="G158" s="40">
        <v>435.4</v>
      </c>
      <c r="H158" s="40">
        <v>464.69999999999993</v>
      </c>
      <c r="I158" s="40">
        <v>473</v>
      </c>
      <c r="J158" s="40">
        <v>479.34999999999991</v>
      </c>
      <c r="K158" s="31">
        <v>466.65</v>
      </c>
      <c r="L158" s="31">
        <v>452</v>
      </c>
      <c r="M158" s="31">
        <v>13.883660000000001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885.85</v>
      </c>
      <c r="D159" s="40">
        <v>894.01666666666677</v>
      </c>
      <c r="E159" s="40">
        <v>867.03333333333353</v>
      </c>
      <c r="F159" s="40">
        <v>848.21666666666681</v>
      </c>
      <c r="G159" s="40">
        <v>821.23333333333358</v>
      </c>
      <c r="H159" s="40">
        <v>912.83333333333348</v>
      </c>
      <c r="I159" s="40">
        <v>939.81666666666683</v>
      </c>
      <c r="J159" s="40">
        <v>958.63333333333344</v>
      </c>
      <c r="K159" s="31">
        <v>921</v>
      </c>
      <c r="L159" s="31">
        <v>875.2</v>
      </c>
      <c r="M159" s="31">
        <v>13.64744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155</v>
      </c>
      <c r="D160" s="40">
        <v>156.61666666666667</v>
      </c>
      <c r="E160" s="40">
        <v>152.93333333333334</v>
      </c>
      <c r="F160" s="40">
        <v>150.86666666666667</v>
      </c>
      <c r="G160" s="40">
        <v>147.18333333333334</v>
      </c>
      <c r="H160" s="40">
        <v>158.68333333333334</v>
      </c>
      <c r="I160" s="40">
        <v>162.36666666666667</v>
      </c>
      <c r="J160" s="40">
        <v>164.43333333333334</v>
      </c>
      <c r="K160" s="31">
        <v>160.30000000000001</v>
      </c>
      <c r="L160" s="31">
        <v>154.55000000000001</v>
      </c>
      <c r="M160" s="31">
        <v>315.55788999999999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217</v>
      </c>
      <c r="D161" s="40">
        <v>220.70000000000002</v>
      </c>
      <c r="E161" s="40">
        <v>207.35000000000002</v>
      </c>
      <c r="F161" s="40">
        <v>197.70000000000002</v>
      </c>
      <c r="G161" s="40">
        <v>184.35000000000002</v>
      </c>
      <c r="H161" s="40">
        <v>230.35000000000002</v>
      </c>
      <c r="I161" s="40">
        <v>243.7</v>
      </c>
      <c r="J161" s="40">
        <v>253.35000000000002</v>
      </c>
      <c r="K161" s="31">
        <v>234.05</v>
      </c>
      <c r="L161" s="31">
        <v>211.05</v>
      </c>
      <c r="M161" s="31">
        <v>123.81349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3135.2</v>
      </c>
      <c r="D162" s="40">
        <v>3100.9333333333329</v>
      </c>
      <c r="E162" s="40">
        <v>3044.266666666666</v>
      </c>
      <c r="F162" s="40">
        <v>2953.333333333333</v>
      </c>
      <c r="G162" s="40">
        <v>2896.6666666666661</v>
      </c>
      <c r="H162" s="40">
        <v>3191.8666666666659</v>
      </c>
      <c r="I162" s="40">
        <v>3248.5333333333328</v>
      </c>
      <c r="J162" s="40">
        <v>3339.4666666666658</v>
      </c>
      <c r="K162" s="31">
        <v>3157.6</v>
      </c>
      <c r="L162" s="31">
        <v>3010</v>
      </c>
      <c r="M162" s="31">
        <v>7.6193799999999996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37485.85</v>
      </c>
      <c r="D163" s="40">
        <v>37556.816666666666</v>
      </c>
      <c r="E163" s="40">
        <v>36730.033333333333</v>
      </c>
      <c r="F163" s="40">
        <v>35974.216666666667</v>
      </c>
      <c r="G163" s="40">
        <v>35147.433333333334</v>
      </c>
      <c r="H163" s="40">
        <v>38312.633333333331</v>
      </c>
      <c r="I163" s="40">
        <v>39139.416666666657</v>
      </c>
      <c r="J163" s="40">
        <v>39895.23333333333</v>
      </c>
      <c r="K163" s="31">
        <v>38383.599999999999</v>
      </c>
      <c r="L163" s="31">
        <v>36801</v>
      </c>
      <c r="M163" s="31">
        <v>0.31858999999999998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233</v>
      </c>
      <c r="D164" s="40">
        <v>232.16666666666666</v>
      </c>
      <c r="E164" s="40">
        <v>230.0333333333333</v>
      </c>
      <c r="F164" s="40">
        <v>227.06666666666663</v>
      </c>
      <c r="G164" s="40">
        <v>224.93333333333328</v>
      </c>
      <c r="H164" s="40">
        <v>235.13333333333333</v>
      </c>
      <c r="I164" s="40">
        <v>237.26666666666671</v>
      </c>
      <c r="J164" s="40">
        <v>240.23333333333335</v>
      </c>
      <c r="K164" s="31">
        <v>234.3</v>
      </c>
      <c r="L164" s="31">
        <v>229.2</v>
      </c>
      <c r="M164" s="31">
        <v>42.241520000000001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5212.2</v>
      </c>
      <c r="D165" s="40">
        <v>5217.6833333333334</v>
      </c>
      <c r="E165" s="40">
        <v>5121.5166666666664</v>
      </c>
      <c r="F165" s="40">
        <v>5030.833333333333</v>
      </c>
      <c r="G165" s="40">
        <v>4934.6666666666661</v>
      </c>
      <c r="H165" s="40">
        <v>5308.3666666666668</v>
      </c>
      <c r="I165" s="40">
        <v>5404.5333333333328</v>
      </c>
      <c r="J165" s="40">
        <v>5495.2166666666672</v>
      </c>
      <c r="K165" s="31">
        <v>5313.85</v>
      </c>
      <c r="L165" s="31">
        <v>5127</v>
      </c>
      <c r="M165" s="31">
        <v>0.36373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2305.5</v>
      </c>
      <c r="D166" s="40">
        <v>2346.9833333333331</v>
      </c>
      <c r="E166" s="40">
        <v>2248.5166666666664</v>
      </c>
      <c r="F166" s="40">
        <v>2191.5333333333333</v>
      </c>
      <c r="G166" s="40">
        <v>2093.0666666666666</v>
      </c>
      <c r="H166" s="40">
        <v>2403.9666666666662</v>
      </c>
      <c r="I166" s="40">
        <v>2502.4333333333325</v>
      </c>
      <c r="J166" s="40">
        <v>2559.4166666666661</v>
      </c>
      <c r="K166" s="31">
        <v>2445.4499999999998</v>
      </c>
      <c r="L166" s="31">
        <v>2290</v>
      </c>
      <c r="M166" s="31">
        <v>6.8264199999999997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2683.2</v>
      </c>
      <c r="D167" s="40">
        <v>2691.0666666666666</v>
      </c>
      <c r="E167" s="40">
        <v>2652.1333333333332</v>
      </c>
      <c r="F167" s="40">
        <v>2621.0666666666666</v>
      </c>
      <c r="G167" s="40">
        <v>2582.1333333333332</v>
      </c>
      <c r="H167" s="40">
        <v>2722.1333333333332</v>
      </c>
      <c r="I167" s="40">
        <v>2761.0666666666666</v>
      </c>
      <c r="J167" s="40">
        <v>2792.1333333333332</v>
      </c>
      <c r="K167" s="31">
        <v>2730</v>
      </c>
      <c r="L167" s="31">
        <v>2660</v>
      </c>
      <c r="M167" s="31">
        <v>5.3402700000000003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2221.1</v>
      </c>
      <c r="D168" s="40">
        <v>2221.4833333333331</v>
      </c>
      <c r="E168" s="40">
        <v>2139.6166666666663</v>
      </c>
      <c r="F168" s="40">
        <v>2058.1333333333332</v>
      </c>
      <c r="G168" s="40">
        <v>1976.2666666666664</v>
      </c>
      <c r="H168" s="40">
        <v>2302.9666666666662</v>
      </c>
      <c r="I168" s="40">
        <v>2384.833333333333</v>
      </c>
      <c r="J168" s="40">
        <v>2466.3166666666662</v>
      </c>
      <c r="K168" s="31">
        <v>2303.35</v>
      </c>
      <c r="L168" s="31">
        <v>2140</v>
      </c>
      <c r="M168" s="31">
        <v>13.405250000000001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142</v>
      </c>
      <c r="D169" s="40">
        <v>141.25</v>
      </c>
      <c r="E169" s="40">
        <v>139.80000000000001</v>
      </c>
      <c r="F169" s="40">
        <v>137.60000000000002</v>
      </c>
      <c r="G169" s="40">
        <v>136.15000000000003</v>
      </c>
      <c r="H169" s="40">
        <v>143.44999999999999</v>
      </c>
      <c r="I169" s="40">
        <v>144.89999999999998</v>
      </c>
      <c r="J169" s="40">
        <v>147.09999999999997</v>
      </c>
      <c r="K169" s="31">
        <v>142.69999999999999</v>
      </c>
      <c r="L169" s="31">
        <v>139.05000000000001</v>
      </c>
      <c r="M169" s="31">
        <v>58.658430000000003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194.05</v>
      </c>
      <c r="D170" s="40">
        <v>194.96666666666667</v>
      </c>
      <c r="E170" s="40">
        <v>192.58333333333334</v>
      </c>
      <c r="F170" s="40">
        <v>191.11666666666667</v>
      </c>
      <c r="G170" s="40">
        <v>188.73333333333335</v>
      </c>
      <c r="H170" s="40">
        <v>196.43333333333334</v>
      </c>
      <c r="I170" s="40">
        <v>198.81666666666666</v>
      </c>
      <c r="J170" s="40">
        <v>200.28333333333333</v>
      </c>
      <c r="K170" s="31">
        <v>197.35</v>
      </c>
      <c r="L170" s="31">
        <v>193.5</v>
      </c>
      <c r="M170" s="31">
        <v>127.09911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419.35</v>
      </c>
      <c r="D171" s="40">
        <v>426.56666666666666</v>
      </c>
      <c r="E171" s="40">
        <v>408.7833333333333</v>
      </c>
      <c r="F171" s="40">
        <v>398.21666666666664</v>
      </c>
      <c r="G171" s="40">
        <v>380.43333333333328</v>
      </c>
      <c r="H171" s="40">
        <v>437.13333333333333</v>
      </c>
      <c r="I171" s="40">
        <v>454.91666666666674</v>
      </c>
      <c r="J171" s="40">
        <v>465.48333333333335</v>
      </c>
      <c r="K171" s="31">
        <v>444.35</v>
      </c>
      <c r="L171" s="31">
        <v>416</v>
      </c>
      <c r="M171" s="31">
        <v>14.87167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14706.15</v>
      </c>
      <c r="D172" s="40">
        <v>14486.700000000003</v>
      </c>
      <c r="E172" s="40">
        <v>14149.400000000005</v>
      </c>
      <c r="F172" s="40">
        <v>13592.650000000003</v>
      </c>
      <c r="G172" s="40">
        <v>13255.350000000006</v>
      </c>
      <c r="H172" s="40">
        <v>15043.450000000004</v>
      </c>
      <c r="I172" s="40">
        <v>15380.750000000004</v>
      </c>
      <c r="J172" s="40">
        <v>15937.500000000004</v>
      </c>
      <c r="K172" s="31">
        <v>14824</v>
      </c>
      <c r="L172" s="31">
        <v>13929.95</v>
      </c>
      <c r="M172" s="31">
        <v>0.15282999999999999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44.65</v>
      </c>
      <c r="D173" s="40">
        <v>44.333333333333336</v>
      </c>
      <c r="E173" s="40">
        <v>43.766666666666673</v>
      </c>
      <c r="F173" s="40">
        <v>42.88333333333334</v>
      </c>
      <c r="G173" s="40">
        <v>42.316666666666677</v>
      </c>
      <c r="H173" s="40">
        <v>45.216666666666669</v>
      </c>
      <c r="I173" s="40">
        <v>45.783333333333331</v>
      </c>
      <c r="J173" s="40">
        <v>46.666666666666664</v>
      </c>
      <c r="K173" s="31">
        <v>44.9</v>
      </c>
      <c r="L173" s="31">
        <v>43.45</v>
      </c>
      <c r="M173" s="31">
        <v>1227.50629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196.95</v>
      </c>
      <c r="D174" s="40">
        <v>194.29999999999998</v>
      </c>
      <c r="E174" s="40">
        <v>190.59999999999997</v>
      </c>
      <c r="F174" s="40">
        <v>184.24999999999997</v>
      </c>
      <c r="G174" s="40">
        <v>180.54999999999995</v>
      </c>
      <c r="H174" s="40">
        <v>200.64999999999998</v>
      </c>
      <c r="I174" s="40">
        <v>204.34999999999997</v>
      </c>
      <c r="J174" s="40">
        <v>210.7</v>
      </c>
      <c r="K174" s="31">
        <v>198</v>
      </c>
      <c r="L174" s="31">
        <v>187.95</v>
      </c>
      <c r="M174" s="31">
        <v>87.619100000000003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154.6</v>
      </c>
      <c r="D175" s="40">
        <v>154.76666666666668</v>
      </c>
      <c r="E175" s="40">
        <v>153.03333333333336</v>
      </c>
      <c r="F175" s="40">
        <v>151.46666666666667</v>
      </c>
      <c r="G175" s="40">
        <v>149.73333333333335</v>
      </c>
      <c r="H175" s="40">
        <v>156.33333333333337</v>
      </c>
      <c r="I175" s="40">
        <v>158.06666666666666</v>
      </c>
      <c r="J175" s="40">
        <v>159.63333333333338</v>
      </c>
      <c r="K175" s="31">
        <v>156.5</v>
      </c>
      <c r="L175" s="31">
        <v>153.19999999999999</v>
      </c>
      <c r="M175" s="31">
        <v>60.671439999999997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2622.5</v>
      </c>
      <c r="D176" s="40">
        <v>2651.2333333333331</v>
      </c>
      <c r="E176" s="40">
        <v>2574.4666666666662</v>
      </c>
      <c r="F176" s="40">
        <v>2526.4333333333329</v>
      </c>
      <c r="G176" s="40">
        <v>2449.6666666666661</v>
      </c>
      <c r="H176" s="40">
        <v>2699.2666666666664</v>
      </c>
      <c r="I176" s="40">
        <v>2776.0333333333338</v>
      </c>
      <c r="J176" s="40">
        <v>2824.0666666666666</v>
      </c>
      <c r="K176" s="31">
        <v>2728</v>
      </c>
      <c r="L176" s="31">
        <v>2603.1999999999998</v>
      </c>
      <c r="M176" s="31">
        <v>96.138120000000001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1088.9000000000001</v>
      </c>
      <c r="D177" s="40">
        <v>1094.45</v>
      </c>
      <c r="E177" s="40">
        <v>1074.5500000000002</v>
      </c>
      <c r="F177" s="40">
        <v>1060.2</v>
      </c>
      <c r="G177" s="40">
        <v>1040.3000000000002</v>
      </c>
      <c r="H177" s="40">
        <v>1108.8000000000002</v>
      </c>
      <c r="I177" s="40">
        <v>1128.7000000000003</v>
      </c>
      <c r="J177" s="40">
        <v>1143.0500000000002</v>
      </c>
      <c r="K177" s="31">
        <v>1114.3499999999999</v>
      </c>
      <c r="L177" s="31">
        <v>1080.0999999999999</v>
      </c>
      <c r="M177" s="31">
        <v>10.51526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1158.3</v>
      </c>
      <c r="D178" s="40">
        <v>1160.2666666666667</v>
      </c>
      <c r="E178" s="40">
        <v>1136.0833333333333</v>
      </c>
      <c r="F178" s="40">
        <v>1113.8666666666666</v>
      </c>
      <c r="G178" s="40">
        <v>1089.6833333333332</v>
      </c>
      <c r="H178" s="40">
        <v>1182.4833333333333</v>
      </c>
      <c r="I178" s="40">
        <v>1206.6666666666667</v>
      </c>
      <c r="J178" s="40">
        <v>1228.8833333333334</v>
      </c>
      <c r="K178" s="31">
        <v>1184.45</v>
      </c>
      <c r="L178" s="31">
        <v>1138.05</v>
      </c>
      <c r="M178" s="31">
        <v>19.85866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2268.85</v>
      </c>
      <c r="D179" s="40">
        <v>2240.9500000000003</v>
      </c>
      <c r="E179" s="40">
        <v>2203.9000000000005</v>
      </c>
      <c r="F179" s="40">
        <v>2138.9500000000003</v>
      </c>
      <c r="G179" s="40">
        <v>2101.9000000000005</v>
      </c>
      <c r="H179" s="40">
        <v>2305.9000000000005</v>
      </c>
      <c r="I179" s="40">
        <v>2342.9500000000007</v>
      </c>
      <c r="J179" s="40">
        <v>2407.9000000000005</v>
      </c>
      <c r="K179" s="31">
        <v>2278</v>
      </c>
      <c r="L179" s="31">
        <v>2176</v>
      </c>
      <c r="M179" s="31">
        <v>13.09633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8332.2999999999993</v>
      </c>
      <c r="D180" s="40">
        <v>8257.6999999999989</v>
      </c>
      <c r="E180" s="40">
        <v>8135.5999999999985</v>
      </c>
      <c r="F180" s="40">
        <v>7938.9</v>
      </c>
      <c r="G180" s="40">
        <v>7816.7999999999993</v>
      </c>
      <c r="H180" s="40">
        <v>8454.3999999999978</v>
      </c>
      <c r="I180" s="40">
        <v>8576.5</v>
      </c>
      <c r="J180" s="40">
        <v>8773.1999999999971</v>
      </c>
      <c r="K180" s="31">
        <v>8379.7999999999993</v>
      </c>
      <c r="L180" s="31">
        <v>8061</v>
      </c>
      <c r="M180" s="31">
        <v>0.53310999999999997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27618.7</v>
      </c>
      <c r="D181" s="40">
        <v>27535.033333333336</v>
      </c>
      <c r="E181" s="40">
        <v>27283.316666666673</v>
      </c>
      <c r="F181" s="40">
        <v>26947.933333333338</v>
      </c>
      <c r="G181" s="40">
        <v>26696.216666666674</v>
      </c>
      <c r="H181" s="40">
        <v>27870.416666666672</v>
      </c>
      <c r="I181" s="40">
        <v>28122.133333333339</v>
      </c>
      <c r="J181" s="40">
        <v>28457.51666666667</v>
      </c>
      <c r="K181" s="31">
        <v>27786.75</v>
      </c>
      <c r="L181" s="31">
        <v>27199.65</v>
      </c>
      <c r="M181" s="31">
        <v>0.2646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1490.85</v>
      </c>
      <c r="D182" s="40">
        <v>1477.3333333333333</v>
      </c>
      <c r="E182" s="40">
        <v>1454.6666666666665</v>
      </c>
      <c r="F182" s="40">
        <v>1418.4833333333333</v>
      </c>
      <c r="G182" s="40">
        <v>1395.8166666666666</v>
      </c>
      <c r="H182" s="40">
        <v>1513.5166666666664</v>
      </c>
      <c r="I182" s="40">
        <v>1536.1833333333329</v>
      </c>
      <c r="J182" s="40">
        <v>1572.3666666666663</v>
      </c>
      <c r="K182" s="31">
        <v>1500</v>
      </c>
      <c r="L182" s="31">
        <v>1441.15</v>
      </c>
      <c r="M182" s="31">
        <v>23.395849999999999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2189.1</v>
      </c>
      <c r="D183" s="40">
        <v>2200.1833333333329</v>
      </c>
      <c r="E183" s="40">
        <v>2162.016666666666</v>
      </c>
      <c r="F183" s="40">
        <v>2134.9333333333329</v>
      </c>
      <c r="G183" s="40">
        <v>2096.766666666666</v>
      </c>
      <c r="H183" s="40">
        <v>2227.266666666666</v>
      </c>
      <c r="I183" s="40">
        <v>2265.4333333333329</v>
      </c>
      <c r="J183" s="40">
        <v>2292.516666666666</v>
      </c>
      <c r="K183" s="31">
        <v>2238.35</v>
      </c>
      <c r="L183" s="31">
        <v>2173.1</v>
      </c>
      <c r="M183" s="31">
        <v>1.5815399999999999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502.95</v>
      </c>
      <c r="D184" s="40">
        <v>500.40000000000003</v>
      </c>
      <c r="E184" s="40">
        <v>494.30000000000007</v>
      </c>
      <c r="F184" s="40">
        <v>485.65000000000003</v>
      </c>
      <c r="G184" s="40">
        <v>479.55000000000007</v>
      </c>
      <c r="H184" s="40">
        <v>509.05000000000007</v>
      </c>
      <c r="I184" s="40">
        <v>515.15000000000009</v>
      </c>
      <c r="J184" s="40">
        <v>523.80000000000007</v>
      </c>
      <c r="K184" s="31">
        <v>506.5</v>
      </c>
      <c r="L184" s="31">
        <v>491.75</v>
      </c>
      <c r="M184" s="31">
        <v>208.08242999999999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118.45</v>
      </c>
      <c r="D185" s="40">
        <v>118.89999999999999</v>
      </c>
      <c r="E185" s="40">
        <v>115.59999999999998</v>
      </c>
      <c r="F185" s="40">
        <v>112.74999999999999</v>
      </c>
      <c r="G185" s="40">
        <v>109.44999999999997</v>
      </c>
      <c r="H185" s="40">
        <v>121.74999999999999</v>
      </c>
      <c r="I185" s="40">
        <v>125.05</v>
      </c>
      <c r="J185" s="40">
        <v>127.89999999999999</v>
      </c>
      <c r="K185" s="31">
        <v>122.2</v>
      </c>
      <c r="L185" s="31">
        <v>116.05</v>
      </c>
      <c r="M185" s="31">
        <v>326.22991999999999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818.4</v>
      </c>
      <c r="D186" s="40">
        <v>819.15</v>
      </c>
      <c r="E186" s="40">
        <v>809.3</v>
      </c>
      <c r="F186" s="40">
        <v>800.19999999999993</v>
      </c>
      <c r="G186" s="40">
        <v>790.34999999999991</v>
      </c>
      <c r="H186" s="40">
        <v>828.25</v>
      </c>
      <c r="I186" s="40">
        <v>838.10000000000014</v>
      </c>
      <c r="J186" s="40">
        <v>847.2</v>
      </c>
      <c r="K186" s="31">
        <v>829</v>
      </c>
      <c r="L186" s="31">
        <v>810.05</v>
      </c>
      <c r="M186" s="31">
        <v>31.556550000000001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549.9</v>
      </c>
      <c r="D187" s="40">
        <v>549.56666666666661</v>
      </c>
      <c r="E187" s="40">
        <v>541.83333333333326</v>
      </c>
      <c r="F187" s="40">
        <v>533.76666666666665</v>
      </c>
      <c r="G187" s="40">
        <v>526.0333333333333</v>
      </c>
      <c r="H187" s="40">
        <v>557.63333333333321</v>
      </c>
      <c r="I187" s="40">
        <v>565.36666666666656</v>
      </c>
      <c r="J187" s="40">
        <v>573.43333333333317</v>
      </c>
      <c r="K187" s="31">
        <v>557.29999999999995</v>
      </c>
      <c r="L187" s="31">
        <v>541.5</v>
      </c>
      <c r="M187" s="31">
        <v>20.074120000000001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595.65</v>
      </c>
      <c r="D188" s="40">
        <v>593.2166666666667</v>
      </c>
      <c r="E188" s="40">
        <v>582.43333333333339</v>
      </c>
      <c r="F188" s="40">
        <v>569.2166666666667</v>
      </c>
      <c r="G188" s="40">
        <v>558.43333333333339</v>
      </c>
      <c r="H188" s="40">
        <v>606.43333333333339</v>
      </c>
      <c r="I188" s="40">
        <v>617.2166666666667</v>
      </c>
      <c r="J188" s="40">
        <v>630.43333333333339</v>
      </c>
      <c r="K188" s="31">
        <v>604</v>
      </c>
      <c r="L188" s="31">
        <v>580</v>
      </c>
      <c r="M188" s="31">
        <v>14.486359999999999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577.04999999999995</v>
      </c>
      <c r="D189" s="40">
        <v>577.1</v>
      </c>
      <c r="E189" s="40">
        <v>565.95000000000005</v>
      </c>
      <c r="F189" s="40">
        <v>554.85</v>
      </c>
      <c r="G189" s="40">
        <v>543.70000000000005</v>
      </c>
      <c r="H189" s="40">
        <v>588.20000000000005</v>
      </c>
      <c r="I189" s="40">
        <v>599.34999999999991</v>
      </c>
      <c r="J189" s="40">
        <v>610.45000000000005</v>
      </c>
      <c r="K189" s="31">
        <v>588.25</v>
      </c>
      <c r="L189" s="31">
        <v>566</v>
      </c>
      <c r="M189" s="31">
        <v>14.290620000000001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1003.8</v>
      </c>
      <c r="D190" s="40">
        <v>1014.3666666666667</v>
      </c>
      <c r="E190" s="40">
        <v>984.5333333333333</v>
      </c>
      <c r="F190" s="40">
        <v>965.26666666666665</v>
      </c>
      <c r="G190" s="40">
        <v>935.43333333333328</v>
      </c>
      <c r="H190" s="40">
        <v>1033.6333333333332</v>
      </c>
      <c r="I190" s="40">
        <v>1063.4666666666667</v>
      </c>
      <c r="J190" s="40">
        <v>1082.7333333333333</v>
      </c>
      <c r="K190" s="31">
        <v>1044.2</v>
      </c>
      <c r="L190" s="31">
        <v>995.1</v>
      </c>
      <c r="M190" s="31">
        <v>31.69781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3532.5</v>
      </c>
      <c r="D191" s="40">
        <v>3550.4</v>
      </c>
      <c r="E191" s="40">
        <v>3493.3500000000004</v>
      </c>
      <c r="F191" s="40">
        <v>3454.2000000000003</v>
      </c>
      <c r="G191" s="40">
        <v>3397.1500000000005</v>
      </c>
      <c r="H191" s="40">
        <v>3589.55</v>
      </c>
      <c r="I191" s="40">
        <v>3646.6000000000004</v>
      </c>
      <c r="J191" s="40">
        <v>3685.75</v>
      </c>
      <c r="K191" s="31">
        <v>3607.45</v>
      </c>
      <c r="L191" s="31">
        <v>3511.25</v>
      </c>
      <c r="M191" s="31">
        <v>48.712110000000003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814.8</v>
      </c>
      <c r="D192" s="40">
        <v>820.51666666666677</v>
      </c>
      <c r="E192" s="40">
        <v>802.28333333333353</v>
      </c>
      <c r="F192" s="40">
        <v>789.76666666666677</v>
      </c>
      <c r="G192" s="40">
        <v>771.53333333333353</v>
      </c>
      <c r="H192" s="40">
        <v>833.03333333333353</v>
      </c>
      <c r="I192" s="40">
        <v>851.26666666666688</v>
      </c>
      <c r="J192" s="40">
        <v>863.78333333333353</v>
      </c>
      <c r="K192" s="31">
        <v>838.75</v>
      </c>
      <c r="L192" s="31">
        <v>808</v>
      </c>
      <c r="M192" s="31">
        <v>22.57911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5911.1</v>
      </c>
      <c r="D193" s="40">
        <v>6004.8499999999995</v>
      </c>
      <c r="E193" s="40">
        <v>5749.7999999999993</v>
      </c>
      <c r="F193" s="40">
        <v>5588.5</v>
      </c>
      <c r="G193" s="40">
        <v>5333.45</v>
      </c>
      <c r="H193" s="40">
        <v>6166.1499999999987</v>
      </c>
      <c r="I193" s="40">
        <v>6421.2</v>
      </c>
      <c r="J193" s="40">
        <v>6582.4999999999982</v>
      </c>
      <c r="K193" s="31">
        <v>6259.9</v>
      </c>
      <c r="L193" s="31">
        <v>5843.55</v>
      </c>
      <c r="M193" s="31">
        <v>3.2383700000000002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508</v>
      </c>
      <c r="D194" s="40">
        <v>501.38333333333338</v>
      </c>
      <c r="E194" s="40">
        <v>492.36666666666679</v>
      </c>
      <c r="F194" s="40">
        <v>476.73333333333341</v>
      </c>
      <c r="G194" s="40">
        <v>467.71666666666681</v>
      </c>
      <c r="H194" s="40">
        <v>517.01666666666677</v>
      </c>
      <c r="I194" s="40">
        <v>526.0333333333333</v>
      </c>
      <c r="J194" s="40">
        <v>541.66666666666674</v>
      </c>
      <c r="K194" s="31">
        <v>510.4</v>
      </c>
      <c r="L194" s="31">
        <v>485.75</v>
      </c>
      <c r="M194" s="31">
        <v>526.08672000000001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226.15</v>
      </c>
      <c r="D195" s="40">
        <v>227.03333333333333</v>
      </c>
      <c r="E195" s="40">
        <v>219.66666666666666</v>
      </c>
      <c r="F195" s="40">
        <v>213.18333333333334</v>
      </c>
      <c r="G195" s="40">
        <v>205.81666666666666</v>
      </c>
      <c r="H195" s="40">
        <v>233.51666666666665</v>
      </c>
      <c r="I195" s="40">
        <v>240.88333333333333</v>
      </c>
      <c r="J195" s="40">
        <v>247.36666666666665</v>
      </c>
      <c r="K195" s="31">
        <v>234.4</v>
      </c>
      <c r="L195" s="31">
        <v>220.55</v>
      </c>
      <c r="M195" s="31">
        <v>823.93222000000003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1314.7</v>
      </c>
      <c r="D196" s="40">
        <v>1320.75</v>
      </c>
      <c r="E196" s="40">
        <v>1283.6500000000001</v>
      </c>
      <c r="F196" s="40">
        <v>1252.6000000000001</v>
      </c>
      <c r="G196" s="40">
        <v>1215.5000000000002</v>
      </c>
      <c r="H196" s="40">
        <v>1351.8</v>
      </c>
      <c r="I196" s="40">
        <v>1388.8999999999999</v>
      </c>
      <c r="J196" s="40">
        <v>1419.9499999999998</v>
      </c>
      <c r="K196" s="31">
        <v>1357.85</v>
      </c>
      <c r="L196" s="31">
        <v>1289.7</v>
      </c>
      <c r="M196" s="31">
        <v>83.575729999999993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1524.25</v>
      </c>
      <c r="D197" s="40">
        <v>1515.4833333333333</v>
      </c>
      <c r="E197" s="40">
        <v>1484.8166666666666</v>
      </c>
      <c r="F197" s="40">
        <v>1445.3833333333332</v>
      </c>
      <c r="G197" s="40">
        <v>1414.7166666666665</v>
      </c>
      <c r="H197" s="40">
        <v>1554.9166666666667</v>
      </c>
      <c r="I197" s="40">
        <v>1585.5833333333333</v>
      </c>
      <c r="J197" s="40">
        <v>1625.0166666666669</v>
      </c>
      <c r="K197" s="31">
        <v>1546.15</v>
      </c>
      <c r="L197" s="31">
        <v>1476.05</v>
      </c>
      <c r="M197" s="31">
        <v>42.614159999999998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976.85</v>
      </c>
      <c r="D198" s="40">
        <v>978.01666666666677</v>
      </c>
      <c r="E198" s="40">
        <v>963.93333333333351</v>
      </c>
      <c r="F198" s="40">
        <v>951.01666666666677</v>
      </c>
      <c r="G198" s="40">
        <v>936.93333333333351</v>
      </c>
      <c r="H198" s="40">
        <v>990.93333333333351</v>
      </c>
      <c r="I198" s="40">
        <v>1005.0166666666668</v>
      </c>
      <c r="J198" s="40">
        <v>1017.9333333333335</v>
      </c>
      <c r="K198" s="31">
        <v>992.1</v>
      </c>
      <c r="L198" s="31">
        <v>965.1</v>
      </c>
      <c r="M198" s="31">
        <v>3.2431000000000001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2395.6999999999998</v>
      </c>
      <c r="D199" s="40">
        <v>2403.9</v>
      </c>
      <c r="E199" s="40">
        <v>2371.8500000000004</v>
      </c>
      <c r="F199" s="40">
        <v>2348.0000000000005</v>
      </c>
      <c r="G199" s="40">
        <v>2315.9500000000007</v>
      </c>
      <c r="H199" s="40">
        <v>2427.75</v>
      </c>
      <c r="I199" s="40">
        <v>2459.8000000000002</v>
      </c>
      <c r="J199" s="40">
        <v>2483.6499999999996</v>
      </c>
      <c r="K199" s="31">
        <v>2435.9499999999998</v>
      </c>
      <c r="L199" s="31">
        <v>2380.0500000000002</v>
      </c>
      <c r="M199" s="31">
        <v>23.030139999999999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3012.55</v>
      </c>
      <c r="D200" s="40">
        <v>2997.6666666666665</v>
      </c>
      <c r="E200" s="40">
        <v>2966.2333333333331</v>
      </c>
      <c r="F200" s="40">
        <v>2919.9166666666665</v>
      </c>
      <c r="G200" s="40">
        <v>2888.4833333333331</v>
      </c>
      <c r="H200" s="40">
        <v>3043.9833333333331</v>
      </c>
      <c r="I200" s="40">
        <v>3075.4166666666665</v>
      </c>
      <c r="J200" s="40">
        <v>3121.7333333333331</v>
      </c>
      <c r="K200" s="31">
        <v>3029.1</v>
      </c>
      <c r="L200" s="31">
        <v>2951.35</v>
      </c>
      <c r="M200" s="31">
        <v>1.17058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496.1</v>
      </c>
      <c r="D201" s="40">
        <v>497.51666666666665</v>
      </c>
      <c r="E201" s="40">
        <v>490.0333333333333</v>
      </c>
      <c r="F201" s="40">
        <v>483.96666666666664</v>
      </c>
      <c r="G201" s="40">
        <v>476.48333333333329</v>
      </c>
      <c r="H201" s="40">
        <v>503.58333333333331</v>
      </c>
      <c r="I201" s="40">
        <v>511.06666666666666</v>
      </c>
      <c r="J201" s="40">
        <v>517.13333333333333</v>
      </c>
      <c r="K201" s="31">
        <v>505</v>
      </c>
      <c r="L201" s="31">
        <v>491.45</v>
      </c>
      <c r="M201" s="31">
        <v>22.00667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1080.3499999999999</v>
      </c>
      <c r="D202" s="40">
        <v>1090.3500000000001</v>
      </c>
      <c r="E202" s="40">
        <v>1057.0500000000002</v>
      </c>
      <c r="F202" s="40">
        <v>1033.75</v>
      </c>
      <c r="G202" s="40">
        <v>1000.45</v>
      </c>
      <c r="H202" s="40">
        <v>1113.6500000000003</v>
      </c>
      <c r="I202" s="40">
        <v>1146.95</v>
      </c>
      <c r="J202" s="40">
        <v>1170.2500000000005</v>
      </c>
      <c r="K202" s="31">
        <v>1123.6500000000001</v>
      </c>
      <c r="L202" s="31">
        <v>1067.05</v>
      </c>
      <c r="M202" s="31">
        <v>4.7014899999999997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717.45</v>
      </c>
      <c r="D203" s="40">
        <v>715.71666666666658</v>
      </c>
      <c r="E203" s="40">
        <v>708.03333333333319</v>
      </c>
      <c r="F203" s="40">
        <v>698.61666666666656</v>
      </c>
      <c r="G203" s="40">
        <v>690.93333333333317</v>
      </c>
      <c r="H203" s="40">
        <v>725.13333333333321</v>
      </c>
      <c r="I203" s="40">
        <v>732.81666666666661</v>
      </c>
      <c r="J203" s="40">
        <v>742.23333333333323</v>
      </c>
      <c r="K203" s="31">
        <v>723.4</v>
      </c>
      <c r="L203" s="31">
        <v>706.3</v>
      </c>
      <c r="M203" s="31">
        <v>16.256119999999999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7129</v>
      </c>
      <c r="D204" s="40">
        <v>7139.8</v>
      </c>
      <c r="E204" s="40">
        <v>7074.2000000000007</v>
      </c>
      <c r="F204" s="40">
        <v>7019.4000000000005</v>
      </c>
      <c r="G204" s="40">
        <v>6953.8000000000011</v>
      </c>
      <c r="H204" s="40">
        <v>7194.6</v>
      </c>
      <c r="I204" s="40">
        <v>7260.2000000000007</v>
      </c>
      <c r="J204" s="40">
        <v>7315</v>
      </c>
      <c r="K204" s="31">
        <v>7205.4</v>
      </c>
      <c r="L204" s="31">
        <v>7085</v>
      </c>
      <c r="M204" s="31">
        <v>3.1824699999999999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50.65</v>
      </c>
      <c r="D205" s="40">
        <v>50.166666666666664</v>
      </c>
      <c r="E205" s="40">
        <v>48.633333333333326</v>
      </c>
      <c r="F205" s="40">
        <v>46.61666666666666</v>
      </c>
      <c r="G205" s="40">
        <v>45.083333333333321</v>
      </c>
      <c r="H205" s="40">
        <v>52.18333333333333</v>
      </c>
      <c r="I205" s="40">
        <v>53.716666666666676</v>
      </c>
      <c r="J205" s="40">
        <v>55.733333333333334</v>
      </c>
      <c r="K205" s="31">
        <v>51.7</v>
      </c>
      <c r="L205" s="31">
        <v>48.15</v>
      </c>
      <c r="M205" s="31">
        <v>636.86404000000005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1654.95</v>
      </c>
      <c r="D206" s="40">
        <v>1655.2666666666667</v>
      </c>
      <c r="E206" s="40">
        <v>1640.6833333333334</v>
      </c>
      <c r="F206" s="40">
        <v>1626.4166666666667</v>
      </c>
      <c r="G206" s="40">
        <v>1611.8333333333335</v>
      </c>
      <c r="H206" s="40">
        <v>1669.5333333333333</v>
      </c>
      <c r="I206" s="40">
        <v>1684.1166666666668</v>
      </c>
      <c r="J206" s="40">
        <v>1698.3833333333332</v>
      </c>
      <c r="K206" s="31">
        <v>1669.85</v>
      </c>
      <c r="L206" s="31">
        <v>1641</v>
      </c>
      <c r="M206" s="31">
        <v>2.6420699999999999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836.95</v>
      </c>
      <c r="D207" s="40">
        <v>838.85</v>
      </c>
      <c r="E207" s="40">
        <v>826.95</v>
      </c>
      <c r="F207" s="40">
        <v>816.95</v>
      </c>
      <c r="G207" s="40">
        <v>805.05000000000007</v>
      </c>
      <c r="H207" s="40">
        <v>848.85</v>
      </c>
      <c r="I207" s="40">
        <v>860.74999999999989</v>
      </c>
      <c r="J207" s="40">
        <v>870.75</v>
      </c>
      <c r="K207" s="31">
        <v>850.75</v>
      </c>
      <c r="L207" s="31">
        <v>828.85</v>
      </c>
      <c r="M207" s="31">
        <v>22.841080000000002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253.95</v>
      </c>
      <c r="D208" s="40">
        <v>252.18333333333331</v>
      </c>
      <c r="E208" s="40">
        <v>248.41666666666663</v>
      </c>
      <c r="F208" s="40">
        <v>242.88333333333333</v>
      </c>
      <c r="G208" s="40">
        <v>239.11666666666665</v>
      </c>
      <c r="H208" s="40">
        <v>257.71666666666658</v>
      </c>
      <c r="I208" s="40">
        <v>261.48333333333335</v>
      </c>
      <c r="J208" s="40">
        <v>267.01666666666659</v>
      </c>
      <c r="K208" s="31">
        <v>255.95</v>
      </c>
      <c r="L208" s="31">
        <v>246.65</v>
      </c>
      <c r="M208" s="31">
        <v>4.0884499999999999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829.55</v>
      </c>
      <c r="D209" s="40">
        <v>835.48333333333323</v>
      </c>
      <c r="E209" s="40">
        <v>809.31666666666649</v>
      </c>
      <c r="F209" s="40">
        <v>789.08333333333326</v>
      </c>
      <c r="G209" s="40">
        <v>762.91666666666652</v>
      </c>
      <c r="H209" s="40">
        <v>855.71666666666647</v>
      </c>
      <c r="I209" s="40">
        <v>881.88333333333321</v>
      </c>
      <c r="J209" s="40">
        <v>902.11666666666645</v>
      </c>
      <c r="K209" s="31">
        <v>861.65</v>
      </c>
      <c r="L209" s="31">
        <v>815.25</v>
      </c>
      <c r="M209" s="31">
        <v>8.7315400000000007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350.4</v>
      </c>
      <c r="D210" s="40">
        <v>349.93333333333334</v>
      </c>
      <c r="E210" s="40">
        <v>337.51666666666665</v>
      </c>
      <c r="F210" s="40">
        <v>324.63333333333333</v>
      </c>
      <c r="G210" s="40">
        <v>312.21666666666664</v>
      </c>
      <c r="H210" s="40">
        <v>362.81666666666666</v>
      </c>
      <c r="I210" s="40">
        <v>375.23333333333329</v>
      </c>
      <c r="J210" s="40">
        <v>388.11666666666667</v>
      </c>
      <c r="K210" s="31">
        <v>362.35</v>
      </c>
      <c r="L210" s="31">
        <v>337.05</v>
      </c>
      <c r="M210" s="31">
        <v>170.04409999999999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10.3</v>
      </c>
      <c r="D211" s="40">
        <v>10.4</v>
      </c>
      <c r="E211" s="40">
        <v>10.15</v>
      </c>
      <c r="F211" s="40">
        <v>10</v>
      </c>
      <c r="G211" s="40">
        <v>9.75</v>
      </c>
      <c r="H211" s="40">
        <v>10.55</v>
      </c>
      <c r="I211" s="40">
        <v>10.8</v>
      </c>
      <c r="J211" s="40">
        <v>10.950000000000001</v>
      </c>
      <c r="K211" s="31">
        <v>10.65</v>
      </c>
      <c r="L211" s="31">
        <v>10.25</v>
      </c>
      <c r="M211" s="31">
        <v>1252.86481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1192.05</v>
      </c>
      <c r="D212" s="40">
        <v>1197.6833333333334</v>
      </c>
      <c r="E212" s="40">
        <v>1155.5666666666668</v>
      </c>
      <c r="F212" s="40">
        <v>1119.0833333333335</v>
      </c>
      <c r="G212" s="40">
        <v>1076.9666666666669</v>
      </c>
      <c r="H212" s="40">
        <v>1234.1666666666667</v>
      </c>
      <c r="I212" s="40">
        <v>1276.2833333333335</v>
      </c>
      <c r="J212" s="40">
        <v>1312.7666666666667</v>
      </c>
      <c r="K212" s="31">
        <v>1239.8</v>
      </c>
      <c r="L212" s="31">
        <v>1161.2</v>
      </c>
      <c r="M212" s="31">
        <v>32.702100000000002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2199.5500000000002</v>
      </c>
      <c r="D213" s="40">
        <v>2238.6333333333332</v>
      </c>
      <c r="E213" s="40">
        <v>2139.0666666666666</v>
      </c>
      <c r="F213" s="40">
        <v>2078.5833333333335</v>
      </c>
      <c r="G213" s="40">
        <v>1979.0166666666669</v>
      </c>
      <c r="H213" s="40">
        <v>2299.1166666666663</v>
      </c>
      <c r="I213" s="40">
        <v>2398.6833333333329</v>
      </c>
      <c r="J213" s="40">
        <v>2459.1666666666661</v>
      </c>
      <c r="K213" s="31">
        <v>2338.1999999999998</v>
      </c>
      <c r="L213" s="31">
        <v>2178.15</v>
      </c>
      <c r="M213" s="31">
        <v>2.0396999999999998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696.3</v>
      </c>
      <c r="D214" s="40">
        <v>695.66666666666663</v>
      </c>
      <c r="E214" s="40">
        <v>682.33333333333326</v>
      </c>
      <c r="F214" s="40">
        <v>668.36666666666667</v>
      </c>
      <c r="G214" s="40">
        <v>655.0333333333333</v>
      </c>
      <c r="H214" s="40">
        <v>709.63333333333321</v>
      </c>
      <c r="I214" s="40">
        <v>722.96666666666647</v>
      </c>
      <c r="J214" s="40">
        <v>736.93333333333317</v>
      </c>
      <c r="K214" s="40">
        <v>709</v>
      </c>
      <c r="L214" s="40">
        <v>681.7</v>
      </c>
      <c r="M214" s="40">
        <v>79.584559999999996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14.3</v>
      </c>
      <c r="D215" s="40">
        <v>14.083333333333334</v>
      </c>
      <c r="E215" s="40">
        <v>13.716666666666669</v>
      </c>
      <c r="F215" s="40">
        <v>13.133333333333335</v>
      </c>
      <c r="G215" s="40">
        <v>12.766666666666669</v>
      </c>
      <c r="H215" s="40">
        <v>14.666666666666668</v>
      </c>
      <c r="I215" s="40">
        <v>15.033333333333331</v>
      </c>
      <c r="J215" s="40">
        <v>15.616666666666667</v>
      </c>
      <c r="K215" s="40">
        <v>14.45</v>
      </c>
      <c r="L215" s="40">
        <v>13.5</v>
      </c>
      <c r="M215" s="40">
        <v>2483.3494500000002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321.05</v>
      </c>
      <c r="D216" s="40">
        <v>323.18333333333334</v>
      </c>
      <c r="E216" s="40">
        <v>314.41666666666669</v>
      </c>
      <c r="F216" s="40">
        <v>307.78333333333336</v>
      </c>
      <c r="G216" s="40">
        <v>299.01666666666671</v>
      </c>
      <c r="H216" s="40">
        <v>329.81666666666666</v>
      </c>
      <c r="I216" s="40">
        <v>338.58333333333331</v>
      </c>
      <c r="J216" s="40">
        <v>345.21666666666664</v>
      </c>
      <c r="K216" s="40">
        <v>331.95</v>
      </c>
      <c r="L216" s="40">
        <v>316.55</v>
      </c>
      <c r="M216" s="40">
        <v>399.83506999999997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5"/>
      <c r="B1" s="49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8" t="s">
        <v>16</v>
      </c>
      <c r="B9" s="490" t="s">
        <v>18</v>
      </c>
      <c r="C9" s="494" t="s">
        <v>20</v>
      </c>
      <c r="D9" s="494" t="s">
        <v>21</v>
      </c>
      <c r="E9" s="485" t="s">
        <v>22</v>
      </c>
      <c r="F9" s="486"/>
      <c r="G9" s="487"/>
      <c r="H9" s="485" t="s">
        <v>23</v>
      </c>
      <c r="I9" s="486"/>
      <c r="J9" s="487"/>
      <c r="K9" s="26"/>
      <c r="L9" s="27"/>
      <c r="M9" s="53"/>
      <c r="N9" s="1"/>
      <c r="O9" s="1"/>
    </row>
    <row r="10" spans="1:15" ht="42.75" customHeight="1">
      <c r="A10" s="492"/>
      <c r="B10" s="493"/>
      <c r="C10" s="493"/>
      <c r="D10" s="4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25740</v>
      </c>
      <c r="D11" s="40">
        <v>25843.399999999998</v>
      </c>
      <c r="E11" s="40">
        <v>25486.849999999995</v>
      </c>
      <c r="F11" s="40">
        <v>25233.699999999997</v>
      </c>
      <c r="G11" s="40">
        <v>24877.149999999994</v>
      </c>
      <c r="H11" s="40">
        <v>26096.549999999996</v>
      </c>
      <c r="I11" s="40">
        <v>26453.1</v>
      </c>
      <c r="J11" s="40">
        <v>26706.249999999996</v>
      </c>
      <c r="K11" s="31">
        <v>26199.95</v>
      </c>
      <c r="L11" s="31">
        <v>25590.25</v>
      </c>
      <c r="M11" s="31">
        <v>3.193E-2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1875</v>
      </c>
      <c r="D12" s="40">
        <v>1859.5833333333333</v>
      </c>
      <c r="E12" s="40">
        <v>1840.4666666666665</v>
      </c>
      <c r="F12" s="40">
        <v>1805.9333333333332</v>
      </c>
      <c r="G12" s="40">
        <v>1786.8166666666664</v>
      </c>
      <c r="H12" s="40">
        <v>1894.1166666666666</v>
      </c>
      <c r="I12" s="40">
        <v>1913.2333333333333</v>
      </c>
      <c r="J12" s="40">
        <v>1947.7666666666667</v>
      </c>
      <c r="K12" s="31">
        <v>1878.7</v>
      </c>
      <c r="L12" s="31">
        <v>1825.05</v>
      </c>
      <c r="M12" s="31">
        <v>1.14209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2480.4</v>
      </c>
      <c r="D13" s="40">
        <v>2492.8333333333335</v>
      </c>
      <c r="E13" s="40">
        <v>2425.7166666666672</v>
      </c>
      <c r="F13" s="40">
        <v>2371.0333333333338</v>
      </c>
      <c r="G13" s="40">
        <v>2303.9166666666674</v>
      </c>
      <c r="H13" s="40">
        <v>2547.5166666666669</v>
      </c>
      <c r="I13" s="40">
        <v>2614.6333333333328</v>
      </c>
      <c r="J13" s="40">
        <v>2669.3166666666666</v>
      </c>
      <c r="K13" s="31">
        <v>2559.9499999999998</v>
      </c>
      <c r="L13" s="31">
        <v>2438.15</v>
      </c>
      <c r="M13" s="31">
        <v>0.28221000000000002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2236.35</v>
      </c>
      <c r="D14" s="40">
        <v>2241.9833333333336</v>
      </c>
      <c r="E14" s="40">
        <v>2197.2166666666672</v>
      </c>
      <c r="F14" s="40">
        <v>2158.0833333333335</v>
      </c>
      <c r="G14" s="40">
        <v>2113.3166666666671</v>
      </c>
      <c r="H14" s="40">
        <v>2281.1166666666672</v>
      </c>
      <c r="I14" s="40">
        <v>2325.8833333333337</v>
      </c>
      <c r="J14" s="40">
        <v>2365.0166666666673</v>
      </c>
      <c r="K14" s="31">
        <v>2286.75</v>
      </c>
      <c r="L14" s="31">
        <v>2202.85</v>
      </c>
      <c r="M14" s="31">
        <v>8.03674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1887.15</v>
      </c>
      <c r="D15" s="40">
        <v>1889.9833333333333</v>
      </c>
      <c r="E15" s="40">
        <v>1849.9666666666667</v>
      </c>
      <c r="F15" s="40">
        <v>1812.7833333333333</v>
      </c>
      <c r="G15" s="40">
        <v>1772.7666666666667</v>
      </c>
      <c r="H15" s="40">
        <v>1927.1666666666667</v>
      </c>
      <c r="I15" s="40">
        <v>1967.1833333333336</v>
      </c>
      <c r="J15" s="40">
        <v>2004.3666666666668</v>
      </c>
      <c r="K15" s="31">
        <v>1930</v>
      </c>
      <c r="L15" s="31">
        <v>1852.8</v>
      </c>
      <c r="M15" s="31">
        <v>1.06263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823.1</v>
      </c>
      <c r="D16" s="40">
        <v>832.18333333333339</v>
      </c>
      <c r="E16" s="40">
        <v>800.91666666666674</v>
      </c>
      <c r="F16" s="40">
        <v>778.73333333333335</v>
      </c>
      <c r="G16" s="40">
        <v>747.4666666666667</v>
      </c>
      <c r="H16" s="40">
        <v>854.36666666666679</v>
      </c>
      <c r="I16" s="40">
        <v>885.63333333333344</v>
      </c>
      <c r="J16" s="40">
        <v>907.81666666666683</v>
      </c>
      <c r="K16" s="31">
        <v>863.45</v>
      </c>
      <c r="L16" s="31">
        <v>810</v>
      </c>
      <c r="M16" s="31">
        <v>6.9719100000000003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1180.2</v>
      </c>
      <c r="D17" s="40">
        <v>1174.3</v>
      </c>
      <c r="E17" s="40">
        <v>1150.05</v>
      </c>
      <c r="F17" s="40">
        <v>1119.9000000000001</v>
      </c>
      <c r="G17" s="40">
        <v>1095.6500000000001</v>
      </c>
      <c r="H17" s="40">
        <v>1204.4499999999998</v>
      </c>
      <c r="I17" s="40">
        <v>1228.6999999999998</v>
      </c>
      <c r="J17" s="40">
        <v>1258.8499999999997</v>
      </c>
      <c r="K17" s="31">
        <v>1198.55</v>
      </c>
      <c r="L17" s="31">
        <v>1144.1500000000001</v>
      </c>
      <c r="M17" s="31">
        <v>7.9244899999999996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615.65</v>
      </c>
      <c r="D18" s="40">
        <v>613.05000000000007</v>
      </c>
      <c r="E18" s="40">
        <v>608.10000000000014</v>
      </c>
      <c r="F18" s="40">
        <v>600.55000000000007</v>
      </c>
      <c r="G18" s="40">
        <v>595.60000000000014</v>
      </c>
      <c r="H18" s="40">
        <v>620.60000000000014</v>
      </c>
      <c r="I18" s="40">
        <v>625.55000000000018</v>
      </c>
      <c r="J18" s="40">
        <v>633.10000000000014</v>
      </c>
      <c r="K18" s="31">
        <v>618</v>
      </c>
      <c r="L18" s="31">
        <v>605.5</v>
      </c>
      <c r="M18" s="31">
        <v>1.73885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1021.8</v>
      </c>
      <c r="D19" s="40">
        <v>1026.6000000000001</v>
      </c>
      <c r="E19" s="40">
        <v>1000.2000000000003</v>
      </c>
      <c r="F19" s="40">
        <v>978.60000000000014</v>
      </c>
      <c r="G19" s="40">
        <v>952.20000000000027</v>
      </c>
      <c r="H19" s="40">
        <v>1048.2000000000003</v>
      </c>
      <c r="I19" s="40">
        <v>1074.6000000000004</v>
      </c>
      <c r="J19" s="40">
        <v>1096.2000000000003</v>
      </c>
      <c r="K19" s="31">
        <v>1053</v>
      </c>
      <c r="L19" s="31">
        <v>1005</v>
      </c>
      <c r="M19" s="31">
        <v>15.40391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2794.75</v>
      </c>
      <c r="D20" s="40">
        <v>2780.2999999999997</v>
      </c>
      <c r="E20" s="40">
        <v>2715.5999999999995</v>
      </c>
      <c r="F20" s="40">
        <v>2636.45</v>
      </c>
      <c r="G20" s="40">
        <v>2571.7499999999995</v>
      </c>
      <c r="H20" s="40">
        <v>2859.4499999999994</v>
      </c>
      <c r="I20" s="40">
        <v>2924.1499999999992</v>
      </c>
      <c r="J20" s="40">
        <v>3003.2999999999993</v>
      </c>
      <c r="K20" s="31">
        <v>2845</v>
      </c>
      <c r="L20" s="31">
        <v>2701.15</v>
      </c>
      <c r="M20" s="31">
        <v>0.87056999999999995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20992</v>
      </c>
      <c r="D21" s="40">
        <v>20880.833333333332</v>
      </c>
      <c r="E21" s="40">
        <v>20664.966666666664</v>
      </c>
      <c r="F21" s="40">
        <v>20337.933333333331</v>
      </c>
      <c r="G21" s="40">
        <v>20122.066666666662</v>
      </c>
      <c r="H21" s="40">
        <v>21207.866666666665</v>
      </c>
      <c r="I21" s="40">
        <v>21423.733333333334</v>
      </c>
      <c r="J21" s="40">
        <v>21750.766666666666</v>
      </c>
      <c r="K21" s="31">
        <v>21096.7</v>
      </c>
      <c r="L21" s="31">
        <v>20553.8</v>
      </c>
      <c r="M21" s="31">
        <v>0.11774999999999999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1595.05</v>
      </c>
      <c r="D22" s="40">
        <v>1601.1999999999998</v>
      </c>
      <c r="E22" s="40">
        <v>1575.5499999999997</v>
      </c>
      <c r="F22" s="40">
        <v>1556.05</v>
      </c>
      <c r="G22" s="40">
        <v>1530.3999999999999</v>
      </c>
      <c r="H22" s="40">
        <v>1620.6999999999996</v>
      </c>
      <c r="I22" s="40">
        <v>1646.3499999999997</v>
      </c>
      <c r="J22" s="40">
        <v>1665.8499999999995</v>
      </c>
      <c r="K22" s="31">
        <v>1626.85</v>
      </c>
      <c r="L22" s="31">
        <v>1581.7</v>
      </c>
      <c r="M22" s="31">
        <v>31.29269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1198.95</v>
      </c>
      <c r="D23" s="40">
        <v>1192</v>
      </c>
      <c r="E23" s="40">
        <v>1180.05</v>
      </c>
      <c r="F23" s="40">
        <v>1161.1499999999999</v>
      </c>
      <c r="G23" s="40">
        <v>1149.1999999999998</v>
      </c>
      <c r="H23" s="40">
        <v>1210.9000000000001</v>
      </c>
      <c r="I23" s="40">
        <v>1222.8499999999999</v>
      </c>
      <c r="J23" s="40">
        <v>1241.7500000000002</v>
      </c>
      <c r="K23" s="31">
        <v>1203.95</v>
      </c>
      <c r="L23" s="31">
        <v>1173.0999999999999</v>
      </c>
      <c r="M23" s="31">
        <v>2.7174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779.35</v>
      </c>
      <c r="D24" s="40">
        <v>785.85</v>
      </c>
      <c r="E24" s="40">
        <v>768.80000000000007</v>
      </c>
      <c r="F24" s="40">
        <v>758.25</v>
      </c>
      <c r="G24" s="40">
        <v>741.2</v>
      </c>
      <c r="H24" s="40">
        <v>796.40000000000009</v>
      </c>
      <c r="I24" s="40">
        <v>813.45</v>
      </c>
      <c r="J24" s="40">
        <v>824.00000000000011</v>
      </c>
      <c r="K24" s="31">
        <v>802.9</v>
      </c>
      <c r="L24" s="31">
        <v>775.3</v>
      </c>
      <c r="M24" s="31">
        <v>46.07499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1466.85</v>
      </c>
      <c r="D25" s="40">
        <v>1452.3666666666668</v>
      </c>
      <c r="E25" s="40">
        <v>1431.5333333333335</v>
      </c>
      <c r="F25" s="40">
        <v>1396.2166666666667</v>
      </c>
      <c r="G25" s="40">
        <v>1375.3833333333334</v>
      </c>
      <c r="H25" s="40">
        <v>1487.6833333333336</v>
      </c>
      <c r="I25" s="40">
        <v>1508.5166666666667</v>
      </c>
      <c r="J25" s="40">
        <v>1543.8333333333337</v>
      </c>
      <c r="K25" s="31">
        <v>1473.2</v>
      </c>
      <c r="L25" s="31">
        <v>1417.05</v>
      </c>
      <c r="M25" s="31">
        <v>9.0440699999999996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1789.6</v>
      </c>
      <c r="D26" s="40">
        <v>1736.6666666666667</v>
      </c>
      <c r="E26" s="40">
        <v>1677.6333333333334</v>
      </c>
      <c r="F26" s="40">
        <v>1565.6666666666667</v>
      </c>
      <c r="G26" s="40">
        <v>1506.6333333333334</v>
      </c>
      <c r="H26" s="40">
        <v>1848.6333333333334</v>
      </c>
      <c r="I26" s="40">
        <v>1907.6666666666667</v>
      </c>
      <c r="J26" s="40">
        <v>2019.6333333333334</v>
      </c>
      <c r="K26" s="31">
        <v>1795.7</v>
      </c>
      <c r="L26" s="31">
        <v>1624.7</v>
      </c>
      <c r="M26" s="31">
        <v>2.0866799999999999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102.3</v>
      </c>
      <c r="D27" s="40">
        <v>102.96666666666665</v>
      </c>
      <c r="E27" s="40">
        <v>101.13333333333331</v>
      </c>
      <c r="F27" s="40">
        <v>99.966666666666654</v>
      </c>
      <c r="G27" s="40">
        <v>98.133333333333312</v>
      </c>
      <c r="H27" s="40">
        <v>104.13333333333331</v>
      </c>
      <c r="I27" s="40">
        <v>105.96666666666665</v>
      </c>
      <c r="J27" s="40">
        <v>107.13333333333331</v>
      </c>
      <c r="K27" s="31">
        <v>104.8</v>
      </c>
      <c r="L27" s="31">
        <v>101.8</v>
      </c>
      <c r="M27" s="31">
        <v>25.6448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250.1</v>
      </c>
      <c r="D28" s="40">
        <v>249.65</v>
      </c>
      <c r="E28" s="40">
        <v>243.45000000000002</v>
      </c>
      <c r="F28" s="40">
        <v>236.8</v>
      </c>
      <c r="G28" s="40">
        <v>230.60000000000002</v>
      </c>
      <c r="H28" s="40">
        <v>256.3</v>
      </c>
      <c r="I28" s="40">
        <v>262.5</v>
      </c>
      <c r="J28" s="40">
        <v>269.14999999999998</v>
      </c>
      <c r="K28" s="31">
        <v>255.85</v>
      </c>
      <c r="L28" s="31">
        <v>243</v>
      </c>
      <c r="M28" s="31">
        <v>37.65278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383</v>
      </c>
      <c r="D29" s="40">
        <v>385.33333333333331</v>
      </c>
      <c r="E29" s="40">
        <v>378.66666666666663</v>
      </c>
      <c r="F29" s="40">
        <v>374.33333333333331</v>
      </c>
      <c r="G29" s="40">
        <v>367.66666666666663</v>
      </c>
      <c r="H29" s="40">
        <v>389.66666666666663</v>
      </c>
      <c r="I29" s="40">
        <v>396.33333333333326</v>
      </c>
      <c r="J29" s="40">
        <v>400.66666666666663</v>
      </c>
      <c r="K29" s="31">
        <v>392</v>
      </c>
      <c r="L29" s="31">
        <v>381</v>
      </c>
      <c r="M29" s="31">
        <v>1.9733099999999999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211.1</v>
      </c>
      <c r="D30" s="40">
        <v>210.65</v>
      </c>
      <c r="E30" s="40">
        <v>205.5</v>
      </c>
      <c r="F30" s="40">
        <v>199.9</v>
      </c>
      <c r="G30" s="40">
        <v>194.75</v>
      </c>
      <c r="H30" s="40">
        <v>216.25</v>
      </c>
      <c r="I30" s="40">
        <v>221.40000000000003</v>
      </c>
      <c r="J30" s="40">
        <v>227</v>
      </c>
      <c r="K30" s="31">
        <v>215.8</v>
      </c>
      <c r="L30" s="31">
        <v>205.05</v>
      </c>
      <c r="M30" s="31">
        <v>9.1377699999999997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1066.7</v>
      </c>
      <c r="D31" s="40">
        <v>1071.5666666666666</v>
      </c>
      <c r="E31" s="40">
        <v>1045.1333333333332</v>
      </c>
      <c r="F31" s="40">
        <v>1023.5666666666666</v>
      </c>
      <c r="G31" s="40">
        <v>997.13333333333321</v>
      </c>
      <c r="H31" s="40">
        <v>1093.1333333333332</v>
      </c>
      <c r="I31" s="40">
        <v>1119.5666666666666</v>
      </c>
      <c r="J31" s="40">
        <v>1141.1333333333332</v>
      </c>
      <c r="K31" s="31">
        <v>1098</v>
      </c>
      <c r="L31" s="31">
        <v>1050</v>
      </c>
      <c r="M31" s="31">
        <v>2.2437299999999998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2150.6999999999998</v>
      </c>
      <c r="D32" s="40">
        <v>2173.5666666666666</v>
      </c>
      <c r="E32" s="40">
        <v>2117.1333333333332</v>
      </c>
      <c r="F32" s="40">
        <v>2083.5666666666666</v>
      </c>
      <c r="G32" s="40">
        <v>2027.1333333333332</v>
      </c>
      <c r="H32" s="40">
        <v>2207.1333333333332</v>
      </c>
      <c r="I32" s="40">
        <v>2263.5666666666666</v>
      </c>
      <c r="J32" s="40">
        <v>2297.1333333333332</v>
      </c>
      <c r="K32" s="31">
        <v>2230</v>
      </c>
      <c r="L32" s="31">
        <v>2140</v>
      </c>
      <c r="M32" s="31">
        <v>0.38144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2174.9499999999998</v>
      </c>
      <c r="D33" s="40">
        <v>2182.5499999999997</v>
      </c>
      <c r="E33" s="40">
        <v>2157.3999999999996</v>
      </c>
      <c r="F33" s="40">
        <v>2139.85</v>
      </c>
      <c r="G33" s="40">
        <v>2114.6999999999998</v>
      </c>
      <c r="H33" s="40">
        <v>2200.0999999999995</v>
      </c>
      <c r="I33" s="40">
        <v>2225.25</v>
      </c>
      <c r="J33" s="40">
        <v>2242.7999999999993</v>
      </c>
      <c r="K33" s="31">
        <v>2207.6999999999998</v>
      </c>
      <c r="L33" s="31">
        <v>2165</v>
      </c>
      <c r="M33" s="31">
        <v>7.9909999999999995E-2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108.2</v>
      </c>
      <c r="D34" s="40">
        <v>108.61666666666667</v>
      </c>
      <c r="E34" s="40">
        <v>107.33333333333334</v>
      </c>
      <c r="F34" s="40">
        <v>106.46666666666667</v>
      </c>
      <c r="G34" s="40">
        <v>105.18333333333334</v>
      </c>
      <c r="H34" s="40">
        <v>109.48333333333335</v>
      </c>
      <c r="I34" s="40">
        <v>110.76666666666668</v>
      </c>
      <c r="J34" s="40">
        <v>111.63333333333335</v>
      </c>
      <c r="K34" s="31">
        <v>109.9</v>
      </c>
      <c r="L34" s="31">
        <v>107.75</v>
      </c>
      <c r="M34" s="31">
        <v>1.387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788.05</v>
      </c>
      <c r="D35" s="40">
        <v>785.58333333333337</v>
      </c>
      <c r="E35" s="40">
        <v>776.31666666666672</v>
      </c>
      <c r="F35" s="40">
        <v>764.58333333333337</v>
      </c>
      <c r="G35" s="40">
        <v>755.31666666666672</v>
      </c>
      <c r="H35" s="40">
        <v>797.31666666666672</v>
      </c>
      <c r="I35" s="40">
        <v>806.58333333333337</v>
      </c>
      <c r="J35" s="40">
        <v>818.31666666666672</v>
      </c>
      <c r="K35" s="31">
        <v>794.85</v>
      </c>
      <c r="L35" s="31">
        <v>773.85</v>
      </c>
      <c r="M35" s="31">
        <v>3.15612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3791.05</v>
      </c>
      <c r="D36" s="40">
        <v>3800.2999999999997</v>
      </c>
      <c r="E36" s="40">
        <v>3741.8499999999995</v>
      </c>
      <c r="F36" s="40">
        <v>3692.6499999999996</v>
      </c>
      <c r="G36" s="40">
        <v>3634.1999999999994</v>
      </c>
      <c r="H36" s="40">
        <v>3849.4999999999995</v>
      </c>
      <c r="I36" s="40">
        <v>3907.9499999999994</v>
      </c>
      <c r="J36" s="40">
        <v>3957.1499999999996</v>
      </c>
      <c r="K36" s="31">
        <v>3858.75</v>
      </c>
      <c r="L36" s="31">
        <v>3751.1</v>
      </c>
      <c r="M36" s="31">
        <v>0.58074999999999999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3800.15</v>
      </c>
      <c r="D37" s="40">
        <v>3813.15</v>
      </c>
      <c r="E37" s="40">
        <v>3742.55</v>
      </c>
      <c r="F37" s="40">
        <v>3684.9500000000003</v>
      </c>
      <c r="G37" s="40">
        <v>3614.3500000000004</v>
      </c>
      <c r="H37" s="40">
        <v>3870.75</v>
      </c>
      <c r="I37" s="40">
        <v>3941.3499999999995</v>
      </c>
      <c r="J37" s="40">
        <v>3998.95</v>
      </c>
      <c r="K37" s="31">
        <v>3883.75</v>
      </c>
      <c r="L37" s="31">
        <v>3755.55</v>
      </c>
      <c r="M37" s="31">
        <v>0.43221999999999999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23.4</v>
      </c>
      <c r="D38" s="40">
        <v>23.5</v>
      </c>
      <c r="E38" s="40">
        <v>23</v>
      </c>
      <c r="F38" s="40">
        <v>22.6</v>
      </c>
      <c r="G38" s="40">
        <v>22.1</v>
      </c>
      <c r="H38" s="40">
        <v>23.9</v>
      </c>
      <c r="I38" s="40">
        <v>24.4</v>
      </c>
      <c r="J38" s="40">
        <v>24.799999999999997</v>
      </c>
      <c r="K38" s="31">
        <v>24</v>
      </c>
      <c r="L38" s="31">
        <v>23.1</v>
      </c>
      <c r="M38" s="31">
        <v>104.03247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695.2</v>
      </c>
      <c r="D39" s="40">
        <v>700.05000000000007</v>
      </c>
      <c r="E39" s="40">
        <v>687.15000000000009</v>
      </c>
      <c r="F39" s="40">
        <v>679.1</v>
      </c>
      <c r="G39" s="40">
        <v>666.2</v>
      </c>
      <c r="H39" s="40">
        <v>708.10000000000014</v>
      </c>
      <c r="I39" s="40">
        <v>721</v>
      </c>
      <c r="J39" s="40">
        <v>729.05000000000018</v>
      </c>
      <c r="K39" s="31">
        <v>712.95</v>
      </c>
      <c r="L39" s="31">
        <v>692</v>
      </c>
      <c r="M39" s="31">
        <v>10.21222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3324.6</v>
      </c>
      <c r="D40" s="40">
        <v>3367.2666666666664</v>
      </c>
      <c r="E40" s="40">
        <v>3246.333333333333</v>
      </c>
      <c r="F40" s="40">
        <v>3168.0666666666666</v>
      </c>
      <c r="G40" s="40">
        <v>3047.1333333333332</v>
      </c>
      <c r="H40" s="40">
        <v>3445.5333333333328</v>
      </c>
      <c r="I40" s="40">
        <v>3566.4666666666662</v>
      </c>
      <c r="J40" s="40">
        <v>3644.7333333333327</v>
      </c>
      <c r="K40" s="31">
        <v>3488.2</v>
      </c>
      <c r="L40" s="31">
        <v>3289</v>
      </c>
      <c r="M40" s="31">
        <v>0.81547999999999998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379.9</v>
      </c>
      <c r="D41" s="40">
        <v>384.31666666666666</v>
      </c>
      <c r="E41" s="40">
        <v>373.7833333333333</v>
      </c>
      <c r="F41" s="40">
        <v>367.66666666666663</v>
      </c>
      <c r="G41" s="40">
        <v>357.13333333333327</v>
      </c>
      <c r="H41" s="40">
        <v>390.43333333333334</v>
      </c>
      <c r="I41" s="40">
        <v>400.96666666666675</v>
      </c>
      <c r="J41" s="40">
        <v>407.08333333333337</v>
      </c>
      <c r="K41" s="31">
        <v>394.85</v>
      </c>
      <c r="L41" s="31">
        <v>378.2</v>
      </c>
      <c r="M41" s="31">
        <v>98.34178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1313.35</v>
      </c>
      <c r="D42" s="40">
        <v>1336.1166666666666</v>
      </c>
      <c r="E42" s="40">
        <v>1212.2333333333331</v>
      </c>
      <c r="F42" s="40">
        <v>1111.1166666666666</v>
      </c>
      <c r="G42" s="40">
        <v>987.23333333333312</v>
      </c>
      <c r="H42" s="40">
        <v>1437.2333333333331</v>
      </c>
      <c r="I42" s="40">
        <v>1561.1166666666668</v>
      </c>
      <c r="J42" s="40">
        <v>1662.2333333333331</v>
      </c>
      <c r="K42" s="31">
        <v>1460</v>
      </c>
      <c r="L42" s="31">
        <v>1235</v>
      </c>
      <c r="M42" s="31">
        <v>25.726690000000001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4134.8500000000004</v>
      </c>
      <c r="D43" s="40">
        <v>4148.333333333333</v>
      </c>
      <c r="E43" s="40">
        <v>4061.7666666666664</v>
      </c>
      <c r="F43" s="40">
        <v>3988.6833333333334</v>
      </c>
      <c r="G43" s="40">
        <v>3902.1166666666668</v>
      </c>
      <c r="H43" s="40">
        <v>4221.4166666666661</v>
      </c>
      <c r="I43" s="40">
        <v>4307.9833333333336</v>
      </c>
      <c r="J43" s="40">
        <v>4381.0666666666657</v>
      </c>
      <c r="K43" s="31">
        <v>4234.8999999999996</v>
      </c>
      <c r="L43" s="31">
        <v>4075.25</v>
      </c>
      <c r="M43" s="31">
        <v>6.98306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226.15</v>
      </c>
      <c r="D44" s="40">
        <v>226.6</v>
      </c>
      <c r="E44" s="40">
        <v>223.95</v>
      </c>
      <c r="F44" s="40">
        <v>221.75</v>
      </c>
      <c r="G44" s="40">
        <v>219.1</v>
      </c>
      <c r="H44" s="40">
        <v>228.79999999999998</v>
      </c>
      <c r="I44" s="40">
        <v>231.45000000000002</v>
      </c>
      <c r="J44" s="40">
        <v>233.64999999999998</v>
      </c>
      <c r="K44" s="31">
        <v>229.25</v>
      </c>
      <c r="L44" s="31">
        <v>224.4</v>
      </c>
      <c r="M44" s="31">
        <v>36.108719999999998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359.95</v>
      </c>
      <c r="D45" s="40">
        <v>361.8</v>
      </c>
      <c r="E45" s="40">
        <v>354.15000000000003</v>
      </c>
      <c r="F45" s="40">
        <v>348.35</v>
      </c>
      <c r="G45" s="40">
        <v>340.70000000000005</v>
      </c>
      <c r="H45" s="40">
        <v>367.6</v>
      </c>
      <c r="I45" s="40">
        <v>375.25</v>
      </c>
      <c r="J45" s="40">
        <v>381.05</v>
      </c>
      <c r="K45" s="31">
        <v>369.45</v>
      </c>
      <c r="L45" s="31">
        <v>356</v>
      </c>
      <c r="M45" s="31">
        <v>0.83599999999999997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141.05000000000001</v>
      </c>
      <c r="D46" s="40">
        <v>139.76666666666668</v>
      </c>
      <c r="E46" s="40">
        <v>137.73333333333335</v>
      </c>
      <c r="F46" s="40">
        <v>134.41666666666666</v>
      </c>
      <c r="G46" s="40">
        <v>132.38333333333333</v>
      </c>
      <c r="H46" s="40">
        <v>143.08333333333337</v>
      </c>
      <c r="I46" s="40">
        <v>145.11666666666673</v>
      </c>
      <c r="J46" s="40">
        <v>148.43333333333339</v>
      </c>
      <c r="K46" s="31">
        <v>141.80000000000001</v>
      </c>
      <c r="L46" s="31">
        <v>136.44999999999999</v>
      </c>
      <c r="M46" s="31">
        <v>130.35269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114.15</v>
      </c>
      <c r="D47" s="40">
        <v>113.98333333333335</v>
      </c>
      <c r="E47" s="40">
        <v>112.31666666666669</v>
      </c>
      <c r="F47" s="40">
        <v>110.48333333333335</v>
      </c>
      <c r="G47" s="40">
        <v>108.81666666666669</v>
      </c>
      <c r="H47" s="40">
        <v>115.81666666666669</v>
      </c>
      <c r="I47" s="40">
        <v>117.48333333333335</v>
      </c>
      <c r="J47" s="40">
        <v>119.31666666666669</v>
      </c>
      <c r="K47" s="31">
        <v>115.65</v>
      </c>
      <c r="L47" s="31">
        <v>112.15</v>
      </c>
      <c r="M47" s="31">
        <v>15.03923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3002</v>
      </c>
      <c r="D48" s="40">
        <v>3039.2999999999997</v>
      </c>
      <c r="E48" s="40">
        <v>2883.1499999999996</v>
      </c>
      <c r="F48" s="40">
        <v>2764.2999999999997</v>
      </c>
      <c r="G48" s="40">
        <v>2608.1499999999996</v>
      </c>
      <c r="H48" s="40">
        <v>3158.1499999999996</v>
      </c>
      <c r="I48" s="40">
        <v>3314.3</v>
      </c>
      <c r="J48" s="40">
        <v>3433.1499999999996</v>
      </c>
      <c r="K48" s="31">
        <v>3195.45</v>
      </c>
      <c r="L48" s="31">
        <v>2920.45</v>
      </c>
      <c r="M48" s="31">
        <v>51.035429999999998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195.2</v>
      </c>
      <c r="D49" s="40">
        <v>196</v>
      </c>
      <c r="E49" s="40">
        <v>189.05</v>
      </c>
      <c r="F49" s="40">
        <v>182.9</v>
      </c>
      <c r="G49" s="40">
        <v>175.95000000000002</v>
      </c>
      <c r="H49" s="40">
        <v>202.15</v>
      </c>
      <c r="I49" s="40">
        <v>209.1</v>
      </c>
      <c r="J49" s="40">
        <v>215.25</v>
      </c>
      <c r="K49" s="31">
        <v>202.95</v>
      </c>
      <c r="L49" s="31">
        <v>189.85</v>
      </c>
      <c r="M49" s="31">
        <v>8.7369599999999998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3053.8</v>
      </c>
      <c r="D50" s="40">
        <v>3057.9833333333336</v>
      </c>
      <c r="E50" s="40">
        <v>3036.0166666666673</v>
      </c>
      <c r="F50" s="40">
        <v>3018.2333333333336</v>
      </c>
      <c r="G50" s="40">
        <v>2996.2666666666673</v>
      </c>
      <c r="H50" s="40">
        <v>3075.7666666666673</v>
      </c>
      <c r="I50" s="40">
        <v>3097.7333333333336</v>
      </c>
      <c r="J50" s="40">
        <v>3115.5166666666673</v>
      </c>
      <c r="K50" s="31">
        <v>3079.95</v>
      </c>
      <c r="L50" s="31">
        <v>3040.2</v>
      </c>
      <c r="M50" s="31">
        <v>0.12558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2167.0500000000002</v>
      </c>
      <c r="D51" s="40">
        <v>2147.9666666666667</v>
      </c>
      <c r="E51" s="40">
        <v>2095.9333333333334</v>
      </c>
      <c r="F51" s="40">
        <v>2024.8166666666666</v>
      </c>
      <c r="G51" s="40">
        <v>1972.7833333333333</v>
      </c>
      <c r="H51" s="40">
        <v>2219.0833333333335</v>
      </c>
      <c r="I51" s="40">
        <v>2271.1166666666672</v>
      </c>
      <c r="J51" s="40">
        <v>2342.2333333333336</v>
      </c>
      <c r="K51" s="31">
        <v>2200</v>
      </c>
      <c r="L51" s="31">
        <v>2076.85</v>
      </c>
      <c r="M51" s="31">
        <v>5.0328600000000003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9483.6</v>
      </c>
      <c r="D52" s="40">
        <v>9641.3833333333332</v>
      </c>
      <c r="E52" s="40">
        <v>9233.2666666666664</v>
      </c>
      <c r="F52" s="40">
        <v>8982.9333333333325</v>
      </c>
      <c r="G52" s="40">
        <v>8574.8166666666657</v>
      </c>
      <c r="H52" s="40">
        <v>9891.7166666666672</v>
      </c>
      <c r="I52" s="40">
        <v>10299.833333333332</v>
      </c>
      <c r="J52" s="40">
        <v>10550.166666666668</v>
      </c>
      <c r="K52" s="31">
        <v>10049.5</v>
      </c>
      <c r="L52" s="31">
        <v>9391.0499999999993</v>
      </c>
      <c r="M52" s="31">
        <v>0.71228000000000002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705.9</v>
      </c>
      <c r="D53" s="40">
        <v>707.26666666666654</v>
      </c>
      <c r="E53" s="40">
        <v>696.73333333333312</v>
      </c>
      <c r="F53" s="40">
        <v>687.56666666666661</v>
      </c>
      <c r="G53" s="40">
        <v>677.03333333333319</v>
      </c>
      <c r="H53" s="40">
        <v>716.43333333333305</v>
      </c>
      <c r="I53" s="40">
        <v>726.96666666666658</v>
      </c>
      <c r="J53" s="40">
        <v>736.13333333333298</v>
      </c>
      <c r="K53" s="31">
        <v>717.8</v>
      </c>
      <c r="L53" s="31">
        <v>698.1</v>
      </c>
      <c r="M53" s="31">
        <v>15.19098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550.95000000000005</v>
      </c>
      <c r="D54" s="40">
        <v>554.65</v>
      </c>
      <c r="E54" s="40">
        <v>544.29999999999995</v>
      </c>
      <c r="F54" s="40">
        <v>537.65</v>
      </c>
      <c r="G54" s="40">
        <v>527.29999999999995</v>
      </c>
      <c r="H54" s="40">
        <v>561.29999999999995</v>
      </c>
      <c r="I54" s="40">
        <v>571.65000000000009</v>
      </c>
      <c r="J54" s="40">
        <v>578.29999999999995</v>
      </c>
      <c r="K54" s="31">
        <v>565</v>
      </c>
      <c r="L54" s="31">
        <v>548</v>
      </c>
      <c r="M54" s="31">
        <v>1.43814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4521.25</v>
      </c>
      <c r="D55" s="40">
        <v>4573.583333333333</v>
      </c>
      <c r="E55" s="40">
        <v>4447.6666666666661</v>
      </c>
      <c r="F55" s="40">
        <v>4374.083333333333</v>
      </c>
      <c r="G55" s="40">
        <v>4248.1666666666661</v>
      </c>
      <c r="H55" s="40">
        <v>4647.1666666666661</v>
      </c>
      <c r="I55" s="40">
        <v>4773.0833333333321</v>
      </c>
      <c r="J55" s="40">
        <v>4846.6666666666661</v>
      </c>
      <c r="K55" s="31">
        <v>4699.5</v>
      </c>
      <c r="L55" s="31">
        <v>4500</v>
      </c>
      <c r="M55" s="31">
        <v>10.28678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807.8</v>
      </c>
      <c r="D56" s="40">
        <v>804.5333333333333</v>
      </c>
      <c r="E56" s="40">
        <v>795.56666666666661</v>
      </c>
      <c r="F56" s="40">
        <v>783.33333333333326</v>
      </c>
      <c r="G56" s="40">
        <v>774.36666666666656</v>
      </c>
      <c r="H56" s="40">
        <v>816.76666666666665</v>
      </c>
      <c r="I56" s="40">
        <v>825.73333333333335</v>
      </c>
      <c r="J56" s="40">
        <v>837.9666666666667</v>
      </c>
      <c r="K56" s="31">
        <v>813.5</v>
      </c>
      <c r="L56" s="31">
        <v>792.3</v>
      </c>
      <c r="M56" s="31">
        <v>74.056389999999993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3469.45</v>
      </c>
      <c r="D57" s="40">
        <v>3477.4833333333336</v>
      </c>
      <c r="E57" s="40">
        <v>3393.9666666666672</v>
      </c>
      <c r="F57" s="40">
        <v>3318.4833333333336</v>
      </c>
      <c r="G57" s="40">
        <v>3234.9666666666672</v>
      </c>
      <c r="H57" s="40">
        <v>3552.9666666666672</v>
      </c>
      <c r="I57" s="40">
        <v>3636.4833333333336</v>
      </c>
      <c r="J57" s="40">
        <v>3711.9666666666672</v>
      </c>
      <c r="K57" s="31">
        <v>3561</v>
      </c>
      <c r="L57" s="31">
        <v>3402</v>
      </c>
      <c r="M57" s="31">
        <v>0.29119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1597.7</v>
      </c>
      <c r="D58" s="40">
        <v>1582.5</v>
      </c>
      <c r="E58" s="40">
        <v>1551.05</v>
      </c>
      <c r="F58" s="40">
        <v>1504.3999999999999</v>
      </c>
      <c r="G58" s="40">
        <v>1472.9499999999998</v>
      </c>
      <c r="H58" s="40">
        <v>1629.15</v>
      </c>
      <c r="I58" s="40">
        <v>1660.6</v>
      </c>
      <c r="J58" s="40">
        <v>1707.2500000000002</v>
      </c>
      <c r="K58" s="31">
        <v>1613.95</v>
      </c>
      <c r="L58" s="31">
        <v>1535.85</v>
      </c>
      <c r="M58" s="31">
        <v>3.3687800000000001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1347.5</v>
      </c>
      <c r="D59" s="40">
        <v>1348.6333333333334</v>
      </c>
      <c r="E59" s="40">
        <v>1329.3666666666668</v>
      </c>
      <c r="F59" s="40">
        <v>1311.2333333333333</v>
      </c>
      <c r="G59" s="40">
        <v>1291.9666666666667</v>
      </c>
      <c r="H59" s="40">
        <v>1366.7666666666669</v>
      </c>
      <c r="I59" s="40">
        <v>1386.0333333333338</v>
      </c>
      <c r="J59" s="40">
        <v>1404.166666666667</v>
      </c>
      <c r="K59" s="31">
        <v>1367.9</v>
      </c>
      <c r="L59" s="31">
        <v>1330.5</v>
      </c>
      <c r="M59" s="31">
        <v>2.8555199999999998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3804</v>
      </c>
      <c r="D60" s="40">
        <v>3816.2166666666667</v>
      </c>
      <c r="E60" s="40">
        <v>3757.2833333333333</v>
      </c>
      <c r="F60" s="40">
        <v>3710.5666666666666</v>
      </c>
      <c r="G60" s="40">
        <v>3651.6333333333332</v>
      </c>
      <c r="H60" s="40">
        <v>3862.9333333333334</v>
      </c>
      <c r="I60" s="40">
        <v>3921.8666666666668</v>
      </c>
      <c r="J60" s="40">
        <v>3968.5833333333335</v>
      </c>
      <c r="K60" s="31">
        <v>3875.15</v>
      </c>
      <c r="L60" s="31">
        <v>3769.5</v>
      </c>
      <c r="M60" s="31">
        <v>3.7333599999999998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238.7</v>
      </c>
      <c r="D61" s="40">
        <v>239.73333333333335</v>
      </c>
      <c r="E61" s="40">
        <v>234.66666666666669</v>
      </c>
      <c r="F61" s="40">
        <v>230.63333333333333</v>
      </c>
      <c r="G61" s="40">
        <v>225.56666666666666</v>
      </c>
      <c r="H61" s="40">
        <v>243.76666666666671</v>
      </c>
      <c r="I61" s="40">
        <v>248.83333333333337</v>
      </c>
      <c r="J61" s="40">
        <v>252.86666666666673</v>
      </c>
      <c r="K61" s="31">
        <v>244.8</v>
      </c>
      <c r="L61" s="31">
        <v>235.7</v>
      </c>
      <c r="M61" s="31">
        <v>12.227040000000001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1164.6500000000001</v>
      </c>
      <c r="D62" s="40">
        <v>1171.9666666666667</v>
      </c>
      <c r="E62" s="40">
        <v>1123.9333333333334</v>
      </c>
      <c r="F62" s="40">
        <v>1083.2166666666667</v>
      </c>
      <c r="G62" s="40">
        <v>1035.1833333333334</v>
      </c>
      <c r="H62" s="40">
        <v>1212.6833333333334</v>
      </c>
      <c r="I62" s="40">
        <v>1260.7166666666667</v>
      </c>
      <c r="J62" s="40">
        <v>1301.4333333333334</v>
      </c>
      <c r="K62" s="31">
        <v>1220</v>
      </c>
      <c r="L62" s="31">
        <v>1131.25</v>
      </c>
      <c r="M62" s="31">
        <v>1.71739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7737.3</v>
      </c>
      <c r="D63" s="40">
        <v>7750.7666666666664</v>
      </c>
      <c r="E63" s="40">
        <v>7671.5333333333328</v>
      </c>
      <c r="F63" s="40">
        <v>7605.7666666666664</v>
      </c>
      <c r="G63" s="40">
        <v>7526.5333333333328</v>
      </c>
      <c r="H63" s="40">
        <v>7816.5333333333328</v>
      </c>
      <c r="I63" s="40">
        <v>7895.7666666666664</v>
      </c>
      <c r="J63" s="40">
        <v>7961.5333333333328</v>
      </c>
      <c r="K63" s="31">
        <v>7830</v>
      </c>
      <c r="L63" s="31">
        <v>7685</v>
      </c>
      <c r="M63" s="31">
        <v>6.3946100000000001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18579.599999999999</v>
      </c>
      <c r="D64" s="40">
        <v>18571.866666666665</v>
      </c>
      <c r="E64" s="40">
        <v>18354.433333333331</v>
      </c>
      <c r="F64" s="40">
        <v>18129.266666666666</v>
      </c>
      <c r="G64" s="40">
        <v>17911.833333333332</v>
      </c>
      <c r="H64" s="40">
        <v>18797.033333333329</v>
      </c>
      <c r="I64" s="40">
        <v>19014.466666666664</v>
      </c>
      <c r="J64" s="40">
        <v>19239.633333333328</v>
      </c>
      <c r="K64" s="31">
        <v>18789.3</v>
      </c>
      <c r="L64" s="31">
        <v>18346.7</v>
      </c>
      <c r="M64" s="31">
        <v>1.92533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4733.1499999999996</v>
      </c>
      <c r="D65" s="40">
        <v>4753.2999999999993</v>
      </c>
      <c r="E65" s="40">
        <v>4682.3999999999987</v>
      </c>
      <c r="F65" s="40">
        <v>4631.6499999999996</v>
      </c>
      <c r="G65" s="40">
        <v>4560.7499999999991</v>
      </c>
      <c r="H65" s="40">
        <v>4804.0499999999984</v>
      </c>
      <c r="I65" s="40">
        <v>4874.95</v>
      </c>
      <c r="J65" s="40">
        <v>4925.699999999998</v>
      </c>
      <c r="K65" s="31">
        <v>4824.2</v>
      </c>
      <c r="L65" s="31">
        <v>4702.55</v>
      </c>
      <c r="M65" s="31">
        <v>0.20080000000000001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3822.5</v>
      </c>
      <c r="D66" s="40">
        <v>3956.7833333333333</v>
      </c>
      <c r="E66" s="40">
        <v>3665.7166666666662</v>
      </c>
      <c r="F66" s="40">
        <v>3508.9333333333329</v>
      </c>
      <c r="G66" s="40">
        <v>3217.8666666666659</v>
      </c>
      <c r="H66" s="40">
        <v>4113.5666666666666</v>
      </c>
      <c r="I66" s="40">
        <v>4404.6333333333332</v>
      </c>
      <c r="J66" s="40">
        <v>4561.416666666667</v>
      </c>
      <c r="K66" s="31">
        <v>4247.8500000000004</v>
      </c>
      <c r="L66" s="31">
        <v>3800</v>
      </c>
      <c r="M66" s="31">
        <v>1.76492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2487.25</v>
      </c>
      <c r="D67" s="40">
        <v>2493.3666666666668</v>
      </c>
      <c r="E67" s="40">
        <v>2468.8833333333337</v>
      </c>
      <c r="F67" s="40">
        <v>2450.5166666666669</v>
      </c>
      <c r="G67" s="40">
        <v>2426.0333333333338</v>
      </c>
      <c r="H67" s="40">
        <v>2511.7333333333336</v>
      </c>
      <c r="I67" s="40">
        <v>2536.2166666666672</v>
      </c>
      <c r="J67" s="40">
        <v>2554.5833333333335</v>
      </c>
      <c r="K67" s="31">
        <v>2517.85</v>
      </c>
      <c r="L67" s="31">
        <v>2475</v>
      </c>
      <c r="M67" s="31">
        <v>1.87612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129.65</v>
      </c>
      <c r="D68" s="40">
        <v>130.81666666666666</v>
      </c>
      <c r="E68" s="40">
        <v>127.38333333333333</v>
      </c>
      <c r="F68" s="40">
        <v>125.11666666666667</v>
      </c>
      <c r="G68" s="40">
        <v>121.68333333333334</v>
      </c>
      <c r="H68" s="40">
        <v>133.08333333333331</v>
      </c>
      <c r="I68" s="40">
        <v>136.51666666666665</v>
      </c>
      <c r="J68" s="40">
        <v>138.7833333333333</v>
      </c>
      <c r="K68" s="31">
        <v>134.25</v>
      </c>
      <c r="L68" s="31">
        <v>128.55000000000001</v>
      </c>
      <c r="M68" s="31">
        <v>6.2596100000000003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324.95</v>
      </c>
      <c r="D69" s="40">
        <v>332.58333333333331</v>
      </c>
      <c r="E69" s="40">
        <v>315.16666666666663</v>
      </c>
      <c r="F69" s="40">
        <v>305.38333333333333</v>
      </c>
      <c r="G69" s="40">
        <v>287.96666666666664</v>
      </c>
      <c r="H69" s="40">
        <v>342.36666666666662</v>
      </c>
      <c r="I69" s="40">
        <v>359.78333333333325</v>
      </c>
      <c r="J69" s="40">
        <v>369.56666666666661</v>
      </c>
      <c r="K69" s="31">
        <v>350</v>
      </c>
      <c r="L69" s="31">
        <v>322.8</v>
      </c>
      <c r="M69" s="31">
        <v>18.57911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316.5</v>
      </c>
      <c r="D70" s="40">
        <v>316.73333333333335</v>
      </c>
      <c r="E70" s="40">
        <v>310.2166666666667</v>
      </c>
      <c r="F70" s="40">
        <v>303.93333333333334</v>
      </c>
      <c r="G70" s="40">
        <v>297.41666666666669</v>
      </c>
      <c r="H70" s="40">
        <v>323.01666666666671</v>
      </c>
      <c r="I70" s="40">
        <v>329.53333333333336</v>
      </c>
      <c r="J70" s="40">
        <v>335.81666666666672</v>
      </c>
      <c r="K70" s="31">
        <v>323.25</v>
      </c>
      <c r="L70" s="31">
        <v>310.45</v>
      </c>
      <c r="M70" s="31">
        <v>63.573219999999999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95.45</v>
      </c>
      <c r="D71" s="40">
        <v>94.25</v>
      </c>
      <c r="E71" s="40">
        <v>92.6</v>
      </c>
      <c r="F71" s="40">
        <v>89.75</v>
      </c>
      <c r="G71" s="40">
        <v>88.1</v>
      </c>
      <c r="H71" s="40">
        <v>97.1</v>
      </c>
      <c r="I71" s="40">
        <v>98.75</v>
      </c>
      <c r="J71" s="40">
        <v>101.6</v>
      </c>
      <c r="K71" s="31">
        <v>95.9</v>
      </c>
      <c r="L71" s="31">
        <v>91.4</v>
      </c>
      <c r="M71" s="31">
        <v>1305.5737899999999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61.25</v>
      </c>
      <c r="D72" s="40">
        <v>61.15</v>
      </c>
      <c r="E72" s="40">
        <v>59.699999999999996</v>
      </c>
      <c r="F72" s="40">
        <v>58.15</v>
      </c>
      <c r="G72" s="40">
        <v>56.699999999999996</v>
      </c>
      <c r="H72" s="40">
        <v>62.699999999999996</v>
      </c>
      <c r="I72" s="40">
        <v>64.150000000000006</v>
      </c>
      <c r="J72" s="40">
        <v>65.699999999999989</v>
      </c>
      <c r="K72" s="31">
        <v>62.6</v>
      </c>
      <c r="L72" s="31">
        <v>59.6</v>
      </c>
      <c r="M72" s="31">
        <v>161.45454000000001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22</v>
      </c>
      <c r="D73" s="40">
        <v>21.983333333333334</v>
      </c>
      <c r="E73" s="40">
        <v>21.116666666666667</v>
      </c>
      <c r="F73" s="40">
        <v>20.233333333333334</v>
      </c>
      <c r="G73" s="40">
        <v>19.366666666666667</v>
      </c>
      <c r="H73" s="40">
        <v>22.866666666666667</v>
      </c>
      <c r="I73" s="40">
        <v>23.733333333333334</v>
      </c>
      <c r="J73" s="40">
        <v>24.616666666666667</v>
      </c>
      <c r="K73" s="31">
        <v>22.85</v>
      </c>
      <c r="L73" s="31">
        <v>21.1</v>
      </c>
      <c r="M73" s="31">
        <v>323.85390000000001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2052.75</v>
      </c>
      <c r="D74" s="40">
        <v>2073.4500000000003</v>
      </c>
      <c r="E74" s="40">
        <v>2024.9000000000005</v>
      </c>
      <c r="F74" s="40">
        <v>1997.0500000000002</v>
      </c>
      <c r="G74" s="40">
        <v>1948.5000000000005</v>
      </c>
      <c r="H74" s="40">
        <v>2101.3000000000006</v>
      </c>
      <c r="I74" s="40">
        <v>2149.8500000000008</v>
      </c>
      <c r="J74" s="40">
        <v>2177.7000000000007</v>
      </c>
      <c r="K74" s="31">
        <v>2122</v>
      </c>
      <c r="L74" s="31">
        <v>2045.6</v>
      </c>
      <c r="M74" s="31">
        <v>7.0442600000000004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5065.3500000000004</v>
      </c>
      <c r="D75" s="40">
        <v>5100.6333333333332</v>
      </c>
      <c r="E75" s="40">
        <v>5016.3666666666668</v>
      </c>
      <c r="F75" s="40">
        <v>4967.3833333333332</v>
      </c>
      <c r="G75" s="40">
        <v>4883.1166666666668</v>
      </c>
      <c r="H75" s="40">
        <v>5149.6166666666668</v>
      </c>
      <c r="I75" s="40">
        <v>5233.8833333333332</v>
      </c>
      <c r="J75" s="40">
        <v>5282.8666666666668</v>
      </c>
      <c r="K75" s="31">
        <v>5184.8999999999996</v>
      </c>
      <c r="L75" s="31">
        <v>5051.6499999999996</v>
      </c>
      <c r="M75" s="31">
        <v>0.11282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750.05</v>
      </c>
      <c r="D76" s="40">
        <v>764.35</v>
      </c>
      <c r="E76" s="40">
        <v>720.7</v>
      </c>
      <c r="F76" s="40">
        <v>691.35</v>
      </c>
      <c r="G76" s="40">
        <v>647.70000000000005</v>
      </c>
      <c r="H76" s="40">
        <v>793.7</v>
      </c>
      <c r="I76" s="40">
        <v>837.34999999999991</v>
      </c>
      <c r="J76" s="40">
        <v>866.7</v>
      </c>
      <c r="K76" s="31">
        <v>808</v>
      </c>
      <c r="L76" s="31">
        <v>735</v>
      </c>
      <c r="M76" s="31">
        <v>26.092469999999999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444.1</v>
      </c>
      <c r="D77" s="40">
        <v>437.34999999999997</v>
      </c>
      <c r="E77" s="40">
        <v>424.74999999999994</v>
      </c>
      <c r="F77" s="40">
        <v>405.4</v>
      </c>
      <c r="G77" s="40">
        <v>392.79999999999995</v>
      </c>
      <c r="H77" s="40">
        <v>456.69999999999993</v>
      </c>
      <c r="I77" s="40">
        <v>469.29999999999995</v>
      </c>
      <c r="J77" s="40">
        <v>488.64999999999992</v>
      </c>
      <c r="K77" s="31">
        <v>449.95</v>
      </c>
      <c r="L77" s="31">
        <v>418</v>
      </c>
      <c r="M77" s="31">
        <v>7.0707399999999998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204.4</v>
      </c>
      <c r="D78" s="40">
        <v>204.81666666666669</v>
      </c>
      <c r="E78" s="40">
        <v>202.63333333333338</v>
      </c>
      <c r="F78" s="40">
        <v>200.8666666666667</v>
      </c>
      <c r="G78" s="40">
        <v>198.68333333333339</v>
      </c>
      <c r="H78" s="40">
        <v>206.58333333333337</v>
      </c>
      <c r="I78" s="40">
        <v>208.76666666666671</v>
      </c>
      <c r="J78" s="40">
        <v>210.53333333333336</v>
      </c>
      <c r="K78" s="31">
        <v>207</v>
      </c>
      <c r="L78" s="31">
        <v>203.05</v>
      </c>
      <c r="M78" s="31">
        <v>52.358289999999997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782.3</v>
      </c>
      <c r="D79" s="40">
        <v>779.76666666666677</v>
      </c>
      <c r="E79" s="40">
        <v>772.58333333333348</v>
      </c>
      <c r="F79" s="40">
        <v>762.86666666666667</v>
      </c>
      <c r="G79" s="40">
        <v>755.68333333333339</v>
      </c>
      <c r="H79" s="40">
        <v>789.48333333333358</v>
      </c>
      <c r="I79" s="40">
        <v>796.66666666666674</v>
      </c>
      <c r="J79" s="40">
        <v>806.38333333333367</v>
      </c>
      <c r="K79" s="31">
        <v>786.95</v>
      </c>
      <c r="L79" s="31">
        <v>770.05</v>
      </c>
      <c r="M79" s="31">
        <v>16.47655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71.55</v>
      </c>
      <c r="D80" s="40">
        <v>71.733333333333334</v>
      </c>
      <c r="E80" s="40">
        <v>69.566666666666663</v>
      </c>
      <c r="F80" s="40">
        <v>67.583333333333329</v>
      </c>
      <c r="G80" s="40">
        <v>65.416666666666657</v>
      </c>
      <c r="H80" s="40">
        <v>73.716666666666669</v>
      </c>
      <c r="I80" s="40">
        <v>75.883333333333326</v>
      </c>
      <c r="J80" s="40">
        <v>77.866666666666674</v>
      </c>
      <c r="K80" s="31">
        <v>73.900000000000006</v>
      </c>
      <c r="L80" s="31">
        <v>69.75</v>
      </c>
      <c r="M80" s="31">
        <v>807.10119999999995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451.05</v>
      </c>
      <c r="D81" s="40">
        <v>449.36666666666662</v>
      </c>
      <c r="E81" s="40">
        <v>444.73333333333323</v>
      </c>
      <c r="F81" s="40">
        <v>438.41666666666663</v>
      </c>
      <c r="G81" s="40">
        <v>433.78333333333325</v>
      </c>
      <c r="H81" s="40">
        <v>455.68333333333322</v>
      </c>
      <c r="I81" s="40">
        <v>460.31666666666655</v>
      </c>
      <c r="J81" s="40">
        <v>466.63333333333321</v>
      </c>
      <c r="K81" s="31">
        <v>454</v>
      </c>
      <c r="L81" s="31">
        <v>443.05</v>
      </c>
      <c r="M81" s="31">
        <v>98.87576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11076.3</v>
      </c>
      <c r="D82" s="40">
        <v>11246.1</v>
      </c>
      <c r="E82" s="40">
        <v>10873.35</v>
      </c>
      <c r="F82" s="40">
        <v>10670.4</v>
      </c>
      <c r="G82" s="40">
        <v>10297.65</v>
      </c>
      <c r="H82" s="40">
        <v>11449.050000000001</v>
      </c>
      <c r="I82" s="40">
        <v>11821.800000000001</v>
      </c>
      <c r="J82" s="40">
        <v>12024.750000000002</v>
      </c>
      <c r="K82" s="31">
        <v>11618.85</v>
      </c>
      <c r="L82" s="31">
        <v>11043.15</v>
      </c>
      <c r="M82" s="31">
        <v>2.418E-2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696.05</v>
      </c>
      <c r="D83" s="40">
        <v>699.20000000000016</v>
      </c>
      <c r="E83" s="40">
        <v>686.0500000000003</v>
      </c>
      <c r="F83" s="40">
        <v>676.05000000000018</v>
      </c>
      <c r="G83" s="40">
        <v>662.90000000000032</v>
      </c>
      <c r="H83" s="40">
        <v>709.20000000000027</v>
      </c>
      <c r="I83" s="40">
        <v>722.35000000000014</v>
      </c>
      <c r="J83" s="40">
        <v>732.35000000000025</v>
      </c>
      <c r="K83" s="31">
        <v>712.35</v>
      </c>
      <c r="L83" s="31">
        <v>689.2</v>
      </c>
      <c r="M83" s="31">
        <v>89.089789999999994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344.95</v>
      </c>
      <c r="D84" s="40">
        <v>344.25</v>
      </c>
      <c r="E84" s="40">
        <v>338.7</v>
      </c>
      <c r="F84" s="40">
        <v>332.45</v>
      </c>
      <c r="G84" s="40">
        <v>326.89999999999998</v>
      </c>
      <c r="H84" s="40">
        <v>350.5</v>
      </c>
      <c r="I84" s="40">
        <v>356.04999999999995</v>
      </c>
      <c r="J84" s="40">
        <v>362.3</v>
      </c>
      <c r="K84" s="31">
        <v>349.8</v>
      </c>
      <c r="L84" s="31">
        <v>338</v>
      </c>
      <c r="M84" s="31">
        <v>41.443469999999998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1405.3</v>
      </c>
      <c r="D85" s="40">
        <v>1402.7666666666667</v>
      </c>
      <c r="E85" s="40">
        <v>1382.5333333333333</v>
      </c>
      <c r="F85" s="40">
        <v>1359.7666666666667</v>
      </c>
      <c r="G85" s="40">
        <v>1339.5333333333333</v>
      </c>
      <c r="H85" s="40">
        <v>1425.5333333333333</v>
      </c>
      <c r="I85" s="40">
        <v>1445.7666666666664</v>
      </c>
      <c r="J85" s="40">
        <v>1468.5333333333333</v>
      </c>
      <c r="K85" s="31">
        <v>1423</v>
      </c>
      <c r="L85" s="31">
        <v>1380</v>
      </c>
      <c r="M85" s="31">
        <v>1.32331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417.3</v>
      </c>
      <c r="D86" s="40">
        <v>418.81666666666666</v>
      </c>
      <c r="E86" s="40">
        <v>413.68333333333334</v>
      </c>
      <c r="F86" s="40">
        <v>410.06666666666666</v>
      </c>
      <c r="G86" s="40">
        <v>404.93333333333334</v>
      </c>
      <c r="H86" s="40">
        <v>422.43333333333334</v>
      </c>
      <c r="I86" s="40">
        <v>427.56666666666666</v>
      </c>
      <c r="J86" s="40">
        <v>431.18333333333334</v>
      </c>
      <c r="K86" s="31">
        <v>423.95</v>
      </c>
      <c r="L86" s="31">
        <v>415.2</v>
      </c>
      <c r="M86" s="31">
        <v>11.41334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105.75</v>
      </c>
      <c r="D87" s="40">
        <v>106.23333333333333</v>
      </c>
      <c r="E87" s="40">
        <v>104.56666666666666</v>
      </c>
      <c r="F87" s="40">
        <v>103.38333333333333</v>
      </c>
      <c r="G87" s="40">
        <v>101.71666666666665</v>
      </c>
      <c r="H87" s="40">
        <v>107.41666666666667</v>
      </c>
      <c r="I87" s="40">
        <v>109.08333333333333</v>
      </c>
      <c r="J87" s="40">
        <v>110.26666666666668</v>
      </c>
      <c r="K87" s="31">
        <v>107.9</v>
      </c>
      <c r="L87" s="31">
        <v>105.05</v>
      </c>
      <c r="M87" s="31">
        <v>2.00482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6274</v>
      </c>
      <c r="D88" s="40">
        <v>6172.6500000000005</v>
      </c>
      <c r="E88" s="40">
        <v>6034.8000000000011</v>
      </c>
      <c r="F88" s="40">
        <v>5795.6</v>
      </c>
      <c r="G88" s="40">
        <v>5657.7500000000009</v>
      </c>
      <c r="H88" s="40">
        <v>6411.8500000000013</v>
      </c>
      <c r="I88" s="40">
        <v>6549.7000000000016</v>
      </c>
      <c r="J88" s="40">
        <v>6788.9000000000015</v>
      </c>
      <c r="K88" s="31">
        <v>6310.5</v>
      </c>
      <c r="L88" s="31">
        <v>5933.45</v>
      </c>
      <c r="M88" s="31">
        <v>0.46640999999999999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888.85</v>
      </c>
      <c r="D89" s="40">
        <v>890.13333333333333</v>
      </c>
      <c r="E89" s="40">
        <v>870.91666666666663</v>
      </c>
      <c r="F89" s="40">
        <v>852.98333333333335</v>
      </c>
      <c r="G89" s="40">
        <v>833.76666666666665</v>
      </c>
      <c r="H89" s="40">
        <v>908.06666666666661</v>
      </c>
      <c r="I89" s="40">
        <v>927.2833333333333</v>
      </c>
      <c r="J89" s="40">
        <v>945.21666666666658</v>
      </c>
      <c r="K89" s="31">
        <v>909.35</v>
      </c>
      <c r="L89" s="31">
        <v>872.2</v>
      </c>
      <c r="M89" s="31">
        <v>2.0507900000000001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1110.55</v>
      </c>
      <c r="D90" s="40">
        <v>1112.8666666666668</v>
      </c>
      <c r="E90" s="40">
        <v>1098.7333333333336</v>
      </c>
      <c r="F90" s="40">
        <v>1086.9166666666667</v>
      </c>
      <c r="G90" s="40">
        <v>1072.7833333333335</v>
      </c>
      <c r="H90" s="40">
        <v>1124.6833333333336</v>
      </c>
      <c r="I90" s="40">
        <v>1138.8166666666668</v>
      </c>
      <c r="J90" s="40">
        <v>1150.6333333333337</v>
      </c>
      <c r="K90" s="31">
        <v>1127</v>
      </c>
      <c r="L90" s="31">
        <v>1101.05</v>
      </c>
      <c r="M90" s="31">
        <v>0.47824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17117.849999999999</v>
      </c>
      <c r="D91" s="40">
        <v>17083.533333333333</v>
      </c>
      <c r="E91" s="40">
        <v>16924.316666666666</v>
      </c>
      <c r="F91" s="40">
        <v>16730.783333333333</v>
      </c>
      <c r="G91" s="40">
        <v>16571.566666666666</v>
      </c>
      <c r="H91" s="40">
        <v>17277.066666666666</v>
      </c>
      <c r="I91" s="40">
        <v>17436.283333333333</v>
      </c>
      <c r="J91" s="40">
        <v>17629.816666666666</v>
      </c>
      <c r="K91" s="31">
        <v>17242.75</v>
      </c>
      <c r="L91" s="31">
        <v>16890</v>
      </c>
      <c r="M91" s="31">
        <v>0.22924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424.55</v>
      </c>
      <c r="D92" s="40">
        <v>432.01666666666665</v>
      </c>
      <c r="E92" s="40">
        <v>408.08333333333331</v>
      </c>
      <c r="F92" s="40">
        <v>391.61666666666667</v>
      </c>
      <c r="G92" s="40">
        <v>367.68333333333334</v>
      </c>
      <c r="H92" s="40">
        <v>448.48333333333329</v>
      </c>
      <c r="I92" s="40">
        <v>472.41666666666669</v>
      </c>
      <c r="J92" s="40">
        <v>488.88333333333327</v>
      </c>
      <c r="K92" s="31">
        <v>455.95</v>
      </c>
      <c r="L92" s="31">
        <v>415.55</v>
      </c>
      <c r="M92" s="31">
        <v>3.9731700000000001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3714.35</v>
      </c>
      <c r="D93" s="40">
        <v>3730.9500000000003</v>
      </c>
      <c r="E93" s="40">
        <v>3663.4000000000005</v>
      </c>
      <c r="F93" s="40">
        <v>3612.4500000000003</v>
      </c>
      <c r="G93" s="40">
        <v>3544.9000000000005</v>
      </c>
      <c r="H93" s="40">
        <v>3781.9000000000005</v>
      </c>
      <c r="I93" s="40">
        <v>3849.4500000000007</v>
      </c>
      <c r="J93" s="40">
        <v>3900.4000000000005</v>
      </c>
      <c r="K93" s="31">
        <v>3798.5</v>
      </c>
      <c r="L93" s="31">
        <v>3680</v>
      </c>
      <c r="M93" s="31">
        <v>3.35589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162.44999999999999</v>
      </c>
      <c r="D94" s="40">
        <v>162.38333333333333</v>
      </c>
      <c r="E94" s="40">
        <v>160.91666666666666</v>
      </c>
      <c r="F94" s="40">
        <v>159.38333333333333</v>
      </c>
      <c r="G94" s="40">
        <v>157.91666666666666</v>
      </c>
      <c r="H94" s="40">
        <v>163.91666666666666</v>
      </c>
      <c r="I94" s="40">
        <v>165.38333333333335</v>
      </c>
      <c r="J94" s="40">
        <v>166.91666666666666</v>
      </c>
      <c r="K94" s="31">
        <v>163.85</v>
      </c>
      <c r="L94" s="31">
        <v>160.85</v>
      </c>
      <c r="M94" s="31">
        <v>20.724219999999999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376.1</v>
      </c>
      <c r="D95" s="40">
        <v>381.25</v>
      </c>
      <c r="E95" s="40">
        <v>366.95</v>
      </c>
      <c r="F95" s="40">
        <v>357.8</v>
      </c>
      <c r="G95" s="40">
        <v>343.5</v>
      </c>
      <c r="H95" s="40">
        <v>390.4</v>
      </c>
      <c r="I95" s="40">
        <v>404.69999999999993</v>
      </c>
      <c r="J95" s="40">
        <v>413.84999999999997</v>
      </c>
      <c r="K95" s="31">
        <v>395.55</v>
      </c>
      <c r="L95" s="31">
        <v>372.1</v>
      </c>
      <c r="M95" s="31">
        <v>2.88747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94.6</v>
      </c>
      <c r="D96" s="40">
        <v>94.166666666666671</v>
      </c>
      <c r="E96" s="40">
        <v>92.433333333333337</v>
      </c>
      <c r="F96" s="40">
        <v>90.266666666666666</v>
      </c>
      <c r="G96" s="40">
        <v>88.533333333333331</v>
      </c>
      <c r="H96" s="40">
        <v>96.333333333333343</v>
      </c>
      <c r="I96" s="40">
        <v>98.066666666666663</v>
      </c>
      <c r="J96" s="40">
        <v>100.23333333333335</v>
      </c>
      <c r="K96" s="31">
        <v>95.9</v>
      </c>
      <c r="L96" s="31">
        <v>92</v>
      </c>
      <c r="M96" s="31">
        <v>75.659719999999993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2810.3</v>
      </c>
      <c r="D97" s="40">
        <v>2822.9166666666665</v>
      </c>
      <c r="E97" s="40">
        <v>2723.3833333333332</v>
      </c>
      <c r="F97" s="40">
        <v>2636.4666666666667</v>
      </c>
      <c r="G97" s="40">
        <v>2536.9333333333334</v>
      </c>
      <c r="H97" s="40">
        <v>2909.833333333333</v>
      </c>
      <c r="I97" s="40">
        <v>3009.3666666666668</v>
      </c>
      <c r="J97" s="40">
        <v>3096.2833333333328</v>
      </c>
      <c r="K97" s="31">
        <v>2922.45</v>
      </c>
      <c r="L97" s="31">
        <v>2736</v>
      </c>
      <c r="M97" s="31">
        <v>1.77247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306.10000000000002</v>
      </c>
      <c r="D98" s="40">
        <v>305.08333333333331</v>
      </c>
      <c r="E98" s="40">
        <v>301.01666666666665</v>
      </c>
      <c r="F98" s="40">
        <v>295.93333333333334</v>
      </c>
      <c r="G98" s="40">
        <v>291.86666666666667</v>
      </c>
      <c r="H98" s="40">
        <v>310.16666666666663</v>
      </c>
      <c r="I98" s="40">
        <v>314.23333333333335</v>
      </c>
      <c r="J98" s="40">
        <v>319.31666666666661</v>
      </c>
      <c r="K98" s="31">
        <v>309.14999999999998</v>
      </c>
      <c r="L98" s="31">
        <v>300</v>
      </c>
      <c r="M98" s="31">
        <v>1.1201099999999999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510.6</v>
      </c>
      <c r="D99" s="40">
        <v>512.71666666666658</v>
      </c>
      <c r="E99" s="40">
        <v>502.93333333333317</v>
      </c>
      <c r="F99" s="40">
        <v>495.26666666666659</v>
      </c>
      <c r="G99" s="40">
        <v>485.48333333333318</v>
      </c>
      <c r="H99" s="40">
        <v>520.38333333333321</v>
      </c>
      <c r="I99" s="40">
        <v>530.16666666666674</v>
      </c>
      <c r="J99" s="40">
        <v>537.83333333333314</v>
      </c>
      <c r="K99" s="31">
        <v>522.5</v>
      </c>
      <c r="L99" s="31">
        <v>505.05</v>
      </c>
      <c r="M99" s="31">
        <v>11.317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699.05</v>
      </c>
      <c r="D100" s="40">
        <v>690.68333333333339</v>
      </c>
      <c r="E100" s="40">
        <v>678.36666666666679</v>
      </c>
      <c r="F100" s="40">
        <v>657.68333333333339</v>
      </c>
      <c r="G100" s="40">
        <v>645.36666666666679</v>
      </c>
      <c r="H100" s="40">
        <v>711.36666666666679</v>
      </c>
      <c r="I100" s="40">
        <v>723.68333333333339</v>
      </c>
      <c r="J100" s="40">
        <v>744.36666666666679</v>
      </c>
      <c r="K100" s="31">
        <v>703</v>
      </c>
      <c r="L100" s="31">
        <v>670</v>
      </c>
      <c r="M100" s="31">
        <v>16.815259999999999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199.6</v>
      </c>
      <c r="D101" s="40">
        <v>197.61666666666667</v>
      </c>
      <c r="E101" s="40">
        <v>194.23333333333335</v>
      </c>
      <c r="F101" s="40">
        <v>188.86666666666667</v>
      </c>
      <c r="G101" s="40">
        <v>185.48333333333335</v>
      </c>
      <c r="H101" s="40">
        <v>202.98333333333335</v>
      </c>
      <c r="I101" s="40">
        <v>206.36666666666667</v>
      </c>
      <c r="J101" s="40">
        <v>211.73333333333335</v>
      </c>
      <c r="K101" s="31">
        <v>201</v>
      </c>
      <c r="L101" s="31">
        <v>192.25</v>
      </c>
      <c r="M101" s="31">
        <v>284.00297999999998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867.4</v>
      </c>
      <c r="D102" s="40">
        <v>866.65</v>
      </c>
      <c r="E102" s="40">
        <v>855.75</v>
      </c>
      <c r="F102" s="40">
        <v>844.1</v>
      </c>
      <c r="G102" s="40">
        <v>833.2</v>
      </c>
      <c r="H102" s="40">
        <v>878.3</v>
      </c>
      <c r="I102" s="40">
        <v>889.19999999999982</v>
      </c>
      <c r="J102" s="40">
        <v>900.84999999999991</v>
      </c>
      <c r="K102" s="31">
        <v>877.55</v>
      </c>
      <c r="L102" s="31">
        <v>855</v>
      </c>
      <c r="M102" s="31">
        <v>1.1949099999999999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508</v>
      </c>
      <c r="D103" s="40">
        <v>508.25</v>
      </c>
      <c r="E103" s="40">
        <v>504.85</v>
      </c>
      <c r="F103" s="40">
        <v>501.70000000000005</v>
      </c>
      <c r="G103" s="40">
        <v>498.30000000000007</v>
      </c>
      <c r="H103" s="40">
        <v>511.4</v>
      </c>
      <c r="I103" s="40">
        <v>514.79999999999995</v>
      </c>
      <c r="J103" s="40">
        <v>517.94999999999993</v>
      </c>
      <c r="K103" s="31">
        <v>511.65</v>
      </c>
      <c r="L103" s="31">
        <v>505.1</v>
      </c>
      <c r="M103" s="31">
        <v>8.1689999999999999E-2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884.15</v>
      </c>
      <c r="D104" s="40">
        <v>868.05000000000007</v>
      </c>
      <c r="E104" s="40">
        <v>846.10000000000014</v>
      </c>
      <c r="F104" s="40">
        <v>808.05000000000007</v>
      </c>
      <c r="G104" s="40">
        <v>786.10000000000014</v>
      </c>
      <c r="H104" s="40">
        <v>906.10000000000014</v>
      </c>
      <c r="I104" s="40">
        <v>928.05000000000018</v>
      </c>
      <c r="J104" s="40">
        <v>966.10000000000014</v>
      </c>
      <c r="K104" s="31">
        <v>890</v>
      </c>
      <c r="L104" s="31">
        <v>830</v>
      </c>
      <c r="M104" s="31">
        <v>3.8295499999999998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143.80000000000001</v>
      </c>
      <c r="D105" s="40">
        <v>142.63333333333335</v>
      </c>
      <c r="E105" s="40">
        <v>140.4666666666667</v>
      </c>
      <c r="F105" s="40">
        <v>137.13333333333335</v>
      </c>
      <c r="G105" s="40">
        <v>134.9666666666667</v>
      </c>
      <c r="H105" s="40">
        <v>145.9666666666667</v>
      </c>
      <c r="I105" s="40">
        <v>148.13333333333338</v>
      </c>
      <c r="J105" s="40">
        <v>151.4666666666667</v>
      </c>
      <c r="K105" s="31">
        <v>144.80000000000001</v>
      </c>
      <c r="L105" s="31">
        <v>139.30000000000001</v>
      </c>
      <c r="M105" s="31">
        <v>21.834109999999999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1355.3</v>
      </c>
      <c r="D106" s="40">
        <v>1346.9333333333334</v>
      </c>
      <c r="E106" s="40">
        <v>1324.3666666666668</v>
      </c>
      <c r="F106" s="40">
        <v>1293.4333333333334</v>
      </c>
      <c r="G106" s="40">
        <v>1270.8666666666668</v>
      </c>
      <c r="H106" s="40">
        <v>1377.8666666666668</v>
      </c>
      <c r="I106" s="40">
        <v>1400.4333333333334</v>
      </c>
      <c r="J106" s="40">
        <v>1431.3666666666668</v>
      </c>
      <c r="K106" s="31">
        <v>1369.5</v>
      </c>
      <c r="L106" s="31">
        <v>1316</v>
      </c>
      <c r="M106" s="31">
        <v>1.5725100000000001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</v>
      </c>
      <c r="D107" s="40">
        <v>22.883333333333336</v>
      </c>
      <c r="E107" s="40">
        <v>22.366666666666674</v>
      </c>
      <c r="F107" s="40">
        <v>21.733333333333338</v>
      </c>
      <c r="G107" s="40">
        <v>21.216666666666676</v>
      </c>
      <c r="H107" s="40">
        <v>23.516666666666673</v>
      </c>
      <c r="I107" s="40">
        <v>24.033333333333331</v>
      </c>
      <c r="J107" s="40">
        <v>24.666666666666671</v>
      </c>
      <c r="K107" s="31">
        <v>23.4</v>
      </c>
      <c r="L107" s="31">
        <v>22.25</v>
      </c>
      <c r="M107" s="31">
        <v>116.36767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1357</v>
      </c>
      <c r="D108" s="40">
        <v>1362.6666666666667</v>
      </c>
      <c r="E108" s="40">
        <v>1332.3333333333335</v>
      </c>
      <c r="F108" s="40">
        <v>1307.6666666666667</v>
      </c>
      <c r="G108" s="40">
        <v>1277.3333333333335</v>
      </c>
      <c r="H108" s="40">
        <v>1387.3333333333335</v>
      </c>
      <c r="I108" s="40">
        <v>1417.666666666667</v>
      </c>
      <c r="J108" s="40">
        <v>1442.3333333333335</v>
      </c>
      <c r="K108" s="31">
        <v>1393</v>
      </c>
      <c r="L108" s="31">
        <v>1338</v>
      </c>
      <c r="M108" s="31">
        <v>1.8340799999999999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536.29999999999995</v>
      </c>
      <c r="D109" s="40">
        <v>539.41666666666663</v>
      </c>
      <c r="E109" s="40">
        <v>520.08333333333326</v>
      </c>
      <c r="F109" s="40">
        <v>503.86666666666667</v>
      </c>
      <c r="G109" s="40">
        <v>484.5333333333333</v>
      </c>
      <c r="H109" s="40">
        <v>555.63333333333321</v>
      </c>
      <c r="I109" s="40">
        <v>574.96666666666647</v>
      </c>
      <c r="J109" s="40">
        <v>591.18333333333317</v>
      </c>
      <c r="K109" s="31">
        <v>558.75</v>
      </c>
      <c r="L109" s="31">
        <v>523.20000000000005</v>
      </c>
      <c r="M109" s="31">
        <v>4.6760000000000002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861.4</v>
      </c>
      <c r="D110" s="40">
        <v>863.2833333333333</v>
      </c>
      <c r="E110" s="40">
        <v>849.11666666666656</v>
      </c>
      <c r="F110" s="40">
        <v>836.83333333333326</v>
      </c>
      <c r="G110" s="40">
        <v>822.66666666666652</v>
      </c>
      <c r="H110" s="40">
        <v>875.56666666666661</v>
      </c>
      <c r="I110" s="40">
        <v>889.73333333333335</v>
      </c>
      <c r="J110" s="40">
        <v>902.01666666666665</v>
      </c>
      <c r="K110" s="31">
        <v>877.45</v>
      </c>
      <c r="L110" s="31">
        <v>851</v>
      </c>
      <c r="M110" s="31">
        <v>2.3386999999999998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5497.5</v>
      </c>
      <c r="D111" s="40">
        <v>5599.25</v>
      </c>
      <c r="E111" s="40">
        <v>5348.5</v>
      </c>
      <c r="F111" s="40">
        <v>5199.5</v>
      </c>
      <c r="G111" s="40">
        <v>4948.75</v>
      </c>
      <c r="H111" s="40">
        <v>5748.25</v>
      </c>
      <c r="I111" s="40">
        <v>5999</v>
      </c>
      <c r="J111" s="40">
        <v>6148</v>
      </c>
      <c r="K111" s="31">
        <v>5850</v>
      </c>
      <c r="L111" s="31">
        <v>5450.25</v>
      </c>
      <c r="M111" s="31">
        <v>0.16324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245.05</v>
      </c>
      <c r="D112" s="40">
        <v>246.45000000000002</v>
      </c>
      <c r="E112" s="40">
        <v>240.60000000000002</v>
      </c>
      <c r="F112" s="40">
        <v>236.15</v>
      </c>
      <c r="G112" s="40">
        <v>230.3</v>
      </c>
      <c r="H112" s="40">
        <v>250.90000000000003</v>
      </c>
      <c r="I112" s="40">
        <v>256.75</v>
      </c>
      <c r="J112" s="40">
        <v>261.20000000000005</v>
      </c>
      <c r="K112" s="31">
        <v>252.3</v>
      </c>
      <c r="L112" s="31">
        <v>242</v>
      </c>
      <c r="M112" s="31">
        <v>2.1299299999999999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345.85</v>
      </c>
      <c r="D113" s="40">
        <v>351.93333333333339</v>
      </c>
      <c r="E113" s="40">
        <v>337.01666666666677</v>
      </c>
      <c r="F113" s="40">
        <v>328.18333333333339</v>
      </c>
      <c r="G113" s="40">
        <v>313.26666666666677</v>
      </c>
      <c r="H113" s="40">
        <v>360.76666666666677</v>
      </c>
      <c r="I113" s="40">
        <v>375.68333333333339</v>
      </c>
      <c r="J113" s="40">
        <v>384.51666666666677</v>
      </c>
      <c r="K113" s="31">
        <v>366.85</v>
      </c>
      <c r="L113" s="31">
        <v>343.1</v>
      </c>
      <c r="M113" s="31">
        <v>18.993510000000001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689.75</v>
      </c>
      <c r="D114" s="40">
        <v>693.2833333333333</v>
      </c>
      <c r="E114" s="40">
        <v>681.46666666666658</v>
      </c>
      <c r="F114" s="40">
        <v>673.18333333333328</v>
      </c>
      <c r="G114" s="40">
        <v>661.36666666666656</v>
      </c>
      <c r="H114" s="40">
        <v>701.56666666666661</v>
      </c>
      <c r="I114" s="40">
        <v>713.38333333333321</v>
      </c>
      <c r="J114" s="40">
        <v>721.66666666666663</v>
      </c>
      <c r="K114" s="31">
        <v>705.1</v>
      </c>
      <c r="L114" s="31">
        <v>685</v>
      </c>
      <c r="M114" s="31">
        <v>0.43036000000000002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614.15</v>
      </c>
      <c r="D115" s="40">
        <v>610.01666666666665</v>
      </c>
      <c r="E115" s="40">
        <v>596.13333333333333</v>
      </c>
      <c r="F115" s="40">
        <v>578.11666666666667</v>
      </c>
      <c r="G115" s="40">
        <v>564.23333333333335</v>
      </c>
      <c r="H115" s="40">
        <v>628.0333333333333</v>
      </c>
      <c r="I115" s="40">
        <v>641.91666666666652</v>
      </c>
      <c r="J115" s="40">
        <v>659.93333333333328</v>
      </c>
      <c r="K115" s="31">
        <v>623.9</v>
      </c>
      <c r="L115" s="31">
        <v>592</v>
      </c>
      <c r="M115" s="31">
        <v>41.772730000000003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911.55</v>
      </c>
      <c r="D116" s="40">
        <v>910.34999999999991</v>
      </c>
      <c r="E116" s="40">
        <v>902.79999999999984</v>
      </c>
      <c r="F116" s="40">
        <v>894.05</v>
      </c>
      <c r="G116" s="40">
        <v>886.49999999999989</v>
      </c>
      <c r="H116" s="40">
        <v>919.0999999999998</v>
      </c>
      <c r="I116" s="40">
        <v>926.65</v>
      </c>
      <c r="J116" s="40">
        <v>935.39999999999975</v>
      </c>
      <c r="K116" s="31">
        <v>917.9</v>
      </c>
      <c r="L116" s="31">
        <v>901.6</v>
      </c>
      <c r="M116" s="31">
        <v>27.23509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170.4</v>
      </c>
      <c r="D117" s="40">
        <v>169.25000000000003</v>
      </c>
      <c r="E117" s="40">
        <v>166.70000000000005</v>
      </c>
      <c r="F117" s="40">
        <v>163.00000000000003</v>
      </c>
      <c r="G117" s="40">
        <v>160.45000000000005</v>
      </c>
      <c r="H117" s="40">
        <v>172.95000000000005</v>
      </c>
      <c r="I117" s="40">
        <v>175.50000000000006</v>
      </c>
      <c r="J117" s="40">
        <v>179.20000000000005</v>
      </c>
      <c r="K117" s="31">
        <v>171.8</v>
      </c>
      <c r="L117" s="31">
        <v>165.55</v>
      </c>
      <c r="M117" s="31">
        <v>31.647379999999998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182.4</v>
      </c>
      <c r="D118" s="40">
        <v>181.43333333333331</v>
      </c>
      <c r="E118" s="40">
        <v>179.86666666666662</v>
      </c>
      <c r="F118" s="40">
        <v>177.33333333333331</v>
      </c>
      <c r="G118" s="40">
        <v>175.76666666666662</v>
      </c>
      <c r="H118" s="40">
        <v>183.96666666666661</v>
      </c>
      <c r="I118" s="40">
        <v>185.53333333333327</v>
      </c>
      <c r="J118" s="40">
        <v>188.06666666666661</v>
      </c>
      <c r="K118" s="31">
        <v>183</v>
      </c>
      <c r="L118" s="31">
        <v>178.9</v>
      </c>
      <c r="M118" s="31">
        <v>155.86097000000001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353.85</v>
      </c>
      <c r="D119" s="40">
        <v>356.8</v>
      </c>
      <c r="E119" s="40">
        <v>348.1</v>
      </c>
      <c r="F119" s="40">
        <v>342.35</v>
      </c>
      <c r="G119" s="40">
        <v>333.65000000000003</v>
      </c>
      <c r="H119" s="40">
        <v>362.55</v>
      </c>
      <c r="I119" s="40">
        <v>371.24999999999994</v>
      </c>
      <c r="J119" s="40">
        <v>377</v>
      </c>
      <c r="K119" s="31">
        <v>365.5</v>
      </c>
      <c r="L119" s="31">
        <v>351.05</v>
      </c>
      <c r="M119" s="31">
        <v>2.56928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5448.45</v>
      </c>
      <c r="D120" s="40">
        <v>5567.2166666666672</v>
      </c>
      <c r="E120" s="40">
        <v>5285.1333333333341</v>
      </c>
      <c r="F120" s="40">
        <v>5121.8166666666666</v>
      </c>
      <c r="G120" s="40">
        <v>4839.7333333333336</v>
      </c>
      <c r="H120" s="40">
        <v>5730.5333333333347</v>
      </c>
      <c r="I120" s="40">
        <v>6012.6166666666668</v>
      </c>
      <c r="J120" s="40">
        <v>6175.9333333333352</v>
      </c>
      <c r="K120" s="31">
        <v>5849.3</v>
      </c>
      <c r="L120" s="31">
        <v>5403.9</v>
      </c>
      <c r="M120" s="31">
        <v>5.6665099999999997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1593.55</v>
      </c>
      <c r="D121" s="40">
        <v>1602.0666666666666</v>
      </c>
      <c r="E121" s="40">
        <v>1577.5333333333333</v>
      </c>
      <c r="F121" s="40">
        <v>1561.5166666666667</v>
      </c>
      <c r="G121" s="40">
        <v>1536.9833333333333</v>
      </c>
      <c r="H121" s="40">
        <v>1618.0833333333333</v>
      </c>
      <c r="I121" s="40">
        <v>1642.6166666666666</v>
      </c>
      <c r="J121" s="40">
        <v>1658.6333333333332</v>
      </c>
      <c r="K121" s="31">
        <v>1626.6</v>
      </c>
      <c r="L121" s="31">
        <v>1586.05</v>
      </c>
      <c r="M121" s="31">
        <v>5.9276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3071.8</v>
      </c>
      <c r="D122" s="40">
        <v>3062.6</v>
      </c>
      <c r="E122" s="40">
        <v>3031.2</v>
      </c>
      <c r="F122" s="40">
        <v>2990.6</v>
      </c>
      <c r="G122" s="40">
        <v>2959.2</v>
      </c>
      <c r="H122" s="40">
        <v>3103.2</v>
      </c>
      <c r="I122" s="40">
        <v>3134.6000000000004</v>
      </c>
      <c r="J122" s="40">
        <v>3175.2</v>
      </c>
      <c r="K122" s="31">
        <v>3094</v>
      </c>
      <c r="L122" s="31">
        <v>3022</v>
      </c>
      <c r="M122" s="31">
        <v>2.2073999999999998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664.4</v>
      </c>
      <c r="D123" s="40">
        <v>668.33333333333337</v>
      </c>
      <c r="E123" s="40">
        <v>654.06666666666672</v>
      </c>
      <c r="F123" s="40">
        <v>643.73333333333335</v>
      </c>
      <c r="G123" s="40">
        <v>629.4666666666667</v>
      </c>
      <c r="H123" s="40">
        <v>678.66666666666674</v>
      </c>
      <c r="I123" s="40">
        <v>692.93333333333339</v>
      </c>
      <c r="J123" s="40">
        <v>703.26666666666677</v>
      </c>
      <c r="K123" s="31">
        <v>682.6</v>
      </c>
      <c r="L123" s="31">
        <v>658</v>
      </c>
      <c r="M123" s="31">
        <v>14.166679999999999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830.65</v>
      </c>
      <c r="D124" s="40">
        <v>834.61666666666667</v>
      </c>
      <c r="E124" s="40">
        <v>820.83333333333337</v>
      </c>
      <c r="F124" s="40">
        <v>811.01666666666665</v>
      </c>
      <c r="G124" s="40">
        <v>797.23333333333335</v>
      </c>
      <c r="H124" s="40">
        <v>844.43333333333339</v>
      </c>
      <c r="I124" s="40">
        <v>858.2166666666667</v>
      </c>
      <c r="J124" s="40">
        <v>868.03333333333342</v>
      </c>
      <c r="K124" s="31">
        <v>848.4</v>
      </c>
      <c r="L124" s="31">
        <v>824.8</v>
      </c>
      <c r="M124" s="31">
        <v>7.4836400000000003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649.04999999999995</v>
      </c>
      <c r="D125" s="40">
        <v>647.85</v>
      </c>
      <c r="E125" s="40">
        <v>639.95000000000005</v>
      </c>
      <c r="F125" s="40">
        <v>630.85</v>
      </c>
      <c r="G125" s="40">
        <v>622.95000000000005</v>
      </c>
      <c r="H125" s="40">
        <v>656.95</v>
      </c>
      <c r="I125" s="40">
        <v>664.84999999999991</v>
      </c>
      <c r="J125" s="40">
        <v>673.95</v>
      </c>
      <c r="K125" s="31">
        <v>655.75</v>
      </c>
      <c r="L125" s="31">
        <v>638.75</v>
      </c>
      <c r="M125" s="31">
        <v>0.26600000000000001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463.9</v>
      </c>
      <c r="D126" s="40">
        <v>456.9666666666667</v>
      </c>
      <c r="E126" s="40">
        <v>445.93333333333339</v>
      </c>
      <c r="F126" s="40">
        <v>427.9666666666667</v>
      </c>
      <c r="G126" s="40">
        <v>416.93333333333339</v>
      </c>
      <c r="H126" s="40">
        <v>474.93333333333339</v>
      </c>
      <c r="I126" s="40">
        <v>485.9666666666667</v>
      </c>
      <c r="J126" s="40">
        <v>503.93333333333339</v>
      </c>
      <c r="K126" s="31">
        <v>468</v>
      </c>
      <c r="L126" s="31">
        <v>439</v>
      </c>
      <c r="M126" s="31">
        <v>24.99907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881.1</v>
      </c>
      <c r="D127" s="40">
        <v>883.15</v>
      </c>
      <c r="E127" s="40">
        <v>868.94999999999993</v>
      </c>
      <c r="F127" s="40">
        <v>856.8</v>
      </c>
      <c r="G127" s="40">
        <v>842.59999999999991</v>
      </c>
      <c r="H127" s="40">
        <v>895.3</v>
      </c>
      <c r="I127" s="40">
        <v>909.5</v>
      </c>
      <c r="J127" s="40">
        <v>921.65</v>
      </c>
      <c r="K127" s="31">
        <v>897.35</v>
      </c>
      <c r="L127" s="31">
        <v>871</v>
      </c>
      <c r="M127" s="31">
        <v>15.43769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1172.6500000000001</v>
      </c>
      <c r="D128" s="40">
        <v>1180.75</v>
      </c>
      <c r="E128" s="40">
        <v>1142.5</v>
      </c>
      <c r="F128" s="40">
        <v>1112.3499999999999</v>
      </c>
      <c r="G128" s="40">
        <v>1074.0999999999999</v>
      </c>
      <c r="H128" s="40">
        <v>1210.9000000000001</v>
      </c>
      <c r="I128" s="40">
        <v>1249.1500000000001</v>
      </c>
      <c r="J128" s="40">
        <v>1279.3000000000002</v>
      </c>
      <c r="K128" s="31">
        <v>1219</v>
      </c>
      <c r="L128" s="31">
        <v>1150.5999999999999</v>
      </c>
      <c r="M128" s="31">
        <v>11.65081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94.45</v>
      </c>
      <c r="D129" s="40">
        <v>93.933333333333323</v>
      </c>
      <c r="E129" s="40">
        <v>92.866666666666646</v>
      </c>
      <c r="F129" s="40">
        <v>91.283333333333317</v>
      </c>
      <c r="G129" s="40">
        <v>90.21666666666664</v>
      </c>
      <c r="H129" s="40">
        <v>95.516666666666652</v>
      </c>
      <c r="I129" s="40">
        <v>96.583333333333343</v>
      </c>
      <c r="J129" s="40">
        <v>98.166666666666657</v>
      </c>
      <c r="K129" s="31">
        <v>95</v>
      </c>
      <c r="L129" s="31">
        <v>92.35</v>
      </c>
      <c r="M129" s="31">
        <v>11.685790000000001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1019.3</v>
      </c>
      <c r="D130" s="40">
        <v>1040.05</v>
      </c>
      <c r="E130" s="40">
        <v>982.3</v>
      </c>
      <c r="F130" s="40">
        <v>945.3</v>
      </c>
      <c r="G130" s="40">
        <v>887.55</v>
      </c>
      <c r="H130" s="40">
        <v>1077.05</v>
      </c>
      <c r="I130" s="40">
        <v>1134.8</v>
      </c>
      <c r="J130" s="40">
        <v>1171.8</v>
      </c>
      <c r="K130" s="31">
        <v>1097.8</v>
      </c>
      <c r="L130" s="31">
        <v>1003.05</v>
      </c>
      <c r="M130" s="31">
        <v>1.0622499999999999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407.1</v>
      </c>
      <c r="D131" s="40">
        <v>407.41666666666669</v>
      </c>
      <c r="E131" s="40">
        <v>397.83333333333337</v>
      </c>
      <c r="F131" s="40">
        <v>388.56666666666666</v>
      </c>
      <c r="G131" s="40">
        <v>378.98333333333335</v>
      </c>
      <c r="H131" s="40">
        <v>416.68333333333339</v>
      </c>
      <c r="I131" s="40">
        <v>426.26666666666677</v>
      </c>
      <c r="J131" s="40">
        <v>435.53333333333342</v>
      </c>
      <c r="K131" s="31">
        <v>417</v>
      </c>
      <c r="L131" s="31">
        <v>398.15</v>
      </c>
      <c r="M131" s="31">
        <v>106.77500999999999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587.4</v>
      </c>
      <c r="D132" s="40">
        <v>590.55000000000007</v>
      </c>
      <c r="E132" s="40">
        <v>582.10000000000014</v>
      </c>
      <c r="F132" s="40">
        <v>576.80000000000007</v>
      </c>
      <c r="G132" s="40">
        <v>568.35000000000014</v>
      </c>
      <c r="H132" s="40">
        <v>595.85000000000014</v>
      </c>
      <c r="I132" s="40">
        <v>604.30000000000018</v>
      </c>
      <c r="J132" s="40">
        <v>609.60000000000014</v>
      </c>
      <c r="K132" s="31">
        <v>599</v>
      </c>
      <c r="L132" s="31">
        <v>585.25</v>
      </c>
      <c r="M132" s="31">
        <v>19.251449999999998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1975.55</v>
      </c>
      <c r="D133" s="40">
        <v>1967.4333333333334</v>
      </c>
      <c r="E133" s="40">
        <v>1935.8666666666668</v>
      </c>
      <c r="F133" s="40">
        <v>1896.1833333333334</v>
      </c>
      <c r="G133" s="40">
        <v>1864.6166666666668</v>
      </c>
      <c r="H133" s="40">
        <v>2007.1166666666668</v>
      </c>
      <c r="I133" s="40">
        <v>2038.6833333333334</v>
      </c>
      <c r="J133" s="40">
        <v>2078.3666666666668</v>
      </c>
      <c r="K133" s="31">
        <v>1999</v>
      </c>
      <c r="L133" s="31">
        <v>1927.75</v>
      </c>
      <c r="M133" s="31">
        <v>2.94339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2432.4</v>
      </c>
      <c r="D134" s="40">
        <v>2488.9833333333331</v>
      </c>
      <c r="E134" s="40">
        <v>2361.4666666666662</v>
      </c>
      <c r="F134" s="40">
        <v>2290.5333333333333</v>
      </c>
      <c r="G134" s="40">
        <v>2163.0166666666664</v>
      </c>
      <c r="H134" s="40">
        <v>2559.9166666666661</v>
      </c>
      <c r="I134" s="40">
        <v>2687.4333333333334</v>
      </c>
      <c r="J134" s="40">
        <v>2758.3666666666659</v>
      </c>
      <c r="K134" s="31">
        <v>2616.5</v>
      </c>
      <c r="L134" s="31">
        <v>2418.0500000000002</v>
      </c>
      <c r="M134" s="31">
        <v>41.798729999999999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274.95</v>
      </c>
      <c r="D135" s="40">
        <v>273.65000000000003</v>
      </c>
      <c r="E135" s="40">
        <v>270.30000000000007</v>
      </c>
      <c r="F135" s="40">
        <v>265.65000000000003</v>
      </c>
      <c r="G135" s="40">
        <v>262.30000000000007</v>
      </c>
      <c r="H135" s="40">
        <v>278.30000000000007</v>
      </c>
      <c r="I135" s="40">
        <v>281.65000000000009</v>
      </c>
      <c r="J135" s="40">
        <v>286.30000000000007</v>
      </c>
      <c r="K135" s="31">
        <v>277</v>
      </c>
      <c r="L135" s="31">
        <v>269</v>
      </c>
      <c r="M135" s="31">
        <v>44.563160000000003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218.25</v>
      </c>
      <c r="D136" s="40">
        <v>221.85</v>
      </c>
      <c r="E136" s="40">
        <v>211.7</v>
      </c>
      <c r="F136" s="40">
        <v>205.15</v>
      </c>
      <c r="G136" s="40">
        <v>195</v>
      </c>
      <c r="H136" s="40">
        <v>228.39999999999998</v>
      </c>
      <c r="I136" s="40">
        <v>238.55</v>
      </c>
      <c r="J136" s="40">
        <v>245.09999999999997</v>
      </c>
      <c r="K136" s="31">
        <v>232</v>
      </c>
      <c r="L136" s="31">
        <v>215.3</v>
      </c>
      <c r="M136" s="31">
        <v>82.675269999999998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809.5</v>
      </c>
      <c r="D137" s="40">
        <v>806.23333333333323</v>
      </c>
      <c r="E137" s="40">
        <v>794.51666666666642</v>
      </c>
      <c r="F137" s="40">
        <v>779.53333333333319</v>
      </c>
      <c r="G137" s="40">
        <v>767.81666666666638</v>
      </c>
      <c r="H137" s="40">
        <v>821.21666666666647</v>
      </c>
      <c r="I137" s="40">
        <v>832.93333333333339</v>
      </c>
      <c r="J137" s="40">
        <v>847.91666666666652</v>
      </c>
      <c r="K137" s="31">
        <v>817.95</v>
      </c>
      <c r="L137" s="31">
        <v>791.25</v>
      </c>
      <c r="M137" s="31">
        <v>0.77876000000000001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639.35</v>
      </c>
      <c r="D138" s="40">
        <v>642</v>
      </c>
      <c r="E138" s="40">
        <v>630.6</v>
      </c>
      <c r="F138" s="40">
        <v>621.85</v>
      </c>
      <c r="G138" s="40">
        <v>610.45000000000005</v>
      </c>
      <c r="H138" s="40">
        <v>650.75</v>
      </c>
      <c r="I138" s="40">
        <v>662.15000000000009</v>
      </c>
      <c r="J138" s="40">
        <v>670.9</v>
      </c>
      <c r="K138" s="31">
        <v>653.4</v>
      </c>
      <c r="L138" s="31">
        <v>633.25</v>
      </c>
      <c r="M138" s="31">
        <v>3.8656600000000001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18.8</v>
      </c>
      <c r="D139" s="40">
        <v>18.733333333333334</v>
      </c>
      <c r="E139" s="40">
        <v>18.416666666666668</v>
      </c>
      <c r="F139" s="40">
        <v>18.033333333333335</v>
      </c>
      <c r="G139" s="40">
        <v>17.716666666666669</v>
      </c>
      <c r="H139" s="40">
        <v>19.116666666666667</v>
      </c>
      <c r="I139" s="40">
        <v>19.43333333333333</v>
      </c>
      <c r="J139" s="40">
        <v>19.816666666666666</v>
      </c>
      <c r="K139" s="31">
        <v>19.05</v>
      </c>
      <c r="L139" s="31">
        <v>18.350000000000001</v>
      </c>
      <c r="M139" s="31">
        <v>67.632140000000007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217.7</v>
      </c>
      <c r="D140" s="40">
        <v>216.38333333333333</v>
      </c>
      <c r="E140" s="40">
        <v>212.76666666666665</v>
      </c>
      <c r="F140" s="40">
        <v>207.83333333333331</v>
      </c>
      <c r="G140" s="40">
        <v>204.21666666666664</v>
      </c>
      <c r="H140" s="40">
        <v>221.31666666666666</v>
      </c>
      <c r="I140" s="40">
        <v>224.93333333333334</v>
      </c>
      <c r="J140" s="40">
        <v>229.86666666666667</v>
      </c>
      <c r="K140" s="31">
        <v>220</v>
      </c>
      <c r="L140" s="31">
        <v>211.45</v>
      </c>
      <c r="M140" s="31">
        <v>5.0278600000000004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5193.6499999999996</v>
      </c>
      <c r="D141" s="40">
        <v>5155.0999999999995</v>
      </c>
      <c r="E141" s="40">
        <v>5091.1999999999989</v>
      </c>
      <c r="F141" s="40">
        <v>4988.7499999999991</v>
      </c>
      <c r="G141" s="40">
        <v>4924.8499999999985</v>
      </c>
      <c r="H141" s="40">
        <v>5257.5499999999993</v>
      </c>
      <c r="I141" s="40">
        <v>5321.4499999999989</v>
      </c>
      <c r="J141" s="40">
        <v>5423.9</v>
      </c>
      <c r="K141" s="31">
        <v>5219</v>
      </c>
      <c r="L141" s="31">
        <v>5052.6499999999996</v>
      </c>
      <c r="M141" s="31">
        <v>4.3560699999999999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5267.85</v>
      </c>
      <c r="D142" s="40">
        <v>5225.1333333333341</v>
      </c>
      <c r="E142" s="40">
        <v>5075.2666666666682</v>
      </c>
      <c r="F142" s="40">
        <v>4882.6833333333343</v>
      </c>
      <c r="G142" s="40">
        <v>4732.8166666666684</v>
      </c>
      <c r="H142" s="40">
        <v>5417.7166666666681</v>
      </c>
      <c r="I142" s="40">
        <v>5567.5833333333348</v>
      </c>
      <c r="J142" s="40">
        <v>5760.1666666666679</v>
      </c>
      <c r="K142" s="31">
        <v>5375</v>
      </c>
      <c r="L142" s="31">
        <v>5032.55</v>
      </c>
      <c r="M142" s="31">
        <v>7.6103800000000001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3518.5</v>
      </c>
      <c r="D143" s="40">
        <v>3529.8166666666671</v>
      </c>
      <c r="E143" s="40">
        <v>3478.6833333333343</v>
      </c>
      <c r="F143" s="40">
        <v>3438.8666666666672</v>
      </c>
      <c r="G143" s="40">
        <v>3387.7333333333345</v>
      </c>
      <c r="H143" s="40">
        <v>3569.6333333333341</v>
      </c>
      <c r="I143" s="40">
        <v>3620.7666666666664</v>
      </c>
      <c r="J143" s="40">
        <v>3660.5833333333339</v>
      </c>
      <c r="K143" s="31">
        <v>3580.95</v>
      </c>
      <c r="L143" s="31">
        <v>3490</v>
      </c>
      <c r="M143" s="31">
        <v>2.3897900000000001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4651.6499999999996</v>
      </c>
      <c r="D144" s="40">
        <v>4680.1500000000005</v>
      </c>
      <c r="E144" s="40">
        <v>4571.5000000000009</v>
      </c>
      <c r="F144" s="40">
        <v>4491.3500000000004</v>
      </c>
      <c r="G144" s="40">
        <v>4382.7000000000007</v>
      </c>
      <c r="H144" s="40">
        <v>4760.3000000000011</v>
      </c>
      <c r="I144" s="40">
        <v>4868.9500000000007</v>
      </c>
      <c r="J144" s="40">
        <v>4949.1000000000013</v>
      </c>
      <c r="K144" s="31">
        <v>4788.8</v>
      </c>
      <c r="L144" s="31">
        <v>4600</v>
      </c>
      <c r="M144" s="31">
        <v>5.1680000000000001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478.7</v>
      </c>
      <c r="D145" s="40">
        <v>481.01666666666671</v>
      </c>
      <c r="E145" s="40">
        <v>470.53333333333342</v>
      </c>
      <c r="F145" s="40">
        <v>462.36666666666673</v>
      </c>
      <c r="G145" s="40">
        <v>451.88333333333344</v>
      </c>
      <c r="H145" s="40">
        <v>489.18333333333339</v>
      </c>
      <c r="I145" s="40">
        <v>499.66666666666663</v>
      </c>
      <c r="J145" s="40">
        <v>507.83333333333337</v>
      </c>
      <c r="K145" s="31">
        <v>491.5</v>
      </c>
      <c r="L145" s="31">
        <v>472.85</v>
      </c>
      <c r="M145" s="31">
        <v>3.3279000000000001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138.1</v>
      </c>
      <c r="D146" s="40">
        <v>138.96666666666667</v>
      </c>
      <c r="E146" s="40">
        <v>135.38333333333333</v>
      </c>
      <c r="F146" s="40">
        <v>132.66666666666666</v>
      </c>
      <c r="G146" s="40">
        <v>129.08333333333331</v>
      </c>
      <c r="H146" s="40">
        <v>141.68333333333334</v>
      </c>
      <c r="I146" s="40">
        <v>145.26666666666665</v>
      </c>
      <c r="J146" s="40">
        <v>147.98333333333335</v>
      </c>
      <c r="K146" s="31">
        <v>142.55000000000001</v>
      </c>
      <c r="L146" s="31">
        <v>136.25</v>
      </c>
      <c r="M146" s="31">
        <v>7.2018800000000001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217.3</v>
      </c>
      <c r="D147" s="40">
        <v>219.1</v>
      </c>
      <c r="E147" s="40">
        <v>213.2</v>
      </c>
      <c r="F147" s="40">
        <v>209.1</v>
      </c>
      <c r="G147" s="40">
        <v>203.2</v>
      </c>
      <c r="H147" s="40">
        <v>223.2</v>
      </c>
      <c r="I147" s="40">
        <v>229.10000000000002</v>
      </c>
      <c r="J147" s="40">
        <v>233.2</v>
      </c>
      <c r="K147" s="31">
        <v>225</v>
      </c>
      <c r="L147" s="31">
        <v>215</v>
      </c>
      <c r="M147" s="31">
        <v>3.33345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79.8</v>
      </c>
      <c r="D148" s="40">
        <v>79.683333333333337</v>
      </c>
      <c r="E148" s="40">
        <v>78.866666666666674</v>
      </c>
      <c r="F148" s="40">
        <v>77.933333333333337</v>
      </c>
      <c r="G148" s="40">
        <v>77.116666666666674</v>
      </c>
      <c r="H148" s="40">
        <v>80.616666666666674</v>
      </c>
      <c r="I148" s="40">
        <v>81.433333333333337</v>
      </c>
      <c r="J148" s="40">
        <v>82.366666666666674</v>
      </c>
      <c r="K148" s="31">
        <v>80.5</v>
      </c>
      <c r="L148" s="31">
        <v>78.75</v>
      </c>
      <c r="M148" s="31">
        <v>23.798220000000001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2663.35</v>
      </c>
      <c r="D149" s="40">
        <v>2652.5833333333335</v>
      </c>
      <c r="E149" s="40">
        <v>2607.166666666667</v>
      </c>
      <c r="F149" s="40">
        <v>2550.9833333333336</v>
      </c>
      <c r="G149" s="40">
        <v>2505.5666666666671</v>
      </c>
      <c r="H149" s="40">
        <v>2708.7666666666669</v>
      </c>
      <c r="I149" s="40">
        <v>2754.1833333333338</v>
      </c>
      <c r="J149" s="40">
        <v>2810.3666666666668</v>
      </c>
      <c r="K149" s="31">
        <v>2698</v>
      </c>
      <c r="L149" s="31">
        <v>2596.4</v>
      </c>
      <c r="M149" s="31">
        <v>8.1620399999999993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200.95</v>
      </c>
      <c r="D150" s="40">
        <v>201.15</v>
      </c>
      <c r="E150" s="40">
        <v>199.8</v>
      </c>
      <c r="F150" s="40">
        <v>198.65</v>
      </c>
      <c r="G150" s="40">
        <v>197.3</v>
      </c>
      <c r="H150" s="40">
        <v>202.3</v>
      </c>
      <c r="I150" s="40">
        <v>203.64999999999998</v>
      </c>
      <c r="J150" s="40">
        <v>204.8</v>
      </c>
      <c r="K150" s="31">
        <v>202.5</v>
      </c>
      <c r="L150" s="31">
        <v>200</v>
      </c>
      <c r="M150" s="31">
        <v>1.3722399999999999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541.95000000000005</v>
      </c>
      <c r="D151" s="40">
        <v>540.33333333333337</v>
      </c>
      <c r="E151" s="40">
        <v>529.16666666666674</v>
      </c>
      <c r="F151" s="40">
        <v>516.38333333333333</v>
      </c>
      <c r="G151" s="40">
        <v>505.2166666666667</v>
      </c>
      <c r="H151" s="40">
        <v>553.11666666666679</v>
      </c>
      <c r="I151" s="40">
        <v>564.28333333333353</v>
      </c>
      <c r="J151" s="40">
        <v>577.06666666666683</v>
      </c>
      <c r="K151" s="31">
        <v>551.5</v>
      </c>
      <c r="L151" s="31">
        <v>527.54999999999995</v>
      </c>
      <c r="M151" s="31">
        <v>5.8320699999999999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1801.2</v>
      </c>
      <c r="D152" s="40">
        <v>1769.0666666666666</v>
      </c>
      <c r="E152" s="40">
        <v>1683.1333333333332</v>
      </c>
      <c r="F152" s="40">
        <v>1565.0666666666666</v>
      </c>
      <c r="G152" s="40">
        <v>1479.1333333333332</v>
      </c>
      <c r="H152" s="40">
        <v>1887.1333333333332</v>
      </c>
      <c r="I152" s="40">
        <v>1973.0666666666666</v>
      </c>
      <c r="J152" s="40">
        <v>2091.1333333333332</v>
      </c>
      <c r="K152" s="31">
        <v>1855</v>
      </c>
      <c r="L152" s="31">
        <v>1651</v>
      </c>
      <c r="M152" s="31">
        <v>1.2133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73.349999999999994</v>
      </c>
      <c r="D153" s="40">
        <v>74.466666666666654</v>
      </c>
      <c r="E153" s="40">
        <v>71.933333333333309</v>
      </c>
      <c r="F153" s="40">
        <v>70.516666666666652</v>
      </c>
      <c r="G153" s="40">
        <v>67.983333333333306</v>
      </c>
      <c r="H153" s="40">
        <v>75.883333333333312</v>
      </c>
      <c r="I153" s="40">
        <v>78.416666666666643</v>
      </c>
      <c r="J153" s="40">
        <v>79.833333333333314</v>
      </c>
      <c r="K153" s="31">
        <v>77</v>
      </c>
      <c r="L153" s="31">
        <v>73.05</v>
      </c>
      <c r="M153" s="31">
        <v>63.52919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130.55000000000001</v>
      </c>
      <c r="D154" s="40">
        <v>129.36666666666667</v>
      </c>
      <c r="E154" s="40">
        <v>127.23333333333335</v>
      </c>
      <c r="F154" s="40">
        <v>123.91666666666667</v>
      </c>
      <c r="G154" s="40">
        <v>121.78333333333335</v>
      </c>
      <c r="H154" s="40">
        <v>132.68333333333334</v>
      </c>
      <c r="I154" s="40">
        <v>134.81666666666666</v>
      </c>
      <c r="J154" s="40">
        <v>138.13333333333335</v>
      </c>
      <c r="K154" s="31">
        <v>131.5</v>
      </c>
      <c r="L154" s="31">
        <v>126.05</v>
      </c>
      <c r="M154" s="31">
        <v>11.048870000000001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810.4</v>
      </c>
      <c r="D155" s="40">
        <v>816.91666666666663</v>
      </c>
      <c r="E155" s="40">
        <v>797.83333333333326</v>
      </c>
      <c r="F155" s="40">
        <v>785.26666666666665</v>
      </c>
      <c r="G155" s="40">
        <v>766.18333333333328</v>
      </c>
      <c r="H155" s="40">
        <v>829.48333333333323</v>
      </c>
      <c r="I155" s="40">
        <v>848.56666666666649</v>
      </c>
      <c r="J155" s="40">
        <v>861.13333333333321</v>
      </c>
      <c r="K155" s="31">
        <v>836</v>
      </c>
      <c r="L155" s="31">
        <v>804.35</v>
      </c>
      <c r="M155" s="31">
        <v>0.98433000000000004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1476.8</v>
      </c>
      <c r="D156" s="40">
        <v>1462.3166666666668</v>
      </c>
      <c r="E156" s="40">
        <v>1439.6333333333337</v>
      </c>
      <c r="F156" s="40">
        <v>1402.4666666666669</v>
      </c>
      <c r="G156" s="40">
        <v>1379.7833333333338</v>
      </c>
      <c r="H156" s="40">
        <v>1499.4833333333336</v>
      </c>
      <c r="I156" s="40">
        <v>1522.1666666666665</v>
      </c>
      <c r="J156" s="40">
        <v>1559.3333333333335</v>
      </c>
      <c r="K156" s="31">
        <v>1485</v>
      </c>
      <c r="L156" s="31">
        <v>1425.15</v>
      </c>
      <c r="M156" s="31">
        <v>9.4431100000000008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</v>
      </c>
      <c r="D157" s="40">
        <v>181.46666666666667</v>
      </c>
      <c r="E157" s="40">
        <v>180.03333333333333</v>
      </c>
      <c r="F157" s="40">
        <v>178.06666666666666</v>
      </c>
      <c r="G157" s="40">
        <v>176.63333333333333</v>
      </c>
      <c r="H157" s="40">
        <v>183.43333333333334</v>
      </c>
      <c r="I157" s="40">
        <v>184.86666666666667</v>
      </c>
      <c r="J157" s="40">
        <v>186.83333333333334</v>
      </c>
      <c r="K157" s="31">
        <v>182.9</v>
      </c>
      <c r="L157" s="31">
        <v>179.5</v>
      </c>
      <c r="M157" s="31">
        <v>33.404780000000002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325.95</v>
      </c>
      <c r="D158" s="40">
        <v>328.26666666666671</v>
      </c>
      <c r="E158" s="40">
        <v>319.03333333333342</v>
      </c>
      <c r="F158" s="40">
        <v>312.11666666666673</v>
      </c>
      <c r="G158" s="40">
        <v>302.88333333333344</v>
      </c>
      <c r="H158" s="40">
        <v>335.18333333333339</v>
      </c>
      <c r="I158" s="40">
        <v>344.41666666666663</v>
      </c>
      <c r="J158" s="40">
        <v>351.33333333333337</v>
      </c>
      <c r="K158" s="31">
        <v>337.5</v>
      </c>
      <c r="L158" s="31">
        <v>321.35000000000002</v>
      </c>
      <c r="M158" s="31">
        <v>7.1396699999999997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96.55</v>
      </c>
      <c r="D159" s="40">
        <v>95.95</v>
      </c>
      <c r="E159" s="40">
        <v>93.9</v>
      </c>
      <c r="F159" s="40">
        <v>91.25</v>
      </c>
      <c r="G159" s="40">
        <v>89.2</v>
      </c>
      <c r="H159" s="40">
        <v>98.600000000000009</v>
      </c>
      <c r="I159" s="40">
        <v>100.64999999999999</v>
      </c>
      <c r="J159" s="40">
        <v>103.30000000000001</v>
      </c>
      <c r="K159" s="31">
        <v>98</v>
      </c>
      <c r="L159" s="31">
        <v>93.3</v>
      </c>
      <c r="M159" s="31">
        <v>472.42354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3288.75</v>
      </c>
      <c r="D160" s="40">
        <v>3288.8166666666671</v>
      </c>
      <c r="E160" s="40">
        <v>3234.3833333333341</v>
      </c>
      <c r="F160" s="40">
        <v>3180.0166666666669</v>
      </c>
      <c r="G160" s="40">
        <v>3125.5833333333339</v>
      </c>
      <c r="H160" s="40">
        <v>3343.1833333333343</v>
      </c>
      <c r="I160" s="40">
        <v>3397.6166666666677</v>
      </c>
      <c r="J160" s="40">
        <v>3451.9833333333345</v>
      </c>
      <c r="K160" s="31">
        <v>3343.25</v>
      </c>
      <c r="L160" s="31">
        <v>3234.45</v>
      </c>
      <c r="M160" s="31">
        <v>0.19825999999999999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451.3</v>
      </c>
      <c r="D161" s="40">
        <v>462.4666666666667</v>
      </c>
      <c r="E161" s="40">
        <v>433.93333333333339</v>
      </c>
      <c r="F161" s="40">
        <v>416.56666666666672</v>
      </c>
      <c r="G161" s="40">
        <v>388.03333333333342</v>
      </c>
      <c r="H161" s="40">
        <v>479.83333333333337</v>
      </c>
      <c r="I161" s="40">
        <v>508.36666666666667</v>
      </c>
      <c r="J161" s="40">
        <v>525.73333333333335</v>
      </c>
      <c r="K161" s="31">
        <v>491</v>
      </c>
      <c r="L161" s="31">
        <v>445.1</v>
      </c>
      <c r="M161" s="31">
        <v>2.0952199999999999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229.45</v>
      </c>
      <c r="D162" s="40">
        <v>228.15</v>
      </c>
      <c r="E162" s="40">
        <v>221.3</v>
      </c>
      <c r="F162" s="40">
        <v>213.15</v>
      </c>
      <c r="G162" s="40">
        <v>206.3</v>
      </c>
      <c r="H162" s="40">
        <v>236.3</v>
      </c>
      <c r="I162" s="40">
        <v>243.14999999999998</v>
      </c>
      <c r="J162" s="40">
        <v>251.3</v>
      </c>
      <c r="K162" s="31">
        <v>235</v>
      </c>
      <c r="L162" s="31">
        <v>220</v>
      </c>
      <c r="M162" s="31">
        <v>18.91197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204.9</v>
      </c>
      <c r="D163" s="40">
        <v>205.9</v>
      </c>
      <c r="E163" s="40">
        <v>200.55</v>
      </c>
      <c r="F163" s="40">
        <v>196.20000000000002</v>
      </c>
      <c r="G163" s="40">
        <v>190.85000000000002</v>
      </c>
      <c r="H163" s="40">
        <v>210.25</v>
      </c>
      <c r="I163" s="40">
        <v>215.59999999999997</v>
      </c>
      <c r="J163" s="40">
        <v>219.95</v>
      </c>
      <c r="K163" s="31">
        <v>211.25</v>
      </c>
      <c r="L163" s="31">
        <v>201.55</v>
      </c>
      <c r="M163" s="31">
        <v>46.509520000000002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265.10000000000002</v>
      </c>
      <c r="D164" s="40">
        <v>262.28333333333336</v>
      </c>
      <c r="E164" s="40">
        <v>257.56666666666672</v>
      </c>
      <c r="F164" s="40">
        <v>250.03333333333336</v>
      </c>
      <c r="G164" s="40">
        <v>245.31666666666672</v>
      </c>
      <c r="H164" s="40">
        <v>269.81666666666672</v>
      </c>
      <c r="I164" s="40">
        <v>274.5333333333333</v>
      </c>
      <c r="J164" s="40">
        <v>282.06666666666672</v>
      </c>
      <c r="K164" s="31">
        <v>267</v>
      </c>
      <c r="L164" s="31">
        <v>254.75</v>
      </c>
      <c r="M164" s="31">
        <v>34.995359999999998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7.25</v>
      </c>
      <c r="D165" s="40">
        <v>7.3</v>
      </c>
      <c r="E165" s="40">
        <v>7.1</v>
      </c>
      <c r="F165" s="40">
        <v>6.95</v>
      </c>
      <c r="G165" s="40">
        <v>6.75</v>
      </c>
      <c r="H165" s="40">
        <v>7.4499999999999993</v>
      </c>
      <c r="I165" s="40">
        <v>7.65</v>
      </c>
      <c r="J165" s="40">
        <v>7.7999999999999989</v>
      </c>
      <c r="K165" s="31">
        <v>7.5</v>
      </c>
      <c r="L165" s="31">
        <v>7.15</v>
      </c>
      <c r="M165" s="31">
        <v>115.16181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51.45</v>
      </c>
      <c r="D166" s="40">
        <v>51.75</v>
      </c>
      <c r="E166" s="40">
        <v>50.25</v>
      </c>
      <c r="F166" s="40">
        <v>49.05</v>
      </c>
      <c r="G166" s="40">
        <v>47.55</v>
      </c>
      <c r="H166" s="40">
        <v>52.95</v>
      </c>
      <c r="I166" s="40">
        <v>54.45</v>
      </c>
      <c r="J166" s="40">
        <v>55.650000000000006</v>
      </c>
      <c r="K166" s="31">
        <v>53.25</v>
      </c>
      <c r="L166" s="31">
        <v>50.55</v>
      </c>
      <c r="M166" s="31">
        <v>41.965560000000004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149.69999999999999</v>
      </c>
      <c r="D167" s="40">
        <v>151.06666666666669</v>
      </c>
      <c r="E167" s="40">
        <v>147.23333333333338</v>
      </c>
      <c r="F167" s="40">
        <v>144.76666666666668</v>
      </c>
      <c r="G167" s="40">
        <v>140.93333333333337</v>
      </c>
      <c r="H167" s="40">
        <v>153.53333333333339</v>
      </c>
      <c r="I167" s="40">
        <v>157.3666666666667</v>
      </c>
      <c r="J167" s="40">
        <v>159.8333333333334</v>
      </c>
      <c r="K167" s="31">
        <v>154.9</v>
      </c>
      <c r="L167" s="31">
        <v>148.6</v>
      </c>
      <c r="M167" s="31">
        <v>167.41093000000001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308.85000000000002</v>
      </c>
      <c r="D168" s="40">
        <v>310.31666666666666</v>
      </c>
      <c r="E168" s="40">
        <v>305.73333333333335</v>
      </c>
      <c r="F168" s="40">
        <v>302.61666666666667</v>
      </c>
      <c r="G168" s="40">
        <v>298.03333333333336</v>
      </c>
      <c r="H168" s="40">
        <v>313.43333333333334</v>
      </c>
      <c r="I168" s="40">
        <v>318.01666666666671</v>
      </c>
      <c r="J168" s="40">
        <v>321.13333333333333</v>
      </c>
      <c r="K168" s="31">
        <v>314.89999999999998</v>
      </c>
      <c r="L168" s="31">
        <v>307.2</v>
      </c>
      <c r="M168" s="31">
        <v>0.50192000000000003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4855.8999999999996</v>
      </c>
      <c r="D169" s="40">
        <v>4888.3</v>
      </c>
      <c r="E169" s="40">
        <v>4777.6000000000004</v>
      </c>
      <c r="F169" s="40">
        <v>4699.3</v>
      </c>
      <c r="G169" s="40">
        <v>4588.6000000000004</v>
      </c>
      <c r="H169" s="40">
        <v>4966.6000000000004</v>
      </c>
      <c r="I169" s="40">
        <v>5077.2999999999993</v>
      </c>
      <c r="J169" s="40">
        <v>5155.6000000000004</v>
      </c>
      <c r="K169" s="31">
        <v>4999</v>
      </c>
      <c r="L169" s="31">
        <v>4810</v>
      </c>
      <c r="M169" s="31">
        <v>0.42979000000000001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41.45</v>
      </c>
      <c r="D170" s="40">
        <v>41.716666666666669</v>
      </c>
      <c r="E170" s="40">
        <v>40.63333333333334</v>
      </c>
      <c r="F170" s="40">
        <v>39.81666666666667</v>
      </c>
      <c r="G170" s="40">
        <v>38.733333333333341</v>
      </c>
      <c r="H170" s="40">
        <v>42.533333333333339</v>
      </c>
      <c r="I170" s="40">
        <v>43.616666666666667</v>
      </c>
      <c r="J170" s="40">
        <v>44.433333333333337</v>
      </c>
      <c r="K170" s="31">
        <v>42.8</v>
      </c>
      <c r="L170" s="31">
        <v>40.9</v>
      </c>
      <c r="M170" s="31">
        <v>221.41936999999999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3367.55</v>
      </c>
      <c r="D171" s="40">
        <v>3347.25</v>
      </c>
      <c r="E171" s="40">
        <v>3284.5</v>
      </c>
      <c r="F171" s="40">
        <v>3201.45</v>
      </c>
      <c r="G171" s="40">
        <v>3138.7</v>
      </c>
      <c r="H171" s="40">
        <v>3430.3</v>
      </c>
      <c r="I171" s="40">
        <v>3493.05</v>
      </c>
      <c r="J171" s="40">
        <v>3576.1000000000004</v>
      </c>
      <c r="K171" s="31">
        <v>3410</v>
      </c>
      <c r="L171" s="31">
        <v>3264.2</v>
      </c>
      <c r="M171" s="31">
        <v>0.17099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224.65</v>
      </c>
      <c r="D172" s="40">
        <v>222.88333333333333</v>
      </c>
      <c r="E172" s="40">
        <v>218.26666666666665</v>
      </c>
      <c r="F172" s="40">
        <v>211.88333333333333</v>
      </c>
      <c r="G172" s="40">
        <v>207.26666666666665</v>
      </c>
      <c r="H172" s="40">
        <v>229.26666666666665</v>
      </c>
      <c r="I172" s="40">
        <v>233.88333333333333</v>
      </c>
      <c r="J172" s="40">
        <v>240.26666666666665</v>
      </c>
      <c r="K172" s="31">
        <v>227.5</v>
      </c>
      <c r="L172" s="31">
        <v>216.5</v>
      </c>
      <c r="M172" s="31">
        <v>6.4395699999999998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3562.6</v>
      </c>
      <c r="D173" s="40">
        <v>3581.5166666666664</v>
      </c>
      <c r="E173" s="40">
        <v>3491.083333333333</v>
      </c>
      <c r="F173" s="40">
        <v>3419.5666666666666</v>
      </c>
      <c r="G173" s="40">
        <v>3329.1333333333332</v>
      </c>
      <c r="H173" s="40">
        <v>3653.0333333333328</v>
      </c>
      <c r="I173" s="40">
        <v>3743.4666666666662</v>
      </c>
      <c r="J173" s="40">
        <v>3814.9833333333327</v>
      </c>
      <c r="K173" s="31">
        <v>3671.95</v>
      </c>
      <c r="L173" s="31">
        <v>3510</v>
      </c>
      <c r="M173" s="31">
        <v>0.15617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140.44999999999999</v>
      </c>
      <c r="D174" s="40">
        <v>140.65</v>
      </c>
      <c r="E174" s="40">
        <v>138.9</v>
      </c>
      <c r="F174" s="40">
        <v>137.35</v>
      </c>
      <c r="G174" s="40">
        <v>135.6</v>
      </c>
      <c r="H174" s="40">
        <v>142.20000000000002</v>
      </c>
      <c r="I174" s="40">
        <v>143.95000000000002</v>
      </c>
      <c r="J174" s="40">
        <v>145.50000000000003</v>
      </c>
      <c r="K174" s="31">
        <v>142.4</v>
      </c>
      <c r="L174" s="31">
        <v>139.1</v>
      </c>
      <c r="M174" s="31">
        <v>6.3990099999999996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5666.45</v>
      </c>
      <c r="D175" s="40">
        <v>5688.5</v>
      </c>
      <c r="E175" s="40">
        <v>5629.95</v>
      </c>
      <c r="F175" s="40">
        <v>5593.45</v>
      </c>
      <c r="G175" s="40">
        <v>5534.9</v>
      </c>
      <c r="H175" s="40">
        <v>5725</v>
      </c>
      <c r="I175" s="40">
        <v>5783.5499999999993</v>
      </c>
      <c r="J175" s="40">
        <v>5820.05</v>
      </c>
      <c r="K175" s="31">
        <v>5747.05</v>
      </c>
      <c r="L175" s="31">
        <v>5652</v>
      </c>
      <c r="M175" s="31">
        <v>5.7369999999999997E-2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3621.95</v>
      </c>
      <c r="D176" s="40">
        <v>3559.1333333333332</v>
      </c>
      <c r="E176" s="40">
        <v>3398.2666666666664</v>
      </c>
      <c r="F176" s="40">
        <v>3174.583333333333</v>
      </c>
      <c r="G176" s="40">
        <v>3013.7166666666662</v>
      </c>
      <c r="H176" s="40">
        <v>3782.8166666666666</v>
      </c>
      <c r="I176" s="40">
        <v>3943.6833333333334</v>
      </c>
      <c r="J176" s="40">
        <v>4167.3666666666668</v>
      </c>
      <c r="K176" s="31">
        <v>3720</v>
      </c>
      <c r="L176" s="31">
        <v>3335.45</v>
      </c>
      <c r="M176" s="31">
        <v>4.8725199999999997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1468.7</v>
      </c>
      <c r="D177" s="40">
        <v>1468.7333333333333</v>
      </c>
      <c r="E177" s="40">
        <v>1459.4666666666667</v>
      </c>
      <c r="F177" s="40">
        <v>1450.2333333333333</v>
      </c>
      <c r="G177" s="40">
        <v>1440.9666666666667</v>
      </c>
      <c r="H177" s="40">
        <v>1477.9666666666667</v>
      </c>
      <c r="I177" s="40">
        <v>1487.2333333333336</v>
      </c>
      <c r="J177" s="40">
        <v>1496.4666666666667</v>
      </c>
      <c r="K177" s="31">
        <v>1478</v>
      </c>
      <c r="L177" s="31">
        <v>1459.5</v>
      </c>
      <c r="M177" s="31">
        <v>0.64320999999999995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502.75</v>
      </c>
      <c r="D178" s="40">
        <v>503.90000000000003</v>
      </c>
      <c r="E178" s="40">
        <v>494.35</v>
      </c>
      <c r="F178" s="40">
        <v>485.95</v>
      </c>
      <c r="G178" s="40">
        <v>476.4</v>
      </c>
      <c r="H178" s="40">
        <v>512.30000000000007</v>
      </c>
      <c r="I178" s="40">
        <v>521.85000000000014</v>
      </c>
      <c r="J178" s="40">
        <v>530.25000000000011</v>
      </c>
      <c r="K178" s="31">
        <v>513.45000000000005</v>
      </c>
      <c r="L178" s="31">
        <v>495.5</v>
      </c>
      <c r="M178" s="31">
        <v>11.56583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1205.75</v>
      </c>
      <c r="D179" s="40">
        <v>1226.0666666666666</v>
      </c>
      <c r="E179" s="40">
        <v>1150.8833333333332</v>
      </c>
      <c r="F179" s="40">
        <v>1096.0166666666667</v>
      </c>
      <c r="G179" s="40">
        <v>1020.8333333333333</v>
      </c>
      <c r="H179" s="40">
        <v>1280.9333333333332</v>
      </c>
      <c r="I179" s="40">
        <v>1356.1166666666666</v>
      </c>
      <c r="J179" s="40">
        <v>1410.9833333333331</v>
      </c>
      <c r="K179" s="31">
        <v>1301.25</v>
      </c>
      <c r="L179" s="31">
        <v>1171.2</v>
      </c>
      <c r="M179" s="31">
        <v>1.0635699999999999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624.25</v>
      </c>
      <c r="D180" s="40">
        <v>625.44999999999993</v>
      </c>
      <c r="E180" s="40">
        <v>620.79999999999984</v>
      </c>
      <c r="F180" s="40">
        <v>617.34999999999991</v>
      </c>
      <c r="G180" s="40">
        <v>612.69999999999982</v>
      </c>
      <c r="H180" s="40">
        <v>628.89999999999986</v>
      </c>
      <c r="I180" s="40">
        <v>633.54999999999995</v>
      </c>
      <c r="J180" s="40">
        <v>636.99999999999989</v>
      </c>
      <c r="K180" s="31">
        <v>630.1</v>
      </c>
      <c r="L180" s="31">
        <v>622</v>
      </c>
      <c r="M180" s="31">
        <v>0.57062000000000002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977.5</v>
      </c>
      <c r="D181" s="40">
        <v>983.68333333333339</v>
      </c>
      <c r="E181" s="40">
        <v>963.36666666666679</v>
      </c>
      <c r="F181" s="40">
        <v>949.23333333333335</v>
      </c>
      <c r="G181" s="40">
        <v>928.91666666666674</v>
      </c>
      <c r="H181" s="40">
        <v>997.81666666666683</v>
      </c>
      <c r="I181" s="40">
        <v>1018.1333333333334</v>
      </c>
      <c r="J181" s="40">
        <v>1032.2666666666669</v>
      </c>
      <c r="K181" s="31">
        <v>1004</v>
      </c>
      <c r="L181" s="31">
        <v>969.55</v>
      </c>
      <c r="M181" s="31">
        <v>14.955780000000001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575.6</v>
      </c>
      <c r="D182" s="40">
        <v>571.6</v>
      </c>
      <c r="E182" s="40">
        <v>564.20000000000005</v>
      </c>
      <c r="F182" s="40">
        <v>552.80000000000007</v>
      </c>
      <c r="G182" s="40">
        <v>545.40000000000009</v>
      </c>
      <c r="H182" s="40">
        <v>583</v>
      </c>
      <c r="I182" s="40">
        <v>590.39999999999986</v>
      </c>
      <c r="J182" s="40">
        <v>601.79999999999995</v>
      </c>
      <c r="K182" s="31">
        <v>579</v>
      </c>
      <c r="L182" s="31">
        <v>560.20000000000005</v>
      </c>
      <c r="M182" s="31">
        <v>1.59124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2282.9</v>
      </c>
      <c r="D183" s="40">
        <v>2280.8666666666668</v>
      </c>
      <c r="E183" s="40">
        <v>2202.1333333333337</v>
      </c>
      <c r="F183" s="40">
        <v>2121.3666666666668</v>
      </c>
      <c r="G183" s="40">
        <v>2042.6333333333337</v>
      </c>
      <c r="H183" s="40">
        <v>2361.6333333333337</v>
      </c>
      <c r="I183" s="40">
        <v>2440.3666666666672</v>
      </c>
      <c r="J183" s="40">
        <v>2521.1333333333337</v>
      </c>
      <c r="K183" s="31">
        <v>2359.6</v>
      </c>
      <c r="L183" s="31">
        <v>2200.1</v>
      </c>
      <c r="M183" s="31">
        <v>15.175689999999999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325.25</v>
      </c>
      <c r="D184" s="40">
        <v>322.61666666666667</v>
      </c>
      <c r="E184" s="40">
        <v>318.23333333333335</v>
      </c>
      <c r="F184" s="40">
        <v>311.2166666666667</v>
      </c>
      <c r="G184" s="40">
        <v>306.83333333333337</v>
      </c>
      <c r="H184" s="40">
        <v>329.63333333333333</v>
      </c>
      <c r="I184" s="40">
        <v>334.01666666666665</v>
      </c>
      <c r="J184" s="40">
        <v>341.0333333333333</v>
      </c>
      <c r="K184" s="31">
        <v>327</v>
      </c>
      <c r="L184" s="31">
        <v>315.60000000000002</v>
      </c>
      <c r="M184" s="31">
        <v>20.961030000000001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573.25</v>
      </c>
      <c r="D185" s="40">
        <v>577.76666666666665</v>
      </c>
      <c r="E185" s="40">
        <v>565.98333333333335</v>
      </c>
      <c r="F185" s="40">
        <v>558.7166666666667</v>
      </c>
      <c r="G185" s="40">
        <v>546.93333333333339</v>
      </c>
      <c r="H185" s="40">
        <v>585.0333333333333</v>
      </c>
      <c r="I185" s="40">
        <v>596.81666666666661</v>
      </c>
      <c r="J185" s="40">
        <v>604.08333333333326</v>
      </c>
      <c r="K185" s="31">
        <v>589.54999999999995</v>
      </c>
      <c r="L185" s="31">
        <v>570.5</v>
      </c>
      <c r="M185" s="31">
        <v>4.49078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1745.8</v>
      </c>
      <c r="D186" s="40">
        <v>1729.95</v>
      </c>
      <c r="E186" s="40">
        <v>1705.9</v>
      </c>
      <c r="F186" s="40">
        <v>1666</v>
      </c>
      <c r="G186" s="40">
        <v>1641.95</v>
      </c>
      <c r="H186" s="40">
        <v>1769.8500000000001</v>
      </c>
      <c r="I186" s="40">
        <v>1793.8999999999999</v>
      </c>
      <c r="J186" s="40">
        <v>1833.8000000000002</v>
      </c>
      <c r="K186" s="31">
        <v>1754</v>
      </c>
      <c r="L186" s="31">
        <v>1690.05</v>
      </c>
      <c r="M186" s="31">
        <v>13.69162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321.8</v>
      </c>
      <c r="D187" s="40">
        <v>326.03333333333336</v>
      </c>
      <c r="E187" s="40">
        <v>315.66666666666674</v>
      </c>
      <c r="F187" s="40">
        <v>309.53333333333336</v>
      </c>
      <c r="G187" s="40">
        <v>299.16666666666674</v>
      </c>
      <c r="H187" s="40">
        <v>332.16666666666674</v>
      </c>
      <c r="I187" s="40">
        <v>342.53333333333342</v>
      </c>
      <c r="J187" s="40">
        <v>348.66666666666674</v>
      </c>
      <c r="K187" s="31">
        <v>336.4</v>
      </c>
      <c r="L187" s="31">
        <v>319.89999999999998</v>
      </c>
      <c r="M187" s="31">
        <v>4.2024299999999997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136.85</v>
      </c>
      <c r="D188" s="40">
        <v>137.08333333333334</v>
      </c>
      <c r="E188" s="40">
        <v>134.86666666666667</v>
      </c>
      <c r="F188" s="40">
        <v>132.88333333333333</v>
      </c>
      <c r="G188" s="40">
        <v>130.66666666666666</v>
      </c>
      <c r="H188" s="40">
        <v>139.06666666666669</v>
      </c>
      <c r="I188" s="40">
        <v>141.28333333333333</v>
      </c>
      <c r="J188" s="40">
        <v>143.26666666666671</v>
      </c>
      <c r="K188" s="31">
        <v>139.30000000000001</v>
      </c>
      <c r="L188" s="31">
        <v>135.1</v>
      </c>
      <c r="M188" s="31">
        <v>9.9478899999999992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1481.35</v>
      </c>
      <c r="D189" s="40">
        <v>1491.0833333333333</v>
      </c>
      <c r="E189" s="40">
        <v>1457.5666666666666</v>
      </c>
      <c r="F189" s="40">
        <v>1433.7833333333333</v>
      </c>
      <c r="G189" s="40">
        <v>1400.2666666666667</v>
      </c>
      <c r="H189" s="40">
        <v>1514.8666666666666</v>
      </c>
      <c r="I189" s="40">
        <v>1548.3833333333334</v>
      </c>
      <c r="J189" s="40">
        <v>1572.1666666666665</v>
      </c>
      <c r="K189" s="31">
        <v>1524.6</v>
      </c>
      <c r="L189" s="31">
        <v>1467.3</v>
      </c>
      <c r="M189" s="31">
        <v>1.1038699999999999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725.65</v>
      </c>
      <c r="D190" s="40">
        <v>740.88333333333333</v>
      </c>
      <c r="E190" s="40">
        <v>704.76666666666665</v>
      </c>
      <c r="F190" s="40">
        <v>683.88333333333333</v>
      </c>
      <c r="G190" s="40">
        <v>647.76666666666665</v>
      </c>
      <c r="H190" s="40">
        <v>761.76666666666665</v>
      </c>
      <c r="I190" s="40">
        <v>797.88333333333321</v>
      </c>
      <c r="J190" s="40">
        <v>818.76666666666665</v>
      </c>
      <c r="K190" s="31">
        <v>777</v>
      </c>
      <c r="L190" s="31">
        <v>720</v>
      </c>
      <c r="M190" s="31">
        <v>4.8289299999999997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168.95</v>
      </c>
      <c r="D191" s="40">
        <v>168.78333333333333</v>
      </c>
      <c r="E191" s="40">
        <v>165.76666666666665</v>
      </c>
      <c r="F191" s="40">
        <v>162.58333333333331</v>
      </c>
      <c r="G191" s="40">
        <v>159.56666666666663</v>
      </c>
      <c r="H191" s="40">
        <v>171.96666666666667</v>
      </c>
      <c r="I191" s="40">
        <v>174.98333333333338</v>
      </c>
      <c r="J191" s="40">
        <v>178.16666666666669</v>
      </c>
      <c r="K191" s="31">
        <v>171.8</v>
      </c>
      <c r="L191" s="31">
        <v>165.6</v>
      </c>
      <c r="M191" s="31">
        <v>3.1214300000000001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1900.15</v>
      </c>
      <c r="D192" s="40">
        <v>1925.0833333333333</v>
      </c>
      <c r="E192" s="40">
        <v>1865.2166666666665</v>
      </c>
      <c r="F192" s="40">
        <v>1830.2833333333333</v>
      </c>
      <c r="G192" s="40">
        <v>1770.4166666666665</v>
      </c>
      <c r="H192" s="40">
        <v>1960.0166666666664</v>
      </c>
      <c r="I192" s="40">
        <v>2019.8833333333332</v>
      </c>
      <c r="J192" s="40">
        <v>2054.8166666666666</v>
      </c>
      <c r="K192" s="31">
        <v>1984.95</v>
      </c>
      <c r="L192" s="31">
        <v>1890.15</v>
      </c>
      <c r="M192" s="31">
        <v>0.55696999999999997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628.25</v>
      </c>
      <c r="D193" s="40">
        <v>632.68333333333328</v>
      </c>
      <c r="E193" s="40">
        <v>621.11666666666656</v>
      </c>
      <c r="F193" s="40">
        <v>613.98333333333323</v>
      </c>
      <c r="G193" s="40">
        <v>602.41666666666652</v>
      </c>
      <c r="H193" s="40">
        <v>639.81666666666661</v>
      </c>
      <c r="I193" s="40">
        <v>651.38333333333344</v>
      </c>
      <c r="J193" s="40">
        <v>658.51666666666665</v>
      </c>
      <c r="K193" s="31">
        <v>644.25</v>
      </c>
      <c r="L193" s="31">
        <v>625.54999999999995</v>
      </c>
      <c r="M193" s="31">
        <v>7.3593400000000004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437.1</v>
      </c>
      <c r="D194" s="40">
        <v>441.64999999999992</v>
      </c>
      <c r="E194" s="40">
        <v>427.59999999999985</v>
      </c>
      <c r="F194" s="40">
        <v>418.09999999999991</v>
      </c>
      <c r="G194" s="40">
        <v>404.04999999999984</v>
      </c>
      <c r="H194" s="40">
        <v>451.14999999999986</v>
      </c>
      <c r="I194" s="40">
        <v>465.19999999999993</v>
      </c>
      <c r="J194" s="40">
        <v>474.69999999999987</v>
      </c>
      <c r="K194" s="31">
        <v>455.7</v>
      </c>
      <c r="L194" s="31">
        <v>432.15</v>
      </c>
      <c r="M194" s="31">
        <v>9.3064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115.85</v>
      </c>
      <c r="D195" s="40">
        <v>114.75</v>
      </c>
      <c r="E195" s="40">
        <v>112.2</v>
      </c>
      <c r="F195" s="40">
        <v>108.55</v>
      </c>
      <c r="G195" s="40">
        <v>106</v>
      </c>
      <c r="H195" s="40">
        <v>118.4</v>
      </c>
      <c r="I195" s="40">
        <v>120.95000000000002</v>
      </c>
      <c r="J195" s="40">
        <v>124.60000000000001</v>
      </c>
      <c r="K195" s="31">
        <v>117.3</v>
      </c>
      <c r="L195" s="31">
        <v>111.1</v>
      </c>
      <c r="M195" s="31">
        <v>11.31784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126.25</v>
      </c>
      <c r="D196" s="40">
        <v>126.35000000000001</v>
      </c>
      <c r="E196" s="40">
        <v>124.4</v>
      </c>
      <c r="F196" s="40">
        <v>122.55</v>
      </c>
      <c r="G196" s="40">
        <v>120.6</v>
      </c>
      <c r="H196" s="40">
        <v>128.20000000000002</v>
      </c>
      <c r="I196" s="40">
        <v>130.15000000000003</v>
      </c>
      <c r="J196" s="40">
        <v>132.00000000000003</v>
      </c>
      <c r="K196" s="31">
        <v>128.30000000000001</v>
      </c>
      <c r="L196" s="31">
        <v>124.5</v>
      </c>
      <c r="M196" s="31">
        <v>21.0459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316.95</v>
      </c>
      <c r="D197" s="40">
        <v>318.26666666666665</v>
      </c>
      <c r="E197" s="40">
        <v>309.68333333333328</v>
      </c>
      <c r="F197" s="40">
        <v>302.41666666666663</v>
      </c>
      <c r="G197" s="40">
        <v>293.83333333333326</v>
      </c>
      <c r="H197" s="40">
        <v>325.5333333333333</v>
      </c>
      <c r="I197" s="40">
        <v>334.11666666666667</v>
      </c>
      <c r="J197" s="40">
        <v>341.38333333333333</v>
      </c>
      <c r="K197" s="31">
        <v>326.85000000000002</v>
      </c>
      <c r="L197" s="31">
        <v>311</v>
      </c>
      <c r="M197" s="31">
        <v>14.97683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582.95000000000005</v>
      </c>
      <c r="D198" s="40">
        <v>583.54999999999995</v>
      </c>
      <c r="E198" s="40">
        <v>577.94999999999993</v>
      </c>
      <c r="F198" s="40">
        <v>572.94999999999993</v>
      </c>
      <c r="G198" s="40">
        <v>567.34999999999991</v>
      </c>
      <c r="H198" s="40">
        <v>588.54999999999995</v>
      </c>
      <c r="I198" s="40">
        <v>594.14999999999986</v>
      </c>
      <c r="J198" s="40">
        <v>599.15</v>
      </c>
      <c r="K198" s="31">
        <v>589.15</v>
      </c>
      <c r="L198" s="31">
        <v>578.54999999999995</v>
      </c>
      <c r="M198" s="31">
        <v>1.0820399999999999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2191.1</v>
      </c>
      <c r="D199" s="40">
        <v>2266.7000000000003</v>
      </c>
      <c r="E199" s="40">
        <v>2104.4000000000005</v>
      </c>
      <c r="F199" s="40">
        <v>2017.7000000000003</v>
      </c>
      <c r="G199" s="40">
        <v>1855.4000000000005</v>
      </c>
      <c r="H199" s="40">
        <v>2353.4000000000005</v>
      </c>
      <c r="I199" s="40">
        <v>2515.7000000000007</v>
      </c>
      <c r="J199" s="40">
        <v>2602.4000000000005</v>
      </c>
      <c r="K199" s="31">
        <v>2429</v>
      </c>
      <c r="L199" s="31">
        <v>2180</v>
      </c>
      <c r="M199" s="31">
        <v>2.27027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1210.7</v>
      </c>
      <c r="D200" s="40">
        <v>1212.8666666666668</v>
      </c>
      <c r="E200" s="40">
        <v>1186.8333333333335</v>
      </c>
      <c r="F200" s="40">
        <v>1162.9666666666667</v>
      </c>
      <c r="G200" s="40">
        <v>1136.9333333333334</v>
      </c>
      <c r="H200" s="40">
        <v>1236.7333333333336</v>
      </c>
      <c r="I200" s="40">
        <v>1262.7666666666669</v>
      </c>
      <c r="J200" s="40">
        <v>1286.6333333333337</v>
      </c>
      <c r="K200" s="31">
        <v>1238.9000000000001</v>
      </c>
      <c r="L200" s="31">
        <v>1189</v>
      </c>
      <c r="M200" s="31">
        <v>59.987949999999998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2842.25</v>
      </c>
      <c r="D201" s="40">
        <v>2852.15</v>
      </c>
      <c r="E201" s="40">
        <v>2816.3</v>
      </c>
      <c r="F201" s="40">
        <v>2790.35</v>
      </c>
      <c r="G201" s="40">
        <v>2754.5</v>
      </c>
      <c r="H201" s="40">
        <v>2878.1000000000004</v>
      </c>
      <c r="I201" s="40">
        <v>2913.95</v>
      </c>
      <c r="J201" s="40">
        <v>2939.9000000000005</v>
      </c>
      <c r="K201" s="31">
        <v>2888</v>
      </c>
      <c r="L201" s="31">
        <v>2826.2</v>
      </c>
      <c r="M201" s="31">
        <v>2.4821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1676.3</v>
      </c>
      <c r="D202" s="40">
        <v>1673.0333333333335</v>
      </c>
      <c r="E202" s="40">
        <v>1664.116666666667</v>
      </c>
      <c r="F202" s="40">
        <v>1651.9333333333334</v>
      </c>
      <c r="G202" s="40">
        <v>1643.0166666666669</v>
      </c>
      <c r="H202" s="40">
        <v>1685.2166666666672</v>
      </c>
      <c r="I202" s="40">
        <v>1694.1333333333337</v>
      </c>
      <c r="J202" s="40">
        <v>1706.3166666666673</v>
      </c>
      <c r="K202" s="31">
        <v>1681.95</v>
      </c>
      <c r="L202" s="31">
        <v>1660.85</v>
      </c>
      <c r="M202" s="31">
        <v>48.690950000000001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694.55</v>
      </c>
      <c r="D203" s="40">
        <v>698.85</v>
      </c>
      <c r="E203" s="40">
        <v>686.7</v>
      </c>
      <c r="F203" s="40">
        <v>678.85</v>
      </c>
      <c r="G203" s="40">
        <v>666.7</v>
      </c>
      <c r="H203" s="40">
        <v>706.7</v>
      </c>
      <c r="I203" s="40">
        <v>718.84999999999991</v>
      </c>
      <c r="J203" s="40">
        <v>726.7</v>
      </c>
      <c r="K203" s="31">
        <v>711</v>
      </c>
      <c r="L203" s="31">
        <v>691</v>
      </c>
      <c r="M203" s="31">
        <v>34.277290000000001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72.400000000000006</v>
      </c>
      <c r="D204" s="40">
        <v>72.75</v>
      </c>
      <c r="E204" s="40">
        <v>71.150000000000006</v>
      </c>
      <c r="F204" s="40">
        <v>69.900000000000006</v>
      </c>
      <c r="G204" s="40">
        <v>68.300000000000011</v>
      </c>
      <c r="H204" s="40">
        <v>74</v>
      </c>
      <c r="I204" s="40">
        <v>75.599999999999994</v>
      </c>
      <c r="J204" s="40">
        <v>76.849999999999994</v>
      </c>
      <c r="K204" s="31">
        <v>74.349999999999994</v>
      </c>
      <c r="L204" s="31">
        <v>71.5</v>
      </c>
      <c r="M204" s="31">
        <v>23.519030000000001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1395.05</v>
      </c>
      <c r="D205" s="40">
        <v>1382.6833333333334</v>
      </c>
      <c r="E205" s="40">
        <v>1362.3666666666668</v>
      </c>
      <c r="F205" s="40">
        <v>1329.6833333333334</v>
      </c>
      <c r="G205" s="40">
        <v>1309.3666666666668</v>
      </c>
      <c r="H205" s="40">
        <v>1415.3666666666668</v>
      </c>
      <c r="I205" s="40">
        <v>1435.6833333333334</v>
      </c>
      <c r="J205" s="40">
        <v>1468.3666666666668</v>
      </c>
      <c r="K205" s="31">
        <v>1403</v>
      </c>
      <c r="L205" s="31">
        <v>1350</v>
      </c>
      <c r="M205" s="31">
        <v>2.2784499999999999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1349.95</v>
      </c>
      <c r="D206" s="40">
        <v>1355.2166666666667</v>
      </c>
      <c r="E206" s="40">
        <v>1334.7333333333333</v>
      </c>
      <c r="F206" s="40">
        <v>1319.5166666666667</v>
      </c>
      <c r="G206" s="40">
        <v>1299.0333333333333</v>
      </c>
      <c r="H206" s="40">
        <v>1370.4333333333334</v>
      </c>
      <c r="I206" s="40">
        <v>1390.916666666667</v>
      </c>
      <c r="J206" s="40">
        <v>1406.1333333333334</v>
      </c>
      <c r="K206" s="31">
        <v>1375.7</v>
      </c>
      <c r="L206" s="31">
        <v>1340</v>
      </c>
      <c r="M206" s="31">
        <v>0.27084999999999998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1285.8</v>
      </c>
      <c r="D207" s="40">
        <v>1287.0166666666667</v>
      </c>
      <c r="E207" s="40">
        <v>1209.0833333333333</v>
      </c>
      <c r="F207" s="40">
        <v>1132.3666666666666</v>
      </c>
      <c r="G207" s="40">
        <v>1054.4333333333332</v>
      </c>
      <c r="H207" s="40">
        <v>1363.7333333333333</v>
      </c>
      <c r="I207" s="40">
        <v>1441.6666666666667</v>
      </c>
      <c r="J207" s="40">
        <v>1518.3833333333334</v>
      </c>
      <c r="K207" s="31">
        <v>1364.95</v>
      </c>
      <c r="L207" s="31">
        <v>1210.3</v>
      </c>
      <c r="M207" s="31">
        <v>82.134699999999995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241.55</v>
      </c>
      <c r="D208" s="40">
        <v>243.68333333333331</v>
      </c>
      <c r="E208" s="40">
        <v>237.86666666666662</v>
      </c>
      <c r="F208" s="40">
        <v>234.18333333333331</v>
      </c>
      <c r="G208" s="40">
        <v>228.36666666666662</v>
      </c>
      <c r="H208" s="40">
        <v>247.36666666666662</v>
      </c>
      <c r="I208" s="40">
        <v>253.18333333333328</v>
      </c>
      <c r="J208" s="40">
        <v>256.86666666666662</v>
      </c>
      <c r="K208" s="31">
        <v>249.5</v>
      </c>
      <c r="L208" s="31">
        <v>240</v>
      </c>
      <c r="M208" s="31">
        <v>4.7064700000000004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144.25</v>
      </c>
      <c r="D209" s="40">
        <v>145.35</v>
      </c>
      <c r="E209" s="40">
        <v>141.69999999999999</v>
      </c>
      <c r="F209" s="40">
        <v>139.15</v>
      </c>
      <c r="G209" s="40">
        <v>135.5</v>
      </c>
      <c r="H209" s="40">
        <v>147.89999999999998</v>
      </c>
      <c r="I209" s="40">
        <v>151.55000000000001</v>
      </c>
      <c r="J209" s="40">
        <v>154.09999999999997</v>
      </c>
      <c r="K209" s="31">
        <v>149</v>
      </c>
      <c r="L209" s="31">
        <v>142.80000000000001</v>
      </c>
      <c r="M209" s="31">
        <v>10.541919999999999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2756.9</v>
      </c>
      <c r="D210" s="40">
        <v>2772.2999999999997</v>
      </c>
      <c r="E210" s="40">
        <v>2709.5999999999995</v>
      </c>
      <c r="F210" s="40">
        <v>2662.2999999999997</v>
      </c>
      <c r="G210" s="40">
        <v>2599.5999999999995</v>
      </c>
      <c r="H210" s="40">
        <v>2819.5999999999995</v>
      </c>
      <c r="I210" s="40">
        <v>2882.2999999999993</v>
      </c>
      <c r="J210" s="40">
        <v>2929.5999999999995</v>
      </c>
      <c r="K210" s="31">
        <v>2835</v>
      </c>
      <c r="L210" s="31">
        <v>2725</v>
      </c>
      <c r="M210" s="31">
        <v>7.3732600000000001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54.15</v>
      </c>
      <c r="D211" s="40">
        <v>53.333333333333336</v>
      </c>
      <c r="E211" s="40">
        <v>50.716666666666669</v>
      </c>
      <c r="F211" s="40">
        <v>47.283333333333331</v>
      </c>
      <c r="G211" s="40">
        <v>44.666666666666664</v>
      </c>
      <c r="H211" s="40">
        <v>56.766666666666673</v>
      </c>
      <c r="I211" s="40">
        <v>59.383333333333333</v>
      </c>
      <c r="J211" s="40">
        <v>62.816666666666677</v>
      </c>
      <c r="K211" s="31">
        <v>55.95</v>
      </c>
      <c r="L211" s="31">
        <v>49.9</v>
      </c>
      <c r="M211" s="31">
        <v>431.43981000000002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493.75</v>
      </c>
      <c r="D212" s="40">
        <v>502.05</v>
      </c>
      <c r="E212" s="40">
        <v>483.30000000000007</v>
      </c>
      <c r="F212" s="40">
        <v>472.85000000000008</v>
      </c>
      <c r="G212" s="40">
        <v>454.10000000000014</v>
      </c>
      <c r="H212" s="40">
        <v>512.5</v>
      </c>
      <c r="I212" s="40">
        <v>531.24999999999989</v>
      </c>
      <c r="J212" s="40">
        <v>541.69999999999993</v>
      </c>
      <c r="K212" s="31">
        <v>520.79999999999995</v>
      </c>
      <c r="L212" s="31">
        <v>491.6</v>
      </c>
      <c r="M212" s="31">
        <v>141.73661999999999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1371.3</v>
      </c>
      <c r="D213" s="40">
        <v>1386.7333333333333</v>
      </c>
      <c r="E213" s="40">
        <v>1344.5666666666666</v>
      </c>
      <c r="F213" s="40">
        <v>1317.8333333333333</v>
      </c>
      <c r="G213" s="40">
        <v>1275.6666666666665</v>
      </c>
      <c r="H213" s="40">
        <v>1413.4666666666667</v>
      </c>
      <c r="I213" s="40">
        <v>1455.6333333333332</v>
      </c>
      <c r="J213" s="40">
        <v>1482.3666666666668</v>
      </c>
      <c r="K213" s="31">
        <v>1428.9</v>
      </c>
      <c r="L213" s="31">
        <v>1360</v>
      </c>
      <c r="M213" s="31">
        <v>7.1233399999999998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136.69999999999999</v>
      </c>
      <c r="D214" s="40">
        <v>140.04999999999998</v>
      </c>
      <c r="E214" s="40">
        <v>131.64999999999998</v>
      </c>
      <c r="F214" s="40">
        <v>126.6</v>
      </c>
      <c r="G214" s="40">
        <v>118.19999999999999</v>
      </c>
      <c r="H214" s="40">
        <v>145.09999999999997</v>
      </c>
      <c r="I214" s="40">
        <v>153.5</v>
      </c>
      <c r="J214" s="40">
        <v>158.54999999999995</v>
      </c>
      <c r="K214" s="31">
        <v>148.44999999999999</v>
      </c>
      <c r="L214" s="31">
        <v>135</v>
      </c>
      <c r="M214" s="31">
        <v>103.95166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322.8</v>
      </c>
      <c r="D215" s="40">
        <v>324.21666666666664</v>
      </c>
      <c r="E215" s="40">
        <v>318.43333333333328</v>
      </c>
      <c r="F215" s="40">
        <v>314.06666666666666</v>
      </c>
      <c r="G215" s="40">
        <v>308.2833333333333</v>
      </c>
      <c r="H215" s="40">
        <v>328.58333333333326</v>
      </c>
      <c r="I215" s="40">
        <v>334.36666666666667</v>
      </c>
      <c r="J215" s="40">
        <v>338.73333333333323</v>
      </c>
      <c r="K215" s="31">
        <v>330</v>
      </c>
      <c r="L215" s="31">
        <v>319.85000000000002</v>
      </c>
      <c r="M215" s="31">
        <v>65.219620000000006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2445.75</v>
      </c>
      <c r="D216" s="40">
        <v>2459.5833333333335</v>
      </c>
      <c r="E216" s="40">
        <v>2414.166666666667</v>
      </c>
      <c r="F216" s="40">
        <v>2382.5833333333335</v>
      </c>
      <c r="G216" s="40">
        <v>2337.166666666667</v>
      </c>
      <c r="H216" s="40">
        <v>2491.166666666667</v>
      </c>
      <c r="I216" s="40">
        <v>2536.5833333333339</v>
      </c>
      <c r="J216" s="40">
        <v>2568.166666666667</v>
      </c>
      <c r="K216" s="31">
        <v>2505</v>
      </c>
      <c r="L216" s="31">
        <v>2428</v>
      </c>
      <c r="M216" s="31">
        <v>32.546320000000001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342.05</v>
      </c>
      <c r="D217" s="40">
        <v>350.58333333333331</v>
      </c>
      <c r="E217" s="40">
        <v>331.46666666666664</v>
      </c>
      <c r="F217" s="40">
        <v>320.88333333333333</v>
      </c>
      <c r="G217" s="40">
        <v>301.76666666666665</v>
      </c>
      <c r="H217" s="40">
        <v>361.16666666666663</v>
      </c>
      <c r="I217" s="40">
        <v>380.2833333333333</v>
      </c>
      <c r="J217" s="40">
        <v>390.86666666666662</v>
      </c>
      <c r="K217" s="31">
        <v>369.7</v>
      </c>
      <c r="L217" s="31">
        <v>340</v>
      </c>
      <c r="M217" s="31">
        <v>21.89697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42624.25</v>
      </c>
      <c r="D218" s="40">
        <v>42565.15</v>
      </c>
      <c r="E218" s="40">
        <v>42330.350000000006</v>
      </c>
      <c r="F218" s="40">
        <v>42036.450000000004</v>
      </c>
      <c r="G218" s="40">
        <v>41801.650000000009</v>
      </c>
      <c r="H218" s="40">
        <v>42859.05</v>
      </c>
      <c r="I218" s="40">
        <v>43093.850000000006</v>
      </c>
      <c r="J218" s="40">
        <v>43387.75</v>
      </c>
      <c r="K218" s="31">
        <v>42799.95</v>
      </c>
      <c r="L218" s="31">
        <v>42271.25</v>
      </c>
      <c r="M218" s="31">
        <v>3.2530000000000003E-2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44.75</v>
      </c>
      <c r="D219" s="40">
        <v>44.883333333333326</v>
      </c>
      <c r="E219" s="40">
        <v>44.41666666666665</v>
      </c>
      <c r="F219" s="40">
        <v>44.083333333333321</v>
      </c>
      <c r="G219" s="40">
        <v>43.616666666666646</v>
      </c>
      <c r="H219" s="40">
        <v>45.216666666666654</v>
      </c>
      <c r="I219" s="40">
        <v>45.683333333333323</v>
      </c>
      <c r="J219" s="40">
        <v>46.016666666666659</v>
      </c>
      <c r="K219" s="31">
        <v>45.35</v>
      </c>
      <c r="L219" s="31">
        <v>44.55</v>
      </c>
      <c r="M219" s="31">
        <v>27.157540000000001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2844.1</v>
      </c>
      <c r="D220" s="40">
        <v>2833.1166666666668</v>
      </c>
      <c r="E220" s="40">
        <v>2808.8333333333335</v>
      </c>
      <c r="F220" s="40">
        <v>2773.5666666666666</v>
      </c>
      <c r="G220" s="40">
        <v>2749.2833333333333</v>
      </c>
      <c r="H220" s="40">
        <v>2868.3833333333337</v>
      </c>
      <c r="I220" s="40">
        <v>2892.6666666666665</v>
      </c>
      <c r="J220" s="40">
        <v>2927.9333333333338</v>
      </c>
      <c r="K220" s="31">
        <v>2857.4</v>
      </c>
      <c r="L220" s="31">
        <v>2797.85</v>
      </c>
      <c r="M220" s="31">
        <v>37.473849999999999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259.3</v>
      </c>
      <c r="D221" s="40">
        <v>260</v>
      </c>
      <c r="E221" s="40">
        <v>254.85000000000002</v>
      </c>
      <c r="F221" s="40">
        <v>250.40000000000003</v>
      </c>
      <c r="G221" s="40">
        <v>245.25000000000006</v>
      </c>
      <c r="H221" s="40">
        <v>264.45</v>
      </c>
      <c r="I221" s="40">
        <v>269.59999999999997</v>
      </c>
      <c r="J221" s="40">
        <v>274.04999999999995</v>
      </c>
      <c r="K221" s="31">
        <v>265.14999999999998</v>
      </c>
      <c r="L221" s="31">
        <v>255.55</v>
      </c>
      <c r="M221" s="31">
        <v>0.76834999999999998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755.5</v>
      </c>
      <c r="D222" s="40">
        <v>750.91666666666663</v>
      </c>
      <c r="E222" s="40">
        <v>741.98333333333323</v>
      </c>
      <c r="F222" s="40">
        <v>728.46666666666658</v>
      </c>
      <c r="G222" s="40">
        <v>719.53333333333319</v>
      </c>
      <c r="H222" s="40">
        <v>764.43333333333328</v>
      </c>
      <c r="I222" s="40">
        <v>773.36666666666667</v>
      </c>
      <c r="J222" s="40">
        <v>786.88333333333333</v>
      </c>
      <c r="K222" s="31">
        <v>759.85</v>
      </c>
      <c r="L222" s="31">
        <v>737.4</v>
      </c>
      <c r="M222" s="31">
        <v>121.66996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1505.4</v>
      </c>
      <c r="D223" s="40">
        <v>1505.7</v>
      </c>
      <c r="E223" s="40">
        <v>1484.7</v>
      </c>
      <c r="F223" s="40">
        <v>1464</v>
      </c>
      <c r="G223" s="40">
        <v>1443</v>
      </c>
      <c r="H223" s="40">
        <v>1526.4</v>
      </c>
      <c r="I223" s="40">
        <v>1547.4</v>
      </c>
      <c r="J223" s="40">
        <v>1568.1000000000001</v>
      </c>
      <c r="K223" s="31">
        <v>1526.7</v>
      </c>
      <c r="L223" s="31">
        <v>1485</v>
      </c>
      <c r="M223" s="31">
        <v>5.5398199999999997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629.29999999999995</v>
      </c>
      <c r="D224" s="40">
        <v>632.73333333333323</v>
      </c>
      <c r="E224" s="40">
        <v>621.56666666666649</v>
      </c>
      <c r="F224" s="40">
        <v>613.83333333333326</v>
      </c>
      <c r="G224" s="40">
        <v>602.66666666666652</v>
      </c>
      <c r="H224" s="40">
        <v>640.46666666666647</v>
      </c>
      <c r="I224" s="40">
        <v>651.63333333333321</v>
      </c>
      <c r="J224" s="40">
        <v>659.36666666666645</v>
      </c>
      <c r="K224" s="31">
        <v>643.9</v>
      </c>
      <c r="L224" s="31">
        <v>625</v>
      </c>
      <c r="M224" s="31">
        <v>8.9018499999999996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771.8</v>
      </c>
      <c r="D225" s="40">
        <v>785.6</v>
      </c>
      <c r="E225" s="40">
        <v>752.2</v>
      </c>
      <c r="F225" s="40">
        <v>732.6</v>
      </c>
      <c r="G225" s="40">
        <v>699.2</v>
      </c>
      <c r="H225" s="40">
        <v>805.2</v>
      </c>
      <c r="I225" s="40">
        <v>838.59999999999991</v>
      </c>
      <c r="J225" s="40">
        <v>858.2</v>
      </c>
      <c r="K225" s="31">
        <v>819</v>
      </c>
      <c r="L225" s="31">
        <v>766</v>
      </c>
      <c r="M225" s="31">
        <v>8.5961700000000008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55.55</v>
      </c>
      <c r="D226" s="40">
        <v>56.4</v>
      </c>
      <c r="E226" s="40">
        <v>54.3</v>
      </c>
      <c r="F226" s="40">
        <v>53.05</v>
      </c>
      <c r="G226" s="40">
        <v>50.949999999999996</v>
      </c>
      <c r="H226" s="40">
        <v>57.65</v>
      </c>
      <c r="I226" s="40">
        <v>59.750000000000007</v>
      </c>
      <c r="J226" s="40">
        <v>61</v>
      </c>
      <c r="K226" s="31">
        <v>58.5</v>
      </c>
      <c r="L226" s="31">
        <v>55.15</v>
      </c>
      <c r="M226" s="31">
        <v>280.72581000000002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49.7</v>
      </c>
      <c r="D227" s="40">
        <v>49.366666666666674</v>
      </c>
      <c r="E227" s="40">
        <v>48.783333333333346</v>
      </c>
      <c r="F227" s="40">
        <v>47.866666666666674</v>
      </c>
      <c r="G227" s="40">
        <v>47.283333333333346</v>
      </c>
      <c r="H227" s="40">
        <v>50.283333333333346</v>
      </c>
      <c r="I227" s="40">
        <v>50.866666666666674</v>
      </c>
      <c r="J227" s="40">
        <v>51.783333333333346</v>
      </c>
      <c r="K227" s="31">
        <v>49.95</v>
      </c>
      <c r="L227" s="31">
        <v>48.45</v>
      </c>
      <c r="M227" s="31">
        <v>282.07463000000001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52.45</v>
      </c>
      <c r="D228" s="40">
        <v>52.333333333333336</v>
      </c>
      <c r="E228" s="40">
        <v>51.966666666666669</v>
      </c>
      <c r="F228" s="40">
        <v>51.483333333333334</v>
      </c>
      <c r="G228" s="40">
        <v>51.116666666666667</v>
      </c>
      <c r="H228" s="40">
        <v>52.81666666666667</v>
      </c>
      <c r="I228" s="40">
        <v>53.18333333333333</v>
      </c>
      <c r="J228" s="40">
        <v>53.666666666666671</v>
      </c>
      <c r="K228" s="31">
        <v>52.7</v>
      </c>
      <c r="L228" s="31">
        <v>51.85</v>
      </c>
      <c r="M228" s="31">
        <v>34.527419999999999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1186.3</v>
      </c>
      <c r="D229" s="40">
        <v>1185.3500000000001</v>
      </c>
      <c r="E229" s="40">
        <v>1169.7000000000003</v>
      </c>
      <c r="F229" s="40">
        <v>1153.1000000000001</v>
      </c>
      <c r="G229" s="40">
        <v>1137.4500000000003</v>
      </c>
      <c r="H229" s="40">
        <v>1201.9500000000003</v>
      </c>
      <c r="I229" s="40">
        <v>1217.6000000000004</v>
      </c>
      <c r="J229" s="40">
        <v>1234.2000000000003</v>
      </c>
      <c r="K229" s="31">
        <v>1201</v>
      </c>
      <c r="L229" s="31">
        <v>1168.75</v>
      </c>
      <c r="M229" s="31">
        <v>0.26372000000000001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298.45</v>
      </c>
      <c r="D230" s="40">
        <v>292</v>
      </c>
      <c r="E230" s="40">
        <v>284.45</v>
      </c>
      <c r="F230" s="40">
        <v>270.45</v>
      </c>
      <c r="G230" s="40">
        <v>262.89999999999998</v>
      </c>
      <c r="H230" s="40">
        <v>306</v>
      </c>
      <c r="I230" s="40">
        <v>313.54999999999995</v>
      </c>
      <c r="J230" s="40">
        <v>327.55</v>
      </c>
      <c r="K230" s="31">
        <v>299.55</v>
      </c>
      <c r="L230" s="31">
        <v>278</v>
      </c>
      <c r="M230" s="31">
        <v>7.2248200000000002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1766.35</v>
      </c>
      <c r="D231" s="40">
        <v>1734.1166666666668</v>
      </c>
      <c r="E231" s="40">
        <v>1682.8333333333335</v>
      </c>
      <c r="F231" s="40">
        <v>1599.3166666666666</v>
      </c>
      <c r="G231" s="40">
        <v>1548.0333333333333</v>
      </c>
      <c r="H231" s="40">
        <v>1817.6333333333337</v>
      </c>
      <c r="I231" s="40">
        <v>1868.916666666667</v>
      </c>
      <c r="J231" s="40">
        <v>1952.4333333333338</v>
      </c>
      <c r="K231" s="31">
        <v>1785.4</v>
      </c>
      <c r="L231" s="31">
        <v>1650.6</v>
      </c>
      <c r="M231" s="31">
        <v>3.2115499999999999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569.5</v>
      </c>
      <c r="D232" s="40">
        <v>572.48333333333323</v>
      </c>
      <c r="E232" s="40">
        <v>563.41666666666652</v>
      </c>
      <c r="F232" s="40">
        <v>557.33333333333326</v>
      </c>
      <c r="G232" s="40">
        <v>548.26666666666654</v>
      </c>
      <c r="H232" s="40">
        <v>578.56666666666649</v>
      </c>
      <c r="I232" s="40">
        <v>587.63333333333333</v>
      </c>
      <c r="J232" s="40">
        <v>593.71666666666647</v>
      </c>
      <c r="K232" s="31">
        <v>581.54999999999995</v>
      </c>
      <c r="L232" s="31">
        <v>566.4</v>
      </c>
      <c r="M232" s="31">
        <v>2.0171000000000001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244.7</v>
      </c>
      <c r="D233" s="40">
        <v>239.86666666666665</v>
      </c>
      <c r="E233" s="40">
        <v>225.1333333333333</v>
      </c>
      <c r="F233" s="40">
        <v>205.56666666666666</v>
      </c>
      <c r="G233" s="40">
        <v>190.83333333333331</v>
      </c>
      <c r="H233" s="40">
        <v>259.43333333333328</v>
      </c>
      <c r="I233" s="40">
        <v>274.16666666666663</v>
      </c>
      <c r="J233" s="40">
        <v>293.73333333333323</v>
      </c>
      <c r="K233" s="31">
        <v>254.6</v>
      </c>
      <c r="L233" s="31">
        <v>220.3</v>
      </c>
      <c r="M233" s="31">
        <v>410.19416999999999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47.4</v>
      </c>
      <c r="D234" s="40">
        <v>47.1</v>
      </c>
      <c r="E234" s="40">
        <v>46.050000000000004</v>
      </c>
      <c r="F234" s="40">
        <v>44.7</v>
      </c>
      <c r="G234" s="40">
        <v>43.650000000000006</v>
      </c>
      <c r="H234" s="40">
        <v>48.45</v>
      </c>
      <c r="I234" s="40">
        <v>49.5</v>
      </c>
      <c r="J234" s="40">
        <v>50.85</v>
      </c>
      <c r="K234" s="31">
        <v>48.15</v>
      </c>
      <c r="L234" s="31">
        <v>45.75</v>
      </c>
      <c r="M234" s="31">
        <v>50.341299999999997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244.7</v>
      </c>
      <c r="D235" s="40">
        <v>245.38333333333333</v>
      </c>
      <c r="E235" s="40">
        <v>242.41666666666666</v>
      </c>
      <c r="F235" s="40">
        <v>240.13333333333333</v>
      </c>
      <c r="G235" s="40">
        <v>237.16666666666666</v>
      </c>
      <c r="H235" s="40">
        <v>247.66666666666666</v>
      </c>
      <c r="I235" s="40">
        <v>250.63333333333335</v>
      </c>
      <c r="J235" s="40">
        <v>252.91666666666666</v>
      </c>
      <c r="K235" s="31">
        <v>248.35</v>
      </c>
      <c r="L235" s="31">
        <v>243.1</v>
      </c>
      <c r="M235" s="31">
        <v>225.18727000000001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122.7</v>
      </c>
      <c r="D236" s="40">
        <v>123.56666666666668</v>
      </c>
      <c r="E236" s="40">
        <v>121.23333333333335</v>
      </c>
      <c r="F236" s="40">
        <v>119.76666666666667</v>
      </c>
      <c r="G236" s="40">
        <v>117.43333333333334</v>
      </c>
      <c r="H236" s="40">
        <v>125.03333333333336</v>
      </c>
      <c r="I236" s="40">
        <v>127.3666666666667</v>
      </c>
      <c r="J236" s="40">
        <v>128.83333333333337</v>
      </c>
      <c r="K236" s="31">
        <v>125.9</v>
      </c>
      <c r="L236" s="31">
        <v>122.1</v>
      </c>
      <c r="M236" s="31">
        <v>2.9530699999999999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206.05</v>
      </c>
      <c r="D237" s="40">
        <v>205.06666666666669</v>
      </c>
      <c r="E237" s="40">
        <v>202.13333333333338</v>
      </c>
      <c r="F237" s="40">
        <v>198.2166666666667</v>
      </c>
      <c r="G237" s="40">
        <v>195.28333333333339</v>
      </c>
      <c r="H237" s="40">
        <v>208.98333333333338</v>
      </c>
      <c r="I237" s="40">
        <v>211.91666666666671</v>
      </c>
      <c r="J237" s="40">
        <v>215.83333333333337</v>
      </c>
      <c r="K237" s="31">
        <v>208</v>
      </c>
      <c r="L237" s="31">
        <v>201.15</v>
      </c>
      <c r="M237" s="31">
        <v>28.215800000000002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249.2</v>
      </c>
      <c r="D238" s="40">
        <v>248.65</v>
      </c>
      <c r="E238" s="40">
        <v>243.9</v>
      </c>
      <c r="F238" s="40">
        <v>238.6</v>
      </c>
      <c r="G238" s="40">
        <v>233.85</v>
      </c>
      <c r="H238" s="40">
        <v>253.95000000000002</v>
      </c>
      <c r="I238" s="40">
        <v>258.70000000000005</v>
      </c>
      <c r="J238" s="40">
        <v>264</v>
      </c>
      <c r="K238" s="31">
        <v>253.4</v>
      </c>
      <c r="L238" s="31">
        <v>243.35</v>
      </c>
      <c r="M238" s="31">
        <v>170.67831000000001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159.6</v>
      </c>
      <c r="D239" s="40">
        <v>159.86666666666667</v>
      </c>
      <c r="E239" s="40">
        <v>153.98333333333335</v>
      </c>
      <c r="F239" s="40">
        <v>148.36666666666667</v>
      </c>
      <c r="G239" s="40">
        <v>142.48333333333335</v>
      </c>
      <c r="H239" s="40">
        <v>165.48333333333335</v>
      </c>
      <c r="I239" s="40">
        <v>171.36666666666667</v>
      </c>
      <c r="J239" s="40">
        <v>176.98333333333335</v>
      </c>
      <c r="K239" s="31">
        <v>165.75</v>
      </c>
      <c r="L239" s="31">
        <v>154.25</v>
      </c>
      <c r="M239" s="31">
        <v>133.34446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8573.85</v>
      </c>
      <c r="D240" s="40">
        <v>8484.8166666666675</v>
      </c>
      <c r="E240" s="40">
        <v>8322.1833333333343</v>
      </c>
      <c r="F240" s="40">
        <v>8070.5166666666664</v>
      </c>
      <c r="G240" s="40">
        <v>7907.8833333333332</v>
      </c>
      <c r="H240" s="40">
        <v>8736.4833333333354</v>
      </c>
      <c r="I240" s="40">
        <v>8899.1166666666704</v>
      </c>
      <c r="J240" s="40">
        <v>9150.7833333333365</v>
      </c>
      <c r="K240" s="31">
        <v>8647.4500000000007</v>
      </c>
      <c r="L240" s="31">
        <v>8233.15</v>
      </c>
      <c r="M240" s="31">
        <v>1.75762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174.2</v>
      </c>
      <c r="D241" s="40">
        <v>171.4</v>
      </c>
      <c r="E241" s="40">
        <v>166.3</v>
      </c>
      <c r="F241" s="40">
        <v>158.4</v>
      </c>
      <c r="G241" s="40">
        <v>153.30000000000001</v>
      </c>
      <c r="H241" s="40">
        <v>179.3</v>
      </c>
      <c r="I241" s="40">
        <v>184.39999999999998</v>
      </c>
      <c r="J241" s="40">
        <v>192.3</v>
      </c>
      <c r="K241" s="31">
        <v>176.5</v>
      </c>
      <c r="L241" s="31">
        <v>163.5</v>
      </c>
      <c r="M241" s="31">
        <v>132.30489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757.95</v>
      </c>
      <c r="D242" s="40">
        <v>770.9</v>
      </c>
      <c r="E242" s="40">
        <v>729.59999999999991</v>
      </c>
      <c r="F242" s="40">
        <v>701.24999999999989</v>
      </c>
      <c r="G242" s="40">
        <v>659.94999999999982</v>
      </c>
      <c r="H242" s="40">
        <v>799.25</v>
      </c>
      <c r="I242" s="40">
        <v>840.55</v>
      </c>
      <c r="J242" s="40">
        <v>868.90000000000009</v>
      </c>
      <c r="K242" s="31">
        <v>812.2</v>
      </c>
      <c r="L242" s="31">
        <v>742.55</v>
      </c>
      <c r="M242" s="31">
        <v>183.79678999999999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213.95</v>
      </c>
      <c r="D243" s="40">
        <v>217.13333333333333</v>
      </c>
      <c r="E243" s="40">
        <v>206.26666666666665</v>
      </c>
      <c r="F243" s="40">
        <v>198.58333333333331</v>
      </c>
      <c r="G243" s="40">
        <v>187.71666666666664</v>
      </c>
      <c r="H243" s="40">
        <v>224.81666666666666</v>
      </c>
      <c r="I243" s="40">
        <v>235.68333333333334</v>
      </c>
      <c r="J243" s="40">
        <v>243.36666666666667</v>
      </c>
      <c r="K243" s="31">
        <v>228</v>
      </c>
      <c r="L243" s="31">
        <v>209.45</v>
      </c>
      <c r="M243" s="31">
        <v>142.86402000000001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131.65</v>
      </c>
      <c r="D244" s="40">
        <v>132.61666666666665</v>
      </c>
      <c r="E244" s="40">
        <v>129.73333333333329</v>
      </c>
      <c r="F244" s="40">
        <v>127.81666666666663</v>
      </c>
      <c r="G244" s="40">
        <v>124.93333333333328</v>
      </c>
      <c r="H244" s="40">
        <v>134.5333333333333</v>
      </c>
      <c r="I244" s="40">
        <v>137.41666666666669</v>
      </c>
      <c r="J244" s="40">
        <v>139.33333333333331</v>
      </c>
      <c r="K244" s="31">
        <v>135.5</v>
      </c>
      <c r="L244" s="31">
        <v>130.69999999999999</v>
      </c>
      <c r="M244" s="31">
        <v>183.46637000000001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21.85</v>
      </c>
      <c r="D245" s="40">
        <v>21.816666666666666</v>
      </c>
      <c r="E245" s="40">
        <v>21.383333333333333</v>
      </c>
      <c r="F245" s="40">
        <v>20.916666666666668</v>
      </c>
      <c r="G245" s="40">
        <v>20.483333333333334</v>
      </c>
      <c r="H245" s="40">
        <v>22.283333333333331</v>
      </c>
      <c r="I245" s="40">
        <v>22.716666666666661</v>
      </c>
      <c r="J245" s="40">
        <v>23.18333333333333</v>
      </c>
      <c r="K245" s="31">
        <v>22.25</v>
      </c>
      <c r="L245" s="31">
        <v>21.35</v>
      </c>
      <c r="M245" s="31">
        <v>119.81295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4573.25</v>
      </c>
      <c r="D246" s="40">
        <v>4579.1166666666668</v>
      </c>
      <c r="E246" s="40">
        <v>4408.2333333333336</v>
      </c>
      <c r="F246" s="40">
        <v>4243.2166666666672</v>
      </c>
      <c r="G246" s="40">
        <v>4072.3333333333339</v>
      </c>
      <c r="H246" s="40">
        <v>4744.1333333333332</v>
      </c>
      <c r="I246" s="40">
        <v>4915.0166666666664</v>
      </c>
      <c r="J246" s="40">
        <v>5080.0333333333328</v>
      </c>
      <c r="K246" s="31">
        <v>4750</v>
      </c>
      <c r="L246" s="31">
        <v>4414.1000000000004</v>
      </c>
      <c r="M246" s="31">
        <v>92.722390000000004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271.14999999999998</v>
      </c>
      <c r="D247" s="40">
        <v>271.48333333333335</v>
      </c>
      <c r="E247" s="40">
        <v>263.36666666666667</v>
      </c>
      <c r="F247" s="40">
        <v>255.58333333333331</v>
      </c>
      <c r="G247" s="40">
        <v>247.46666666666664</v>
      </c>
      <c r="H247" s="40">
        <v>279.26666666666671</v>
      </c>
      <c r="I247" s="40">
        <v>287.38333333333338</v>
      </c>
      <c r="J247" s="40">
        <v>295.16666666666674</v>
      </c>
      <c r="K247" s="31">
        <v>279.60000000000002</v>
      </c>
      <c r="L247" s="31">
        <v>263.7</v>
      </c>
      <c r="M247" s="31">
        <v>2.7639100000000001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475.15</v>
      </c>
      <c r="D248" s="40">
        <v>481.31666666666661</v>
      </c>
      <c r="E248" s="40">
        <v>466.93333333333322</v>
      </c>
      <c r="F248" s="40">
        <v>458.71666666666664</v>
      </c>
      <c r="G248" s="40">
        <v>444.33333333333326</v>
      </c>
      <c r="H248" s="40">
        <v>489.53333333333319</v>
      </c>
      <c r="I248" s="40">
        <v>503.91666666666663</v>
      </c>
      <c r="J248" s="40">
        <v>512.13333333333321</v>
      </c>
      <c r="K248" s="31">
        <v>495.7</v>
      </c>
      <c r="L248" s="31">
        <v>473.1</v>
      </c>
      <c r="M248" s="31">
        <v>5.6269600000000004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491.35</v>
      </c>
      <c r="D249" s="40">
        <v>492.7</v>
      </c>
      <c r="E249" s="40">
        <v>483.65</v>
      </c>
      <c r="F249" s="40">
        <v>475.95</v>
      </c>
      <c r="G249" s="40">
        <v>466.9</v>
      </c>
      <c r="H249" s="40">
        <v>500.4</v>
      </c>
      <c r="I249" s="40">
        <v>509.45000000000005</v>
      </c>
      <c r="J249" s="40">
        <v>517.15</v>
      </c>
      <c r="K249" s="31">
        <v>501.75</v>
      </c>
      <c r="L249" s="31">
        <v>485</v>
      </c>
      <c r="M249" s="31">
        <v>40.267980000000001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295.8</v>
      </c>
      <c r="D250" s="40">
        <v>298.41666666666669</v>
      </c>
      <c r="E250" s="40">
        <v>291.38333333333338</v>
      </c>
      <c r="F250" s="40">
        <v>286.9666666666667</v>
      </c>
      <c r="G250" s="40">
        <v>279.93333333333339</v>
      </c>
      <c r="H250" s="40">
        <v>302.83333333333337</v>
      </c>
      <c r="I250" s="40">
        <v>309.86666666666667</v>
      </c>
      <c r="J250" s="40">
        <v>314.28333333333336</v>
      </c>
      <c r="K250" s="31">
        <v>305.45</v>
      </c>
      <c r="L250" s="31">
        <v>294</v>
      </c>
      <c r="M250" s="31">
        <v>70.483540000000005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1184.4000000000001</v>
      </c>
      <c r="D251" s="40">
        <v>1186.8500000000001</v>
      </c>
      <c r="E251" s="40">
        <v>1162.7500000000002</v>
      </c>
      <c r="F251" s="40">
        <v>1141.1000000000001</v>
      </c>
      <c r="G251" s="40">
        <v>1117.0000000000002</v>
      </c>
      <c r="H251" s="40">
        <v>1208.5000000000002</v>
      </c>
      <c r="I251" s="40">
        <v>1232.6000000000001</v>
      </c>
      <c r="J251" s="40">
        <v>1254.2500000000002</v>
      </c>
      <c r="K251" s="31">
        <v>1210.95</v>
      </c>
      <c r="L251" s="31">
        <v>1165.2</v>
      </c>
      <c r="M251" s="31">
        <v>24.086079999999999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45.3</v>
      </c>
      <c r="D252" s="40">
        <v>45.883333333333333</v>
      </c>
      <c r="E252" s="40">
        <v>44.166666666666664</v>
      </c>
      <c r="F252" s="40">
        <v>43.033333333333331</v>
      </c>
      <c r="G252" s="40">
        <v>41.316666666666663</v>
      </c>
      <c r="H252" s="40">
        <v>47.016666666666666</v>
      </c>
      <c r="I252" s="40">
        <v>48.733333333333334</v>
      </c>
      <c r="J252" s="40">
        <v>49.866666666666667</v>
      </c>
      <c r="K252" s="31">
        <v>47.6</v>
      </c>
      <c r="L252" s="31">
        <v>44.75</v>
      </c>
      <c r="M252" s="31">
        <v>56.096510000000002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6729.55</v>
      </c>
      <c r="D253" s="40">
        <v>6787.3500000000013</v>
      </c>
      <c r="E253" s="40">
        <v>6532.8000000000029</v>
      </c>
      <c r="F253" s="40">
        <v>6336.050000000002</v>
      </c>
      <c r="G253" s="40">
        <v>6081.5000000000036</v>
      </c>
      <c r="H253" s="40">
        <v>6984.1000000000022</v>
      </c>
      <c r="I253" s="40">
        <v>7238.65</v>
      </c>
      <c r="J253" s="40">
        <v>7435.4000000000015</v>
      </c>
      <c r="K253" s="31">
        <v>7041.9</v>
      </c>
      <c r="L253" s="31">
        <v>6590.6</v>
      </c>
      <c r="M253" s="31">
        <v>2.9673500000000002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1753.65</v>
      </c>
      <c r="D254" s="40">
        <v>1771.5</v>
      </c>
      <c r="E254" s="40">
        <v>1729</v>
      </c>
      <c r="F254" s="40">
        <v>1704.35</v>
      </c>
      <c r="G254" s="40">
        <v>1661.85</v>
      </c>
      <c r="H254" s="40">
        <v>1796.15</v>
      </c>
      <c r="I254" s="40">
        <v>1838.65</v>
      </c>
      <c r="J254" s="40">
        <v>1863.3000000000002</v>
      </c>
      <c r="K254" s="31">
        <v>1814</v>
      </c>
      <c r="L254" s="31">
        <v>1746.85</v>
      </c>
      <c r="M254" s="31">
        <v>87.796289999999999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1105.05</v>
      </c>
      <c r="D255" s="40">
        <v>1109.0166666666667</v>
      </c>
      <c r="E255" s="40">
        <v>1090.0333333333333</v>
      </c>
      <c r="F255" s="40">
        <v>1075.0166666666667</v>
      </c>
      <c r="G255" s="40">
        <v>1056.0333333333333</v>
      </c>
      <c r="H255" s="40">
        <v>1124.0333333333333</v>
      </c>
      <c r="I255" s="40">
        <v>1143.0166666666664</v>
      </c>
      <c r="J255" s="40">
        <v>1158.0333333333333</v>
      </c>
      <c r="K255" s="31">
        <v>1128</v>
      </c>
      <c r="L255" s="31">
        <v>1094</v>
      </c>
      <c r="M255" s="31">
        <v>0.15697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419.7</v>
      </c>
      <c r="D256" s="40">
        <v>416.9666666666667</v>
      </c>
      <c r="E256" s="40">
        <v>412.93333333333339</v>
      </c>
      <c r="F256" s="40">
        <v>406.16666666666669</v>
      </c>
      <c r="G256" s="40">
        <v>402.13333333333338</v>
      </c>
      <c r="H256" s="40">
        <v>423.73333333333341</v>
      </c>
      <c r="I256" s="40">
        <v>427.76666666666671</v>
      </c>
      <c r="J256" s="40">
        <v>434.53333333333342</v>
      </c>
      <c r="K256" s="31">
        <v>421</v>
      </c>
      <c r="L256" s="31">
        <v>410.2</v>
      </c>
      <c r="M256" s="31">
        <v>5.1728199999999998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663.25</v>
      </c>
      <c r="D257" s="40">
        <v>668.08333333333337</v>
      </c>
      <c r="E257" s="40">
        <v>653.26666666666677</v>
      </c>
      <c r="F257" s="40">
        <v>643.28333333333342</v>
      </c>
      <c r="G257" s="40">
        <v>628.46666666666681</v>
      </c>
      <c r="H257" s="40">
        <v>678.06666666666672</v>
      </c>
      <c r="I257" s="40">
        <v>692.88333333333333</v>
      </c>
      <c r="J257" s="40">
        <v>702.86666666666667</v>
      </c>
      <c r="K257" s="31">
        <v>682.9</v>
      </c>
      <c r="L257" s="31">
        <v>658.1</v>
      </c>
      <c r="M257" s="31">
        <v>2.0886499999999999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2043.5</v>
      </c>
      <c r="D258" s="40">
        <v>2031.3500000000001</v>
      </c>
      <c r="E258" s="40">
        <v>2005.15</v>
      </c>
      <c r="F258" s="40">
        <v>1966.8</v>
      </c>
      <c r="G258" s="40">
        <v>1940.6</v>
      </c>
      <c r="H258" s="40">
        <v>2069.7000000000003</v>
      </c>
      <c r="I258" s="40">
        <v>2095.9000000000005</v>
      </c>
      <c r="J258" s="40">
        <v>2134.2500000000005</v>
      </c>
      <c r="K258" s="31">
        <v>2057.5500000000002</v>
      </c>
      <c r="L258" s="31">
        <v>1993</v>
      </c>
      <c r="M258" s="31">
        <v>6.9601199999999999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2274.1</v>
      </c>
      <c r="D259" s="40">
        <v>2271.1666666666665</v>
      </c>
      <c r="E259" s="40">
        <v>2167.4333333333329</v>
      </c>
      <c r="F259" s="40">
        <v>2060.7666666666664</v>
      </c>
      <c r="G259" s="40">
        <v>1957.0333333333328</v>
      </c>
      <c r="H259" s="40">
        <v>2377.833333333333</v>
      </c>
      <c r="I259" s="40">
        <v>2481.5666666666666</v>
      </c>
      <c r="J259" s="40">
        <v>2588.2333333333331</v>
      </c>
      <c r="K259" s="31">
        <v>2374.9</v>
      </c>
      <c r="L259" s="31">
        <v>2164.5</v>
      </c>
      <c r="M259" s="31">
        <v>3.3661099999999999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1758.65</v>
      </c>
      <c r="D260" s="40">
        <v>1752.2166666666665</v>
      </c>
      <c r="E260" s="40">
        <v>1706.4333333333329</v>
      </c>
      <c r="F260" s="40">
        <v>1654.2166666666665</v>
      </c>
      <c r="G260" s="40">
        <v>1608.4333333333329</v>
      </c>
      <c r="H260" s="40">
        <v>1804.4333333333329</v>
      </c>
      <c r="I260" s="40">
        <v>1850.2166666666662</v>
      </c>
      <c r="J260" s="40">
        <v>1902.4333333333329</v>
      </c>
      <c r="K260" s="31">
        <v>1798</v>
      </c>
      <c r="L260" s="31">
        <v>1700</v>
      </c>
      <c r="M260" s="31">
        <v>1.64405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3246.95</v>
      </c>
      <c r="D261" s="40">
        <v>3218.9</v>
      </c>
      <c r="E261" s="40">
        <v>3174.1000000000004</v>
      </c>
      <c r="F261" s="40">
        <v>3101.2500000000005</v>
      </c>
      <c r="G261" s="40">
        <v>3056.4500000000007</v>
      </c>
      <c r="H261" s="40">
        <v>3291.75</v>
      </c>
      <c r="I261" s="40">
        <v>3336.55</v>
      </c>
      <c r="J261" s="40">
        <v>3409.3999999999996</v>
      </c>
      <c r="K261" s="31">
        <v>3263.7</v>
      </c>
      <c r="L261" s="31">
        <v>3146.05</v>
      </c>
      <c r="M261" s="31">
        <v>0.91027000000000002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600.45000000000005</v>
      </c>
      <c r="D262" s="40">
        <v>595.93333333333339</v>
      </c>
      <c r="E262" s="40">
        <v>582.01666666666677</v>
      </c>
      <c r="F262" s="40">
        <v>563.58333333333337</v>
      </c>
      <c r="G262" s="40">
        <v>549.66666666666674</v>
      </c>
      <c r="H262" s="40">
        <v>614.36666666666679</v>
      </c>
      <c r="I262" s="40">
        <v>628.2833333333333</v>
      </c>
      <c r="J262" s="40">
        <v>646.71666666666681</v>
      </c>
      <c r="K262" s="31">
        <v>609.85</v>
      </c>
      <c r="L262" s="31">
        <v>577.5</v>
      </c>
      <c r="M262" s="31">
        <v>3.4763000000000002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225.55</v>
      </c>
      <c r="D263" s="40">
        <v>228.48333333333335</v>
      </c>
      <c r="E263" s="40">
        <v>220.76666666666671</v>
      </c>
      <c r="F263" s="40">
        <v>215.98333333333335</v>
      </c>
      <c r="G263" s="40">
        <v>208.26666666666671</v>
      </c>
      <c r="H263" s="40">
        <v>233.26666666666671</v>
      </c>
      <c r="I263" s="40">
        <v>240.98333333333335</v>
      </c>
      <c r="J263" s="40">
        <v>245.76666666666671</v>
      </c>
      <c r="K263" s="31">
        <v>236.2</v>
      </c>
      <c r="L263" s="31">
        <v>223.7</v>
      </c>
      <c r="M263" s="31">
        <v>12.21977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163.55000000000001</v>
      </c>
      <c r="D264" s="40">
        <v>162.21666666666667</v>
      </c>
      <c r="E264" s="40">
        <v>159.43333333333334</v>
      </c>
      <c r="F264" s="40">
        <v>155.31666666666666</v>
      </c>
      <c r="G264" s="40">
        <v>152.53333333333333</v>
      </c>
      <c r="H264" s="40">
        <v>166.33333333333334</v>
      </c>
      <c r="I264" s="40">
        <v>169.1166666666667</v>
      </c>
      <c r="J264" s="40">
        <v>173.23333333333335</v>
      </c>
      <c r="K264" s="31">
        <v>165</v>
      </c>
      <c r="L264" s="31">
        <v>158.1</v>
      </c>
      <c r="M264" s="31">
        <v>19.946000000000002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91.05</v>
      </c>
      <c r="D265" s="40">
        <v>91.05</v>
      </c>
      <c r="E265" s="40">
        <v>90.35</v>
      </c>
      <c r="F265" s="40">
        <v>89.649999999999991</v>
      </c>
      <c r="G265" s="40">
        <v>88.949999999999989</v>
      </c>
      <c r="H265" s="40">
        <v>91.75</v>
      </c>
      <c r="I265" s="40">
        <v>92.450000000000017</v>
      </c>
      <c r="J265" s="40">
        <v>93.15</v>
      </c>
      <c r="K265" s="31">
        <v>91.75</v>
      </c>
      <c r="L265" s="31">
        <v>90.35</v>
      </c>
      <c r="M265" s="31">
        <v>7.5075399999999997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370.95</v>
      </c>
      <c r="D266" s="40">
        <v>373.58333333333331</v>
      </c>
      <c r="E266" s="40">
        <v>362.36666666666662</v>
      </c>
      <c r="F266" s="40">
        <v>353.7833333333333</v>
      </c>
      <c r="G266" s="40">
        <v>342.56666666666661</v>
      </c>
      <c r="H266" s="40">
        <v>382.16666666666663</v>
      </c>
      <c r="I266" s="40">
        <v>393.38333333333333</v>
      </c>
      <c r="J266" s="40">
        <v>401.96666666666664</v>
      </c>
      <c r="K266" s="31">
        <v>384.8</v>
      </c>
      <c r="L266" s="31">
        <v>365</v>
      </c>
      <c r="M266" s="31">
        <v>34.152079999999998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674.1</v>
      </c>
      <c r="D267" s="40">
        <v>674.38333333333333</v>
      </c>
      <c r="E267" s="40">
        <v>654.81666666666661</v>
      </c>
      <c r="F267" s="40">
        <v>635.5333333333333</v>
      </c>
      <c r="G267" s="40">
        <v>615.96666666666658</v>
      </c>
      <c r="H267" s="40">
        <v>693.66666666666663</v>
      </c>
      <c r="I267" s="40">
        <v>713.23333333333346</v>
      </c>
      <c r="J267" s="40">
        <v>732.51666666666665</v>
      </c>
      <c r="K267" s="31">
        <v>693.95</v>
      </c>
      <c r="L267" s="31">
        <v>655.1</v>
      </c>
      <c r="M267" s="31">
        <v>58.110869999999998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103.6</v>
      </c>
      <c r="D268" s="40">
        <v>103.81666666666666</v>
      </c>
      <c r="E268" s="40">
        <v>102.53333333333333</v>
      </c>
      <c r="F268" s="40">
        <v>101.46666666666667</v>
      </c>
      <c r="G268" s="40">
        <v>100.18333333333334</v>
      </c>
      <c r="H268" s="40">
        <v>104.88333333333333</v>
      </c>
      <c r="I268" s="40">
        <v>106.16666666666666</v>
      </c>
      <c r="J268" s="40">
        <v>107.23333333333332</v>
      </c>
      <c r="K268" s="31">
        <v>105.1</v>
      </c>
      <c r="L268" s="31">
        <v>102.75</v>
      </c>
      <c r="M268" s="31">
        <v>1.3453299999999999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94.65</v>
      </c>
      <c r="D269" s="40">
        <v>94.55</v>
      </c>
      <c r="E269" s="40">
        <v>93.3</v>
      </c>
      <c r="F269" s="40">
        <v>91.95</v>
      </c>
      <c r="G269" s="40">
        <v>90.7</v>
      </c>
      <c r="H269" s="40">
        <v>95.899999999999991</v>
      </c>
      <c r="I269" s="40">
        <v>97.149999999999991</v>
      </c>
      <c r="J269" s="40">
        <v>98.499999999999986</v>
      </c>
      <c r="K269" s="31">
        <v>95.8</v>
      </c>
      <c r="L269" s="31">
        <v>93.2</v>
      </c>
      <c r="M269" s="31">
        <v>5.28843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114.2</v>
      </c>
      <c r="D270" s="40">
        <v>115.16666666666667</v>
      </c>
      <c r="E270" s="40">
        <v>112.13333333333334</v>
      </c>
      <c r="F270" s="40">
        <v>110.06666666666666</v>
      </c>
      <c r="G270" s="40">
        <v>107.03333333333333</v>
      </c>
      <c r="H270" s="40">
        <v>117.23333333333335</v>
      </c>
      <c r="I270" s="40">
        <v>120.26666666666668</v>
      </c>
      <c r="J270" s="40">
        <v>122.33333333333336</v>
      </c>
      <c r="K270" s="31">
        <v>118.2</v>
      </c>
      <c r="L270" s="31">
        <v>113.1</v>
      </c>
      <c r="M270" s="31">
        <v>11.30424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324.2</v>
      </c>
      <c r="D271" s="40">
        <v>322.75</v>
      </c>
      <c r="E271" s="40">
        <v>316.5</v>
      </c>
      <c r="F271" s="40">
        <v>308.8</v>
      </c>
      <c r="G271" s="40">
        <v>302.55</v>
      </c>
      <c r="H271" s="40">
        <v>330.45</v>
      </c>
      <c r="I271" s="40">
        <v>336.7</v>
      </c>
      <c r="J271" s="40">
        <v>344.4</v>
      </c>
      <c r="K271" s="31">
        <v>329</v>
      </c>
      <c r="L271" s="31">
        <v>315.05</v>
      </c>
      <c r="M271" s="31">
        <v>3.7923399999999998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173.05</v>
      </c>
      <c r="D272" s="40">
        <v>173.11666666666667</v>
      </c>
      <c r="E272" s="40">
        <v>169.93333333333334</v>
      </c>
      <c r="F272" s="40">
        <v>166.81666666666666</v>
      </c>
      <c r="G272" s="40">
        <v>163.63333333333333</v>
      </c>
      <c r="H272" s="40">
        <v>176.23333333333335</v>
      </c>
      <c r="I272" s="40">
        <v>179.41666666666669</v>
      </c>
      <c r="J272" s="40">
        <v>182.53333333333336</v>
      </c>
      <c r="K272" s="31">
        <v>176.3</v>
      </c>
      <c r="L272" s="31">
        <v>170</v>
      </c>
      <c r="M272" s="31">
        <v>12.476179999999999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433.8</v>
      </c>
      <c r="D273" s="40">
        <v>433.7833333333333</v>
      </c>
      <c r="E273" s="40">
        <v>421.36666666666662</v>
      </c>
      <c r="F273" s="40">
        <v>408.93333333333334</v>
      </c>
      <c r="G273" s="40">
        <v>396.51666666666665</v>
      </c>
      <c r="H273" s="40">
        <v>446.21666666666658</v>
      </c>
      <c r="I273" s="40">
        <v>458.63333333333333</v>
      </c>
      <c r="J273" s="40">
        <v>471.06666666666655</v>
      </c>
      <c r="K273" s="31">
        <v>446.2</v>
      </c>
      <c r="L273" s="31">
        <v>421.35</v>
      </c>
      <c r="M273" s="31">
        <v>71.793850000000006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2133.9499999999998</v>
      </c>
      <c r="D274" s="40">
        <v>2141.4833333333331</v>
      </c>
      <c r="E274" s="40">
        <v>2122.9666666666662</v>
      </c>
      <c r="F274" s="40">
        <v>2111.9833333333331</v>
      </c>
      <c r="G274" s="40">
        <v>2093.4666666666662</v>
      </c>
      <c r="H274" s="40">
        <v>2152.4666666666662</v>
      </c>
      <c r="I274" s="40">
        <v>2170.9833333333336</v>
      </c>
      <c r="J274" s="40">
        <v>2181.9666666666662</v>
      </c>
      <c r="K274" s="31">
        <v>2160</v>
      </c>
      <c r="L274" s="31">
        <v>2130.5</v>
      </c>
      <c r="M274" s="31">
        <v>6.0269999999999997E-2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3868.75</v>
      </c>
      <c r="D275" s="40">
        <v>3850.9166666666665</v>
      </c>
      <c r="E275" s="40">
        <v>3702.833333333333</v>
      </c>
      <c r="F275" s="40">
        <v>3536.9166666666665</v>
      </c>
      <c r="G275" s="40">
        <v>3388.833333333333</v>
      </c>
      <c r="H275" s="40">
        <v>4016.833333333333</v>
      </c>
      <c r="I275" s="40">
        <v>4164.9166666666661</v>
      </c>
      <c r="J275" s="40">
        <v>4330.833333333333</v>
      </c>
      <c r="K275" s="31">
        <v>3999</v>
      </c>
      <c r="L275" s="31">
        <v>3685</v>
      </c>
      <c r="M275" s="31">
        <v>27.604869999999998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866.8</v>
      </c>
      <c r="D276" s="40">
        <v>867.68333333333339</v>
      </c>
      <c r="E276" s="40">
        <v>854.36666666666679</v>
      </c>
      <c r="F276" s="40">
        <v>841.93333333333339</v>
      </c>
      <c r="G276" s="40">
        <v>828.61666666666679</v>
      </c>
      <c r="H276" s="40">
        <v>880.11666666666679</v>
      </c>
      <c r="I276" s="40">
        <v>893.43333333333339</v>
      </c>
      <c r="J276" s="40">
        <v>905.86666666666679</v>
      </c>
      <c r="K276" s="31">
        <v>881</v>
      </c>
      <c r="L276" s="31">
        <v>855.25</v>
      </c>
      <c r="M276" s="31">
        <v>5.2693099999999999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154.94999999999999</v>
      </c>
      <c r="D277" s="40">
        <v>156.56666666666666</v>
      </c>
      <c r="E277" s="40">
        <v>151.68333333333334</v>
      </c>
      <c r="F277" s="40">
        <v>148.41666666666669</v>
      </c>
      <c r="G277" s="40">
        <v>143.53333333333336</v>
      </c>
      <c r="H277" s="40">
        <v>159.83333333333331</v>
      </c>
      <c r="I277" s="40">
        <v>164.71666666666664</v>
      </c>
      <c r="J277" s="40">
        <v>167.98333333333329</v>
      </c>
      <c r="K277" s="31">
        <v>161.44999999999999</v>
      </c>
      <c r="L277" s="31">
        <v>153.30000000000001</v>
      </c>
      <c r="M277" s="31">
        <v>8.5326599999999999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443.45</v>
      </c>
      <c r="D278" s="40">
        <v>447.56666666666666</v>
      </c>
      <c r="E278" s="40">
        <v>435.88333333333333</v>
      </c>
      <c r="F278" s="40">
        <v>428.31666666666666</v>
      </c>
      <c r="G278" s="40">
        <v>416.63333333333333</v>
      </c>
      <c r="H278" s="40">
        <v>455.13333333333333</v>
      </c>
      <c r="I278" s="40">
        <v>466.81666666666661</v>
      </c>
      <c r="J278" s="40">
        <v>474.38333333333333</v>
      </c>
      <c r="K278" s="31">
        <v>459.25</v>
      </c>
      <c r="L278" s="31">
        <v>440</v>
      </c>
      <c r="M278" s="31">
        <v>1.34921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880.7</v>
      </c>
      <c r="D279" s="40">
        <v>904.41666666666663</v>
      </c>
      <c r="E279" s="40">
        <v>848.18333333333328</v>
      </c>
      <c r="F279" s="40">
        <v>815.66666666666663</v>
      </c>
      <c r="G279" s="40">
        <v>759.43333333333328</v>
      </c>
      <c r="H279" s="40">
        <v>936.93333333333328</v>
      </c>
      <c r="I279" s="40">
        <v>993.16666666666663</v>
      </c>
      <c r="J279" s="40">
        <v>1025.6833333333334</v>
      </c>
      <c r="K279" s="31">
        <v>960.65</v>
      </c>
      <c r="L279" s="31">
        <v>871.9</v>
      </c>
      <c r="M279" s="31">
        <v>4.1048299999999998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305.75</v>
      </c>
      <c r="D280" s="40">
        <v>303.56666666666666</v>
      </c>
      <c r="E280" s="40">
        <v>300.23333333333335</v>
      </c>
      <c r="F280" s="40">
        <v>294.7166666666667</v>
      </c>
      <c r="G280" s="40">
        <v>291.38333333333338</v>
      </c>
      <c r="H280" s="40">
        <v>309.08333333333331</v>
      </c>
      <c r="I280" s="40">
        <v>312.41666666666669</v>
      </c>
      <c r="J280" s="40">
        <v>317.93333333333328</v>
      </c>
      <c r="K280" s="31">
        <v>306.89999999999998</v>
      </c>
      <c r="L280" s="31">
        <v>298.05</v>
      </c>
      <c r="M280" s="31">
        <v>6.4079100000000002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337.8</v>
      </c>
      <c r="D281" s="40">
        <v>337.93333333333334</v>
      </c>
      <c r="E281" s="40">
        <v>330.26666666666665</v>
      </c>
      <c r="F281" s="40">
        <v>322.73333333333329</v>
      </c>
      <c r="G281" s="40">
        <v>315.06666666666661</v>
      </c>
      <c r="H281" s="40">
        <v>345.4666666666667</v>
      </c>
      <c r="I281" s="40">
        <v>353.13333333333333</v>
      </c>
      <c r="J281" s="40">
        <v>360.66666666666674</v>
      </c>
      <c r="K281" s="31">
        <v>345.6</v>
      </c>
      <c r="L281" s="31">
        <v>330.4</v>
      </c>
      <c r="M281" s="31">
        <v>6.7077999999999998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291.85000000000002</v>
      </c>
      <c r="D282" s="40">
        <v>292.81666666666666</v>
      </c>
      <c r="E282" s="40">
        <v>287.73333333333335</v>
      </c>
      <c r="F282" s="40">
        <v>283.61666666666667</v>
      </c>
      <c r="G282" s="40">
        <v>278.53333333333336</v>
      </c>
      <c r="H282" s="40">
        <v>296.93333333333334</v>
      </c>
      <c r="I282" s="40">
        <v>302.01666666666671</v>
      </c>
      <c r="J282" s="40">
        <v>306.13333333333333</v>
      </c>
      <c r="K282" s="31">
        <v>297.89999999999998</v>
      </c>
      <c r="L282" s="31">
        <v>288.7</v>
      </c>
      <c r="M282" s="31">
        <v>2.7839299999999998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1280.05</v>
      </c>
      <c r="D283" s="40">
        <v>1276.6833333333334</v>
      </c>
      <c r="E283" s="40">
        <v>1263.3666666666668</v>
      </c>
      <c r="F283" s="40">
        <v>1246.6833333333334</v>
      </c>
      <c r="G283" s="40">
        <v>1233.3666666666668</v>
      </c>
      <c r="H283" s="40">
        <v>1293.3666666666668</v>
      </c>
      <c r="I283" s="40">
        <v>1306.6833333333334</v>
      </c>
      <c r="J283" s="40">
        <v>1323.3666666666668</v>
      </c>
      <c r="K283" s="31">
        <v>1290</v>
      </c>
      <c r="L283" s="31">
        <v>1260</v>
      </c>
      <c r="M283" s="31">
        <v>0.17741000000000001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1250.3499999999999</v>
      </c>
      <c r="D284" s="40">
        <v>1240.1000000000001</v>
      </c>
      <c r="E284" s="40">
        <v>1205.2500000000002</v>
      </c>
      <c r="F284" s="40">
        <v>1160.1500000000001</v>
      </c>
      <c r="G284" s="40">
        <v>1125.3000000000002</v>
      </c>
      <c r="H284" s="40">
        <v>1285.2000000000003</v>
      </c>
      <c r="I284" s="40">
        <v>1320.0500000000002</v>
      </c>
      <c r="J284" s="40">
        <v>1365.1500000000003</v>
      </c>
      <c r="K284" s="31">
        <v>1274.95</v>
      </c>
      <c r="L284" s="31">
        <v>1195</v>
      </c>
      <c r="M284" s="31">
        <v>7.8373900000000001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422.95</v>
      </c>
      <c r="D285" s="40">
        <v>419.95</v>
      </c>
      <c r="E285" s="40">
        <v>413</v>
      </c>
      <c r="F285" s="40">
        <v>403.05</v>
      </c>
      <c r="G285" s="40">
        <v>396.1</v>
      </c>
      <c r="H285" s="40">
        <v>429.9</v>
      </c>
      <c r="I285" s="40">
        <v>436.84999999999991</v>
      </c>
      <c r="J285" s="40">
        <v>446.79999999999995</v>
      </c>
      <c r="K285" s="31">
        <v>426.9</v>
      </c>
      <c r="L285" s="31">
        <v>410</v>
      </c>
      <c r="M285" s="31">
        <v>4.2254500000000004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558.5</v>
      </c>
      <c r="D286" s="40">
        <v>563.25</v>
      </c>
      <c r="E286" s="40">
        <v>548</v>
      </c>
      <c r="F286" s="40">
        <v>537.5</v>
      </c>
      <c r="G286" s="40">
        <v>522.25</v>
      </c>
      <c r="H286" s="40">
        <v>573.75</v>
      </c>
      <c r="I286" s="40">
        <v>589</v>
      </c>
      <c r="J286" s="40">
        <v>599.5</v>
      </c>
      <c r="K286" s="31">
        <v>578.5</v>
      </c>
      <c r="L286" s="31">
        <v>552.75</v>
      </c>
      <c r="M286" s="31">
        <v>3.8418399999999999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50.65</v>
      </c>
      <c r="D287" s="40">
        <v>50.6</v>
      </c>
      <c r="E287" s="40">
        <v>49.35</v>
      </c>
      <c r="F287" s="40">
        <v>48.05</v>
      </c>
      <c r="G287" s="40">
        <v>46.8</v>
      </c>
      <c r="H287" s="40">
        <v>51.900000000000006</v>
      </c>
      <c r="I287" s="40">
        <v>53.150000000000006</v>
      </c>
      <c r="J287" s="40">
        <v>54.45000000000001</v>
      </c>
      <c r="K287" s="31">
        <v>51.85</v>
      </c>
      <c r="L287" s="31">
        <v>49.3</v>
      </c>
      <c r="M287" s="31">
        <v>87.647210000000001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527.25</v>
      </c>
      <c r="D288" s="40">
        <v>529.63333333333333</v>
      </c>
      <c r="E288" s="40">
        <v>522.36666666666667</v>
      </c>
      <c r="F288" s="40">
        <v>517.48333333333335</v>
      </c>
      <c r="G288" s="40">
        <v>510.2166666666667</v>
      </c>
      <c r="H288" s="40">
        <v>534.51666666666665</v>
      </c>
      <c r="I288" s="40">
        <v>541.7833333333333</v>
      </c>
      <c r="J288" s="40">
        <v>546.66666666666663</v>
      </c>
      <c r="K288" s="31">
        <v>536.9</v>
      </c>
      <c r="L288" s="31">
        <v>524.75</v>
      </c>
      <c r="M288" s="31">
        <v>1.6198699999999999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464.6</v>
      </c>
      <c r="D289" s="40">
        <v>465.98333333333335</v>
      </c>
      <c r="E289" s="40">
        <v>456.9666666666667</v>
      </c>
      <c r="F289" s="40">
        <v>449.33333333333337</v>
      </c>
      <c r="G289" s="40">
        <v>440.31666666666672</v>
      </c>
      <c r="H289" s="40">
        <v>473.61666666666667</v>
      </c>
      <c r="I289" s="40">
        <v>482.63333333333333</v>
      </c>
      <c r="J289" s="40">
        <v>490.26666666666665</v>
      </c>
      <c r="K289" s="31">
        <v>475</v>
      </c>
      <c r="L289" s="31">
        <v>458.35</v>
      </c>
      <c r="M289" s="31">
        <v>4.4154499999999999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2143.75</v>
      </c>
      <c r="D290" s="40">
        <v>2106.9166666666665</v>
      </c>
      <c r="E290" s="40">
        <v>2058.833333333333</v>
      </c>
      <c r="F290" s="40">
        <v>1973.9166666666665</v>
      </c>
      <c r="G290" s="40">
        <v>1925.833333333333</v>
      </c>
      <c r="H290" s="40">
        <v>2191.833333333333</v>
      </c>
      <c r="I290" s="40">
        <v>2239.9166666666661</v>
      </c>
      <c r="J290" s="40">
        <v>2324.833333333333</v>
      </c>
      <c r="K290" s="31">
        <v>2155</v>
      </c>
      <c r="L290" s="31">
        <v>2022</v>
      </c>
      <c r="M290" s="31">
        <v>94.955179999999999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85.2</v>
      </c>
      <c r="D291" s="40">
        <v>86.666666666666671</v>
      </c>
      <c r="E291" s="40">
        <v>83.433333333333337</v>
      </c>
      <c r="F291" s="40">
        <v>81.666666666666671</v>
      </c>
      <c r="G291" s="40">
        <v>78.433333333333337</v>
      </c>
      <c r="H291" s="40">
        <v>88.433333333333337</v>
      </c>
      <c r="I291" s="40">
        <v>91.666666666666657</v>
      </c>
      <c r="J291" s="40">
        <v>93.433333333333337</v>
      </c>
      <c r="K291" s="31">
        <v>89.9</v>
      </c>
      <c r="L291" s="31">
        <v>84.9</v>
      </c>
      <c r="M291" s="31">
        <v>256.75718999999998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4726.2</v>
      </c>
      <c r="D292" s="40">
        <v>4784.4000000000005</v>
      </c>
      <c r="E292" s="40">
        <v>4516.8000000000011</v>
      </c>
      <c r="F292" s="40">
        <v>4307.4000000000005</v>
      </c>
      <c r="G292" s="40">
        <v>4039.8000000000011</v>
      </c>
      <c r="H292" s="40">
        <v>4993.8000000000011</v>
      </c>
      <c r="I292" s="40">
        <v>5261.4000000000015</v>
      </c>
      <c r="J292" s="40">
        <v>5470.8000000000011</v>
      </c>
      <c r="K292" s="31">
        <v>5052</v>
      </c>
      <c r="L292" s="31">
        <v>4575</v>
      </c>
      <c r="M292" s="31">
        <v>8.3184500000000003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440</v>
      </c>
      <c r="D293" s="40">
        <v>438.83333333333331</v>
      </c>
      <c r="E293" s="40">
        <v>434.16666666666663</v>
      </c>
      <c r="F293" s="40">
        <v>428.33333333333331</v>
      </c>
      <c r="G293" s="40">
        <v>423.66666666666663</v>
      </c>
      <c r="H293" s="40">
        <v>444.66666666666663</v>
      </c>
      <c r="I293" s="40">
        <v>449.33333333333326</v>
      </c>
      <c r="J293" s="40">
        <v>455.16666666666663</v>
      </c>
      <c r="K293" s="31">
        <v>443.5</v>
      </c>
      <c r="L293" s="31">
        <v>433</v>
      </c>
      <c r="M293" s="31">
        <v>23.428629999999998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297.60000000000002</v>
      </c>
      <c r="D294" s="40">
        <v>298.76666666666665</v>
      </c>
      <c r="E294" s="40">
        <v>293.88333333333333</v>
      </c>
      <c r="F294" s="40">
        <v>290.16666666666669</v>
      </c>
      <c r="G294" s="40">
        <v>285.28333333333336</v>
      </c>
      <c r="H294" s="40">
        <v>302.48333333333329</v>
      </c>
      <c r="I294" s="40">
        <v>307.36666666666662</v>
      </c>
      <c r="J294" s="40">
        <v>311.08333333333326</v>
      </c>
      <c r="K294" s="31">
        <v>303.64999999999998</v>
      </c>
      <c r="L294" s="31">
        <v>295.05</v>
      </c>
      <c r="M294" s="31">
        <v>0.80318999999999996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8704.6</v>
      </c>
      <c r="D295" s="40">
        <v>8760.2166666666672</v>
      </c>
      <c r="E295" s="40">
        <v>8584.383333333335</v>
      </c>
      <c r="F295" s="40">
        <v>8464.1666666666679</v>
      </c>
      <c r="G295" s="40">
        <v>8288.3333333333358</v>
      </c>
      <c r="H295" s="40">
        <v>8880.4333333333343</v>
      </c>
      <c r="I295" s="40">
        <v>9056.2666666666664</v>
      </c>
      <c r="J295" s="40">
        <v>9176.4833333333336</v>
      </c>
      <c r="K295" s="31">
        <v>8936.0499999999993</v>
      </c>
      <c r="L295" s="31">
        <v>8640</v>
      </c>
      <c r="M295" s="31">
        <v>8.3280000000000007E-2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6653.3</v>
      </c>
      <c r="D296" s="40">
        <v>6751.6500000000005</v>
      </c>
      <c r="E296" s="40">
        <v>6451.9000000000015</v>
      </c>
      <c r="F296" s="40">
        <v>6250.5000000000009</v>
      </c>
      <c r="G296" s="40">
        <v>5950.7500000000018</v>
      </c>
      <c r="H296" s="40">
        <v>6953.0500000000011</v>
      </c>
      <c r="I296" s="40">
        <v>7252.7999999999993</v>
      </c>
      <c r="J296" s="40">
        <v>7454.2000000000007</v>
      </c>
      <c r="K296" s="31">
        <v>7051.4</v>
      </c>
      <c r="L296" s="31">
        <v>6550.25</v>
      </c>
      <c r="M296" s="31">
        <v>6.3354999999999997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1805.75</v>
      </c>
      <c r="D297" s="40">
        <v>1807.7666666666667</v>
      </c>
      <c r="E297" s="40">
        <v>1789.0333333333333</v>
      </c>
      <c r="F297" s="40">
        <v>1772.3166666666666</v>
      </c>
      <c r="G297" s="40">
        <v>1753.5833333333333</v>
      </c>
      <c r="H297" s="40">
        <v>1824.4833333333333</v>
      </c>
      <c r="I297" s="40">
        <v>1843.2166666666665</v>
      </c>
      <c r="J297" s="40">
        <v>1859.9333333333334</v>
      </c>
      <c r="K297" s="31">
        <v>1826.5</v>
      </c>
      <c r="L297" s="31">
        <v>1791.05</v>
      </c>
      <c r="M297" s="31">
        <v>27.74633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572.25</v>
      </c>
      <c r="D298" s="40">
        <v>578.80000000000007</v>
      </c>
      <c r="E298" s="40">
        <v>553.80000000000018</v>
      </c>
      <c r="F298" s="40">
        <v>535.35000000000014</v>
      </c>
      <c r="G298" s="40">
        <v>510.35000000000025</v>
      </c>
      <c r="H298" s="40">
        <v>597.25000000000011</v>
      </c>
      <c r="I298" s="40">
        <v>622.24999999999989</v>
      </c>
      <c r="J298" s="40">
        <v>640.70000000000005</v>
      </c>
      <c r="K298" s="31">
        <v>603.79999999999995</v>
      </c>
      <c r="L298" s="31">
        <v>560.35</v>
      </c>
      <c r="M298" s="31">
        <v>43.883429999999997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52.55</v>
      </c>
      <c r="D299" s="40">
        <v>52.65</v>
      </c>
      <c r="E299" s="40">
        <v>51.349999999999994</v>
      </c>
      <c r="F299" s="40">
        <v>50.15</v>
      </c>
      <c r="G299" s="40">
        <v>48.849999999999994</v>
      </c>
      <c r="H299" s="40">
        <v>53.849999999999994</v>
      </c>
      <c r="I299" s="40">
        <v>55.149999999999991</v>
      </c>
      <c r="J299" s="40">
        <v>56.349999999999994</v>
      </c>
      <c r="K299" s="31">
        <v>53.95</v>
      </c>
      <c r="L299" s="31">
        <v>51.45</v>
      </c>
      <c r="M299" s="31">
        <v>28.511859999999999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2371.4499999999998</v>
      </c>
      <c r="D300" s="40">
        <v>2422.5166666666664</v>
      </c>
      <c r="E300" s="40">
        <v>2299.0333333333328</v>
      </c>
      <c r="F300" s="40">
        <v>2226.6166666666663</v>
      </c>
      <c r="G300" s="40">
        <v>2103.1333333333328</v>
      </c>
      <c r="H300" s="40">
        <v>2494.9333333333329</v>
      </c>
      <c r="I300" s="40">
        <v>2618.4166666666665</v>
      </c>
      <c r="J300" s="40">
        <v>2690.833333333333</v>
      </c>
      <c r="K300" s="31">
        <v>2546</v>
      </c>
      <c r="L300" s="31">
        <v>2350.1</v>
      </c>
      <c r="M300" s="31">
        <v>1.08487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924.3</v>
      </c>
      <c r="D301" s="40">
        <v>923.41666666666663</v>
      </c>
      <c r="E301" s="40">
        <v>908.93333333333328</v>
      </c>
      <c r="F301" s="40">
        <v>893.56666666666661</v>
      </c>
      <c r="G301" s="40">
        <v>879.08333333333326</v>
      </c>
      <c r="H301" s="40">
        <v>938.7833333333333</v>
      </c>
      <c r="I301" s="40">
        <v>953.26666666666665</v>
      </c>
      <c r="J301" s="40">
        <v>968.63333333333333</v>
      </c>
      <c r="K301" s="31">
        <v>937.9</v>
      </c>
      <c r="L301" s="31">
        <v>908.05</v>
      </c>
      <c r="M301" s="31">
        <v>13.370839999999999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3483</v>
      </c>
      <c r="D302" s="40">
        <v>3502.4833333333336</v>
      </c>
      <c r="E302" s="40">
        <v>3436.5666666666671</v>
      </c>
      <c r="F302" s="40">
        <v>3390.1333333333337</v>
      </c>
      <c r="G302" s="40">
        <v>3324.2166666666672</v>
      </c>
      <c r="H302" s="40">
        <v>3548.916666666667</v>
      </c>
      <c r="I302" s="40">
        <v>3614.833333333333</v>
      </c>
      <c r="J302" s="40">
        <v>3661.2666666666669</v>
      </c>
      <c r="K302" s="31">
        <v>3568.4</v>
      </c>
      <c r="L302" s="31">
        <v>3456.05</v>
      </c>
      <c r="M302" s="31">
        <v>0.43070999999999998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764.75</v>
      </c>
      <c r="D303" s="40">
        <v>762.91666666666663</v>
      </c>
      <c r="E303" s="40">
        <v>756.83333333333326</v>
      </c>
      <c r="F303" s="40">
        <v>748.91666666666663</v>
      </c>
      <c r="G303" s="40">
        <v>742.83333333333326</v>
      </c>
      <c r="H303" s="40">
        <v>770.83333333333326</v>
      </c>
      <c r="I303" s="40">
        <v>776.91666666666652</v>
      </c>
      <c r="J303" s="40">
        <v>784.83333333333326</v>
      </c>
      <c r="K303" s="31">
        <v>769</v>
      </c>
      <c r="L303" s="31">
        <v>755</v>
      </c>
      <c r="M303" s="31">
        <v>0.12059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46.15</v>
      </c>
      <c r="D304" s="40">
        <v>46.25</v>
      </c>
      <c r="E304" s="40">
        <v>45.2</v>
      </c>
      <c r="F304" s="40">
        <v>44.25</v>
      </c>
      <c r="G304" s="40">
        <v>43.2</v>
      </c>
      <c r="H304" s="40">
        <v>47.2</v>
      </c>
      <c r="I304" s="40">
        <v>48.25</v>
      </c>
      <c r="J304" s="40">
        <v>49.2</v>
      </c>
      <c r="K304" s="31">
        <v>47.3</v>
      </c>
      <c r="L304" s="31">
        <v>45.3</v>
      </c>
      <c r="M304" s="31">
        <v>28.13514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160.44999999999999</v>
      </c>
      <c r="D305" s="40">
        <v>163.81666666666666</v>
      </c>
      <c r="E305" s="40">
        <v>155.63333333333333</v>
      </c>
      <c r="F305" s="40">
        <v>150.81666666666666</v>
      </c>
      <c r="G305" s="40">
        <v>142.63333333333333</v>
      </c>
      <c r="H305" s="40">
        <v>168.63333333333333</v>
      </c>
      <c r="I305" s="40">
        <v>176.81666666666666</v>
      </c>
      <c r="J305" s="40">
        <v>181.63333333333333</v>
      </c>
      <c r="K305" s="31">
        <v>172</v>
      </c>
      <c r="L305" s="31">
        <v>159</v>
      </c>
      <c r="M305" s="31">
        <v>12.304169999999999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81091.45</v>
      </c>
      <c r="D306" s="40">
        <v>81797.316666666666</v>
      </c>
      <c r="E306" s="40">
        <v>80194.683333333334</v>
      </c>
      <c r="F306" s="40">
        <v>79297.916666666672</v>
      </c>
      <c r="G306" s="40">
        <v>77695.28333333334</v>
      </c>
      <c r="H306" s="40">
        <v>82694.083333333328</v>
      </c>
      <c r="I306" s="40">
        <v>84296.71666666666</v>
      </c>
      <c r="J306" s="40">
        <v>85193.483333333323</v>
      </c>
      <c r="K306" s="31">
        <v>83399.95</v>
      </c>
      <c r="L306" s="31">
        <v>80900.55</v>
      </c>
      <c r="M306" s="31">
        <v>0.18124999999999999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1019.8</v>
      </c>
      <c r="D307" s="40">
        <v>1027.7333333333333</v>
      </c>
      <c r="E307" s="40">
        <v>1008.6666666666667</v>
      </c>
      <c r="F307" s="40">
        <v>997.53333333333342</v>
      </c>
      <c r="G307" s="40">
        <v>978.46666666666681</v>
      </c>
      <c r="H307" s="40">
        <v>1038.8666666666668</v>
      </c>
      <c r="I307" s="40">
        <v>1057.9333333333334</v>
      </c>
      <c r="J307" s="40">
        <v>1069.0666666666666</v>
      </c>
      <c r="K307" s="31">
        <v>1046.8</v>
      </c>
      <c r="L307" s="31">
        <v>1016.6</v>
      </c>
      <c r="M307" s="31">
        <v>4.7255000000000003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4649.3500000000004</v>
      </c>
      <c r="D308" s="40">
        <v>4651.4000000000005</v>
      </c>
      <c r="E308" s="40">
        <v>4597.9500000000007</v>
      </c>
      <c r="F308" s="40">
        <v>4546.55</v>
      </c>
      <c r="G308" s="40">
        <v>4493.1000000000004</v>
      </c>
      <c r="H308" s="40">
        <v>4702.8000000000011</v>
      </c>
      <c r="I308" s="40">
        <v>4756.25</v>
      </c>
      <c r="J308" s="40">
        <v>4807.6500000000015</v>
      </c>
      <c r="K308" s="31">
        <v>4704.8500000000004</v>
      </c>
      <c r="L308" s="31">
        <v>4600</v>
      </c>
      <c r="M308" s="31">
        <v>3.3439999999999998E-2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498.05</v>
      </c>
      <c r="D309" s="40">
        <v>500.4666666666667</v>
      </c>
      <c r="E309" s="40">
        <v>488.23333333333335</v>
      </c>
      <c r="F309" s="40">
        <v>478.41666666666663</v>
      </c>
      <c r="G309" s="40">
        <v>466.18333333333328</v>
      </c>
      <c r="H309" s="40">
        <v>510.28333333333342</v>
      </c>
      <c r="I309" s="40">
        <v>522.51666666666677</v>
      </c>
      <c r="J309" s="40">
        <v>532.33333333333348</v>
      </c>
      <c r="K309" s="31">
        <v>512.70000000000005</v>
      </c>
      <c r="L309" s="31">
        <v>490.65</v>
      </c>
      <c r="M309" s="31">
        <v>1.5749200000000001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191.75</v>
      </c>
      <c r="D310" s="40">
        <v>188.91666666666666</v>
      </c>
      <c r="E310" s="40">
        <v>184.88333333333333</v>
      </c>
      <c r="F310" s="40">
        <v>178.01666666666668</v>
      </c>
      <c r="G310" s="40">
        <v>173.98333333333335</v>
      </c>
      <c r="H310" s="40">
        <v>195.7833333333333</v>
      </c>
      <c r="I310" s="40">
        <v>199.81666666666666</v>
      </c>
      <c r="J310" s="40">
        <v>206.68333333333328</v>
      </c>
      <c r="K310" s="31">
        <v>192.95</v>
      </c>
      <c r="L310" s="31">
        <v>182.05</v>
      </c>
      <c r="M310" s="31">
        <v>53.604230000000001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897</v>
      </c>
      <c r="D311" s="40">
        <v>900.5</v>
      </c>
      <c r="E311" s="40">
        <v>889.9</v>
      </c>
      <c r="F311" s="40">
        <v>882.8</v>
      </c>
      <c r="G311" s="40">
        <v>872.19999999999993</v>
      </c>
      <c r="H311" s="40">
        <v>907.6</v>
      </c>
      <c r="I311" s="40">
        <v>918.19999999999993</v>
      </c>
      <c r="J311" s="40">
        <v>925.30000000000007</v>
      </c>
      <c r="K311" s="31">
        <v>911.1</v>
      </c>
      <c r="L311" s="31">
        <v>893.4</v>
      </c>
      <c r="M311" s="31">
        <v>26.145379999999999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279.5</v>
      </c>
      <c r="D312" s="40">
        <v>285.68333333333334</v>
      </c>
      <c r="E312" s="40">
        <v>270.36666666666667</v>
      </c>
      <c r="F312" s="40">
        <v>261.23333333333335</v>
      </c>
      <c r="G312" s="40">
        <v>245.91666666666669</v>
      </c>
      <c r="H312" s="40">
        <v>294.81666666666666</v>
      </c>
      <c r="I312" s="40">
        <v>310.13333333333338</v>
      </c>
      <c r="J312" s="40">
        <v>319.26666666666665</v>
      </c>
      <c r="K312" s="31">
        <v>301</v>
      </c>
      <c r="L312" s="31">
        <v>276.55</v>
      </c>
      <c r="M312" s="31">
        <v>25.64537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242.45</v>
      </c>
      <c r="D313" s="40">
        <v>243.61666666666665</v>
      </c>
      <c r="E313" s="40">
        <v>238.0333333333333</v>
      </c>
      <c r="F313" s="40">
        <v>233.61666666666665</v>
      </c>
      <c r="G313" s="40">
        <v>228.0333333333333</v>
      </c>
      <c r="H313" s="40">
        <v>248.0333333333333</v>
      </c>
      <c r="I313" s="40">
        <v>253.61666666666662</v>
      </c>
      <c r="J313" s="40">
        <v>258.0333333333333</v>
      </c>
      <c r="K313" s="31">
        <v>249.2</v>
      </c>
      <c r="L313" s="31">
        <v>239.2</v>
      </c>
      <c r="M313" s="31">
        <v>2.1914600000000002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698.1</v>
      </c>
      <c r="D314" s="40">
        <v>697.54999999999984</v>
      </c>
      <c r="E314" s="40">
        <v>671.09999999999968</v>
      </c>
      <c r="F314" s="40">
        <v>644.0999999999998</v>
      </c>
      <c r="G314" s="40">
        <v>617.64999999999964</v>
      </c>
      <c r="H314" s="40">
        <v>724.54999999999973</v>
      </c>
      <c r="I314" s="40">
        <v>750.99999999999977</v>
      </c>
      <c r="J314" s="40">
        <v>777.99999999999977</v>
      </c>
      <c r="K314" s="31">
        <v>724</v>
      </c>
      <c r="L314" s="31">
        <v>670.55</v>
      </c>
      <c r="M314" s="31">
        <v>2.4380700000000002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199.75</v>
      </c>
      <c r="D315" s="40">
        <v>198.45000000000002</v>
      </c>
      <c r="E315" s="40">
        <v>196.60000000000002</v>
      </c>
      <c r="F315" s="40">
        <v>193.45000000000002</v>
      </c>
      <c r="G315" s="40">
        <v>191.60000000000002</v>
      </c>
      <c r="H315" s="40">
        <v>201.60000000000002</v>
      </c>
      <c r="I315" s="40">
        <v>203.45</v>
      </c>
      <c r="J315" s="40">
        <v>206.60000000000002</v>
      </c>
      <c r="K315" s="31">
        <v>200.3</v>
      </c>
      <c r="L315" s="31">
        <v>195.3</v>
      </c>
      <c r="M315" s="31">
        <v>35.563070000000003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50.85</v>
      </c>
      <c r="D316" s="40">
        <v>50.983333333333341</v>
      </c>
      <c r="E316" s="40">
        <v>50.26666666666668</v>
      </c>
      <c r="F316" s="40">
        <v>49.683333333333337</v>
      </c>
      <c r="G316" s="40">
        <v>48.966666666666676</v>
      </c>
      <c r="H316" s="40">
        <v>51.566666666666684</v>
      </c>
      <c r="I316" s="40">
        <v>52.283333333333339</v>
      </c>
      <c r="J316" s="40">
        <v>52.866666666666688</v>
      </c>
      <c r="K316" s="31">
        <v>51.7</v>
      </c>
      <c r="L316" s="31">
        <v>50.4</v>
      </c>
      <c r="M316" s="31">
        <v>14.65035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565.29999999999995</v>
      </c>
      <c r="D317" s="40">
        <v>562.4666666666667</v>
      </c>
      <c r="E317" s="40">
        <v>556.58333333333337</v>
      </c>
      <c r="F317" s="40">
        <v>547.86666666666667</v>
      </c>
      <c r="G317" s="40">
        <v>541.98333333333335</v>
      </c>
      <c r="H317" s="40">
        <v>571.18333333333339</v>
      </c>
      <c r="I317" s="40">
        <v>577.06666666666661</v>
      </c>
      <c r="J317" s="40">
        <v>585.78333333333342</v>
      </c>
      <c r="K317" s="31">
        <v>568.35</v>
      </c>
      <c r="L317" s="31">
        <v>553.75</v>
      </c>
      <c r="M317" s="31">
        <v>21.548190000000002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7575.25</v>
      </c>
      <c r="D318" s="40">
        <v>7570.083333333333</v>
      </c>
      <c r="E318" s="40">
        <v>7490.1666666666661</v>
      </c>
      <c r="F318" s="40">
        <v>7405.083333333333</v>
      </c>
      <c r="G318" s="40">
        <v>7325.1666666666661</v>
      </c>
      <c r="H318" s="40">
        <v>7655.1666666666661</v>
      </c>
      <c r="I318" s="40">
        <v>7735.0833333333321</v>
      </c>
      <c r="J318" s="40">
        <v>7820.1666666666661</v>
      </c>
      <c r="K318" s="31">
        <v>7650</v>
      </c>
      <c r="L318" s="31">
        <v>7485</v>
      </c>
      <c r="M318" s="31">
        <v>5.6312800000000003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980.1</v>
      </c>
      <c r="D319" s="40">
        <v>979.5</v>
      </c>
      <c r="E319" s="40">
        <v>967</v>
      </c>
      <c r="F319" s="40">
        <v>953.9</v>
      </c>
      <c r="G319" s="40">
        <v>941.4</v>
      </c>
      <c r="H319" s="40">
        <v>992.6</v>
      </c>
      <c r="I319" s="40">
        <v>1005.1</v>
      </c>
      <c r="J319" s="40">
        <v>1018.2</v>
      </c>
      <c r="K319" s="31">
        <v>992</v>
      </c>
      <c r="L319" s="31">
        <v>966.4</v>
      </c>
      <c r="M319" s="31">
        <v>9.5355899999999991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344.5</v>
      </c>
      <c r="D320" s="40">
        <v>342.75</v>
      </c>
      <c r="E320" s="40">
        <v>335.75</v>
      </c>
      <c r="F320" s="40">
        <v>327</v>
      </c>
      <c r="G320" s="40">
        <v>320</v>
      </c>
      <c r="H320" s="40">
        <v>351.5</v>
      </c>
      <c r="I320" s="40">
        <v>358.5</v>
      </c>
      <c r="J320" s="40">
        <v>367.25</v>
      </c>
      <c r="K320" s="31">
        <v>349.75</v>
      </c>
      <c r="L320" s="31">
        <v>334</v>
      </c>
      <c r="M320" s="31">
        <v>4.1548299999999996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279</v>
      </c>
      <c r="D321" s="40">
        <v>276.73333333333335</v>
      </c>
      <c r="E321" s="40">
        <v>272.4666666666667</v>
      </c>
      <c r="F321" s="40">
        <v>265.93333333333334</v>
      </c>
      <c r="G321" s="40">
        <v>261.66666666666669</v>
      </c>
      <c r="H321" s="40">
        <v>283.26666666666671</v>
      </c>
      <c r="I321" s="40">
        <v>287.53333333333336</v>
      </c>
      <c r="J321" s="40">
        <v>294.06666666666672</v>
      </c>
      <c r="K321" s="31">
        <v>281</v>
      </c>
      <c r="L321" s="31">
        <v>270.2</v>
      </c>
      <c r="M321" s="31">
        <v>23.580760000000001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2860.3</v>
      </c>
      <c r="D322" s="40">
        <v>2908.9</v>
      </c>
      <c r="E322" s="40">
        <v>2782.8500000000004</v>
      </c>
      <c r="F322" s="40">
        <v>2705.4</v>
      </c>
      <c r="G322" s="40">
        <v>2579.3500000000004</v>
      </c>
      <c r="H322" s="40">
        <v>2986.3500000000004</v>
      </c>
      <c r="I322" s="40">
        <v>3112.4000000000005</v>
      </c>
      <c r="J322" s="40">
        <v>3189.8500000000004</v>
      </c>
      <c r="K322" s="31">
        <v>3034.95</v>
      </c>
      <c r="L322" s="31">
        <v>2831.45</v>
      </c>
      <c r="M322" s="31">
        <v>9.0800400000000003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4475.3999999999996</v>
      </c>
      <c r="D323" s="40">
        <v>4519.4833333333336</v>
      </c>
      <c r="E323" s="40">
        <v>4260.9666666666672</v>
      </c>
      <c r="F323" s="40">
        <v>4046.5333333333338</v>
      </c>
      <c r="G323" s="40">
        <v>3788.0166666666673</v>
      </c>
      <c r="H323" s="40">
        <v>4733.916666666667</v>
      </c>
      <c r="I323" s="40">
        <v>4992.4333333333334</v>
      </c>
      <c r="J323" s="40">
        <v>5206.8666666666668</v>
      </c>
      <c r="K323" s="31">
        <v>4778</v>
      </c>
      <c r="L323" s="31">
        <v>4305.05</v>
      </c>
      <c r="M323" s="31">
        <v>32.351370000000003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127.15</v>
      </c>
      <c r="D324" s="40">
        <v>127.16666666666667</v>
      </c>
      <c r="E324" s="40">
        <v>125.13333333333335</v>
      </c>
      <c r="F324" s="40">
        <v>123.11666666666669</v>
      </c>
      <c r="G324" s="40">
        <v>121.08333333333337</v>
      </c>
      <c r="H324" s="40">
        <v>129.18333333333334</v>
      </c>
      <c r="I324" s="40">
        <v>131.21666666666667</v>
      </c>
      <c r="J324" s="40">
        <v>133.23333333333332</v>
      </c>
      <c r="K324" s="31">
        <v>129.19999999999999</v>
      </c>
      <c r="L324" s="31">
        <v>125.15</v>
      </c>
      <c r="M324" s="31">
        <v>2.2770100000000002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755.65</v>
      </c>
      <c r="D325" s="40">
        <v>754.01666666666677</v>
      </c>
      <c r="E325" s="40">
        <v>743.63333333333355</v>
      </c>
      <c r="F325" s="40">
        <v>731.61666666666679</v>
      </c>
      <c r="G325" s="40">
        <v>721.23333333333358</v>
      </c>
      <c r="H325" s="40">
        <v>766.03333333333353</v>
      </c>
      <c r="I325" s="40">
        <v>776.41666666666674</v>
      </c>
      <c r="J325" s="40">
        <v>788.43333333333351</v>
      </c>
      <c r="K325" s="31">
        <v>764.4</v>
      </c>
      <c r="L325" s="31">
        <v>742</v>
      </c>
      <c r="M325" s="31">
        <v>1.3793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198.4</v>
      </c>
      <c r="D326" s="40">
        <v>196.29999999999998</v>
      </c>
      <c r="E326" s="40">
        <v>191.59999999999997</v>
      </c>
      <c r="F326" s="40">
        <v>184.79999999999998</v>
      </c>
      <c r="G326" s="40">
        <v>180.09999999999997</v>
      </c>
      <c r="H326" s="40">
        <v>203.09999999999997</v>
      </c>
      <c r="I326" s="40">
        <v>207.79999999999995</v>
      </c>
      <c r="J326" s="40">
        <v>214.59999999999997</v>
      </c>
      <c r="K326" s="31">
        <v>201</v>
      </c>
      <c r="L326" s="31">
        <v>189.5</v>
      </c>
      <c r="M326" s="31">
        <v>4.1712699999999998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924.95</v>
      </c>
      <c r="D327" s="40">
        <v>911.96666666666658</v>
      </c>
      <c r="E327" s="40">
        <v>889.28333333333319</v>
      </c>
      <c r="F327" s="40">
        <v>853.61666666666656</v>
      </c>
      <c r="G327" s="40">
        <v>830.93333333333317</v>
      </c>
      <c r="H327" s="40">
        <v>947.63333333333321</v>
      </c>
      <c r="I327" s="40">
        <v>970.31666666666661</v>
      </c>
      <c r="J327" s="40">
        <v>1005.9833333333332</v>
      </c>
      <c r="K327" s="31">
        <v>934.65</v>
      </c>
      <c r="L327" s="31">
        <v>876.3</v>
      </c>
      <c r="M327" s="31">
        <v>4.5226800000000003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3396.45</v>
      </c>
      <c r="D328" s="40">
        <v>3394.5333333333328</v>
      </c>
      <c r="E328" s="40">
        <v>3285.2166666666658</v>
      </c>
      <c r="F328" s="40">
        <v>3173.9833333333331</v>
      </c>
      <c r="G328" s="40">
        <v>3064.6666666666661</v>
      </c>
      <c r="H328" s="40">
        <v>3505.7666666666655</v>
      </c>
      <c r="I328" s="40">
        <v>3615.083333333333</v>
      </c>
      <c r="J328" s="40">
        <v>3726.3166666666652</v>
      </c>
      <c r="K328" s="31">
        <v>3503.85</v>
      </c>
      <c r="L328" s="31">
        <v>3283.3</v>
      </c>
      <c r="M328" s="31">
        <v>11.842420000000001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1879.4</v>
      </c>
      <c r="D329" s="40">
        <v>1898.4333333333334</v>
      </c>
      <c r="E329" s="40">
        <v>1842.9666666666667</v>
      </c>
      <c r="F329" s="40">
        <v>1806.5333333333333</v>
      </c>
      <c r="G329" s="40">
        <v>1751.0666666666666</v>
      </c>
      <c r="H329" s="40">
        <v>1934.8666666666668</v>
      </c>
      <c r="I329" s="40">
        <v>1990.3333333333335</v>
      </c>
      <c r="J329" s="40">
        <v>2026.7666666666669</v>
      </c>
      <c r="K329" s="31">
        <v>1953.9</v>
      </c>
      <c r="L329" s="31">
        <v>1862</v>
      </c>
      <c r="M329" s="31">
        <v>5.4659899999999997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1531.5</v>
      </c>
      <c r="D330" s="40">
        <v>1530.9666666666665</v>
      </c>
      <c r="E330" s="40">
        <v>1513.0333333333328</v>
      </c>
      <c r="F330" s="40">
        <v>1494.5666666666664</v>
      </c>
      <c r="G330" s="40">
        <v>1476.6333333333328</v>
      </c>
      <c r="H330" s="40">
        <v>1549.4333333333329</v>
      </c>
      <c r="I330" s="40">
        <v>1567.3666666666668</v>
      </c>
      <c r="J330" s="40">
        <v>1585.833333333333</v>
      </c>
      <c r="K330" s="31">
        <v>1548.9</v>
      </c>
      <c r="L330" s="31">
        <v>1512.5</v>
      </c>
      <c r="M330" s="31">
        <v>6.0837599999999998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859.9</v>
      </c>
      <c r="D331" s="40">
        <v>860.15</v>
      </c>
      <c r="E331" s="40">
        <v>851.8</v>
      </c>
      <c r="F331" s="40">
        <v>843.69999999999993</v>
      </c>
      <c r="G331" s="40">
        <v>835.34999999999991</v>
      </c>
      <c r="H331" s="40">
        <v>868.25</v>
      </c>
      <c r="I331" s="40">
        <v>876.60000000000014</v>
      </c>
      <c r="J331" s="40">
        <v>884.7</v>
      </c>
      <c r="K331" s="31">
        <v>868.5</v>
      </c>
      <c r="L331" s="31">
        <v>852.05</v>
      </c>
      <c r="M331" s="31">
        <v>1.4699599999999999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47.4</v>
      </c>
      <c r="D332" s="40">
        <v>47.20000000000001</v>
      </c>
      <c r="E332" s="40">
        <v>46.40000000000002</v>
      </c>
      <c r="F332" s="40">
        <v>45.400000000000013</v>
      </c>
      <c r="G332" s="40">
        <v>44.600000000000023</v>
      </c>
      <c r="H332" s="40">
        <v>48.200000000000017</v>
      </c>
      <c r="I332" s="40">
        <v>49.000000000000014</v>
      </c>
      <c r="J332" s="40">
        <v>50.000000000000014</v>
      </c>
      <c r="K332" s="31">
        <v>48</v>
      </c>
      <c r="L332" s="31">
        <v>46.2</v>
      </c>
      <c r="M332" s="31">
        <v>49.119010000000003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78.05</v>
      </c>
      <c r="D333" s="40">
        <v>78.449999999999989</v>
      </c>
      <c r="E333" s="40">
        <v>77.049999999999983</v>
      </c>
      <c r="F333" s="40">
        <v>76.05</v>
      </c>
      <c r="G333" s="40">
        <v>74.649999999999991</v>
      </c>
      <c r="H333" s="40">
        <v>79.449999999999974</v>
      </c>
      <c r="I333" s="40">
        <v>80.84999999999998</v>
      </c>
      <c r="J333" s="40">
        <v>81.849999999999966</v>
      </c>
      <c r="K333" s="31">
        <v>79.849999999999994</v>
      </c>
      <c r="L333" s="31">
        <v>77.45</v>
      </c>
      <c r="M333" s="31">
        <v>48.063009999999998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626</v>
      </c>
      <c r="D334" s="40">
        <v>628.93333333333328</v>
      </c>
      <c r="E334" s="40">
        <v>620.06666666666661</v>
      </c>
      <c r="F334" s="40">
        <v>614.13333333333333</v>
      </c>
      <c r="G334" s="40">
        <v>605.26666666666665</v>
      </c>
      <c r="H334" s="40">
        <v>634.86666666666656</v>
      </c>
      <c r="I334" s="40">
        <v>643.73333333333312</v>
      </c>
      <c r="J334" s="40">
        <v>649.66666666666652</v>
      </c>
      <c r="K334" s="31">
        <v>637.79999999999995</v>
      </c>
      <c r="L334" s="31">
        <v>623</v>
      </c>
      <c r="M334" s="31">
        <v>0.38779999999999998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31.1</v>
      </c>
      <c r="D335" s="40">
        <v>31.666666666666668</v>
      </c>
      <c r="E335" s="40">
        <v>30.183333333333337</v>
      </c>
      <c r="F335" s="40">
        <v>29.266666666666669</v>
      </c>
      <c r="G335" s="40">
        <v>27.783333333333339</v>
      </c>
      <c r="H335" s="40">
        <v>32.583333333333336</v>
      </c>
      <c r="I335" s="40">
        <v>34.066666666666663</v>
      </c>
      <c r="J335" s="40">
        <v>34.983333333333334</v>
      </c>
      <c r="K335" s="31">
        <v>33.15</v>
      </c>
      <c r="L335" s="31">
        <v>30.75</v>
      </c>
      <c r="M335" s="31">
        <v>122.93127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66.5</v>
      </c>
      <c r="D336" s="40">
        <v>67.600000000000009</v>
      </c>
      <c r="E336" s="40">
        <v>65.050000000000011</v>
      </c>
      <c r="F336" s="40">
        <v>63.600000000000009</v>
      </c>
      <c r="G336" s="40">
        <v>61.050000000000011</v>
      </c>
      <c r="H336" s="40">
        <v>69.050000000000011</v>
      </c>
      <c r="I336" s="40">
        <v>71.599999999999994</v>
      </c>
      <c r="J336" s="40">
        <v>73.050000000000011</v>
      </c>
      <c r="K336" s="31">
        <v>70.150000000000006</v>
      </c>
      <c r="L336" s="31">
        <v>66.150000000000006</v>
      </c>
      <c r="M336" s="31">
        <v>73.683949999999996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145.94999999999999</v>
      </c>
      <c r="D337" s="40">
        <v>146.81666666666666</v>
      </c>
      <c r="E337" s="40">
        <v>143.33333333333331</v>
      </c>
      <c r="F337" s="40">
        <v>140.71666666666664</v>
      </c>
      <c r="G337" s="40">
        <v>137.23333333333329</v>
      </c>
      <c r="H337" s="40">
        <v>149.43333333333334</v>
      </c>
      <c r="I337" s="40">
        <v>152.91666666666669</v>
      </c>
      <c r="J337" s="40">
        <v>155.53333333333336</v>
      </c>
      <c r="K337" s="31">
        <v>150.30000000000001</v>
      </c>
      <c r="L337" s="31">
        <v>144.19999999999999</v>
      </c>
      <c r="M337" s="31">
        <v>147.4315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269.2</v>
      </c>
      <c r="D338" s="40">
        <v>274.45</v>
      </c>
      <c r="E338" s="40">
        <v>261.45</v>
      </c>
      <c r="F338" s="40">
        <v>253.7</v>
      </c>
      <c r="G338" s="40">
        <v>240.7</v>
      </c>
      <c r="H338" s="40">
        <v>282.2</v>
      </c>
      <c r="I338" s="40">
        <v>295.2</v>
      </c>
      <c r="J338" s="40">
        <v>302.95</v>
      </c>
      <c r="K338" s="31">
        <v>287.45</v>
      </c>
      <c r="L338" s="31">
        <v>266.7</v>
      </c>
      <c r="M338" s="31">
        <v>15.20486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147.9</v>
      </c>
      <c r="D339" s="40">
        <v>147.45000000000002</v>
      </c>
      <c r="E339" s="40">
        <v>146.35000000000002</v>
      </c>
      <c r="F339" s="40">
        <v>144.80000000000001</v>
      </c>
      <c r="G339" s="40">
        <v>143.70000000000002</v>
      </c>
      <c r="H339" s="40">
        <v>149.00000000000003</v>
      </c>
      <c r="I339" s="40">
        <v>150.1</v>
      </c>
      <c r="J339" s="40">
        <v>151.65000000000003</v>
      </c>
      <c r="K339" s="31">
        <v>148.55000000000001</v>
      </c>
      <c r="L339" s="31">
        <v>145.9</v>
      </c>
      <c r="M339" s="31">
        <v>208.18539000000001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500.2</v>
      </c>
      <c r="D340" s="40">
        <v>505.5333333333333</v>
      </c>
      <c r="E340" s="40">
        <v>486.56666666666661</v>
      </c>
      <c r="F340" s="40">
        <v>472.93333333333328</v>
      </c>
      <c r="G340" s="40">
        <v>453.96666666666658</v>
      </c>
      <c r="H340" s="40">
        <v>519.16666666666663</v>
      </c>
      <c r="I340" s="40">
        <v>538.13333333333333</v>
      </c>
      <c r="J340" s="40">
        <v>551.76666666666665</v>
      </c>
      <c r="K340" s="31">
        <v>524.5</v>
      </c>
      <c r="L340" s="31">
        <v>491.9</v>
      </c>
      <c r="M340" s="31">
        <v>4.3330900000000003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108.65</v>
      </c>
      <c r="D341" s="40">
        <v>108.45</v>
      </c>
      <c r="E341" s="40">
        <v>103.65</v>
      </c>
      <c r="F341" s="40">
        <v>98.65</v>
      </c>
      <c r="G341" s="40">
        <v>93.850000000000009</v>
      </c>
      <c r="H341" s="40">
        <v>113.45</v>
      </c>
      <c r="I341" s="40">
        <v>118.24999999999999</v>
      </c>
      <c r="J341" s="40">
        <v>123.25</v>
      </c>
      <c r="K341" s="31">
        <v>113.25</v>
      </c>
      <c r="L341" s="31">
        <v>103.45</v>
      </c>
      <c r="M341" s="31">
        <v>420.42694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57.7</v>
      </c>
      <c r="D342" s="40">
        <v>57.716666666666669</v>
      </c>
      <c r="E342" s="40">
        <v>56.933333333333337</v>
      </c>
      <c r="F342" s="40">
        <v>56.166666666666671</v>
      </c>
      <c r="G342" s="40">
        <v>55.38333333333334</v>
      </c>
      <c r="H342" s="40">
        <v>58.483333333333334</v>
      </c>
      <c r="I342" s="40">
        <v>59.266666666666666</v>
      </c>
      <c r="J342" s="40">
        <v>60.033333333333331</v>
      </c>
      <c r="K342" s="31">
        <v>58.5</v>
      </c>
      <c r="L342" s="31">
        <v>56.95</v>
      </c>
      <c r="M342" s="31">
        <v>6.7149299999999998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3367.7</v>
      </c>
      <c r="D343" s="40">
        <v>3441.9166666666665</v>
      </c>
      <c r="E343" s="40">
        <v>3250.8833333333332</v>
      </c>
      <c r="F343" s="40">
        <v>3134.0666666666666</v>
      </c>
      <c r="G343" s="40">
        <v>2943.0333333333333</v>
      </c>
      <c r="H343" s="40">
        <v>3558.7333333333331</v>
      </c>
      <c r="I343" s="40">
        <v>3749.7666666666669</v>
      </c>
      <c r="J343" s="40">
        <v>3866.583333333333</v>
      </c>
      <c r="K343" s="31">
        <v>3632.95</v>
      </c>
      <c r="L343" s="31">
        <v>3325.1</v>
      </c>
      <c r="M343" s="31">
        <v>7.4312699999999996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19233.150000000001</v>
      </c>
      <c r="D344" s="40">
        <v>19323.283333333336</v>
      </c>
      <c r="E344" s="40">
        <v>18966.566666666673</v>
      </c>
      <c r="F344" s="40">
        <v>18699.983333333337</v>
      </c>
      <c r="G344" s="40">
        <v>18343.266666666674</v>
      </c>
      <c r="H344" s="40">
        <v>19589.866666666672</v>
      </c>
      <c r="I344" s="40">
        <v>19946.583333333339</v>
      </c>
      <c r="J344" s="40">
        <v>20213.166666666672</v>
      </c>
      <c r="K344" s="31">
        <v>19680</v>
      </c>
      <c r="L344" s="31">
        <v>19056.7</v>
      </c>
      <c r="M344" s="31">
        <v>0.75961999999999996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82.3</v>
      </c>
      <c r="D345" s="40">
        <v>83.399999999999991</v>
      </c>
      <c r="E345" s="40">
        <v>79.899999999999977</v>
      </c>
      <c r="F345" s="40">
        <v>77.499999999999986</v>
      </c>
      <c r="G345" s="40">
        <v>73.999999999999972</v>
      </c>
      <c r="H345" s="40">
        <v>85.799999999999983</v>
      </c>
      <c r="I345" s="40">
        <v>89.300000000000011</v>
      </c>
      <c r="J345" s="40">
        <v>91.699999999999989</v>
      </c>
      <c r="K345" s="31">
        <v>86.9</v>
      </c>
      <c r="L345" s="31">
        <v>81</v>
      </c>
      <c r="M345" s="31">
        <v>20.485130000000002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2578.6</v>
      </c>
      <c r="D346" s="40">
        <v>2571.7666666666669</v>
      </c>
      <c r="E346" s="40">
        <v>2520.6333333333337</v>
      </c>
      <c r="F346" s="40">
        <v>2462.666666666667</v>
      </c>
      <c r="G346" s="40">
        <v>2411.5333333333338</v>
      </c>
      <c r="H346" s="40">
        <v>2629.7333333333336</v>
      </c>
      <c r="I346" s="40">
        <v>2680.8666666666668</v>
      </c>
      <c r="J346" s="40">
        <v>2738.8333333333335</v>
      </c>
      <c r="K346" s="31">
        <v>2622.9</v>
      </c>
      <c r="L346" s="31">
        <v>2513.8000000000002</v>
      </c>
      <c r="M346" s="31">
        <v>7.6810000000000003E-2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456.4</v>
      </c>
      <c r="D347" s="40">
        <v>458.34999999999997</v>
      </c>
      <c r="E347" s="40">
        <v>450.04999999999995</v>
      </c>
      <c r="F347" s="40">
        <v>443.7</v>
      </c>
      <c r="G347" s="40">
        <v>435.4</v>
      </c>
      <c r="H347" s="40">
        <v>464.69999999999993</v>
      </c>
      <c r="I347" s="40">
        <v>473</v>
      </c>
      <c r="J347" s="40">
        <v>479.34999999999991</v>
      </c>
      <c r="K347" s="31">
        <v>466.65</v>
      </c>
      <c r="L347" s="31">
        <v>452</v>
      </c>
      <c r="M347" s="31">
        <v>13.883660000000001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885.85</v>
      </c>
      <c r="D348" s="40">
        <v>894.01666666666677</v>
      </c>
      <c r="E348" s="40">
        <v>867.03333333333353</v>
      </c>
      <c r="F348" s="40">
        <v>848.21666666666681</v>
      </c>
      <c r="G348" s="40">
        <v>821.23333333333358</v>
      </c>
      <c r="H348" s="40">
        <v>912.83333333333348</v>
      </c>
      <c r="I348" s="40">
        <v>939.81666666666683</v>
      </c>
      <c r="J348" s="40">
        <v>958.63333333333344</v>
      </c>
      <c r="K348" s="31">
        <v>921</v>
      </c>
      <c r="L348" s="31">
        <v>875.2</v>
      </c>
      <c r="M348" s="31">
        <v>13.64744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155</v>
      </c>
      <c r="D349" s="40">
        <v>156.61666666666667</v>
      </c>
      <c r="E349" s="40">
        <v>152.93333333333334</v>
      </c>
      <c r="F349" s="40">
        <v>150.86666666666667</v>
      </c>
      <c r="G349" s="40">
        <v>147.18333333333334</v>
      </c>
      <c r="H349" s="40">
        <v>158.68333333333334</v>
      </c>
      <c r="I349" s="40">
        <v>162.36666666666667</v>
      </c>
      <c r="J349" s="40">
        <v>164.43333333333334</v>
      </c>
      <c r="K349" s="31">
        <v>160.30000000000001</v>
      </c>
      <c r="L349" s="31">
        <v>154.55000000000001</v>
      </c>
      <c r="M349" s="31">
        <v>315.55788999999999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217</v>
      </c>
      <c r="D350" s="40">
        <v>220.70000000000002</v>
      </c>
      <c r="E350" s="40">
        <v>207.35000000000002</v>
      </c>
      <c r="F350" s="40">
        <v>197.70000000000002</v>
      </c>
      <c r="G350" s="40">
        <v>184.35000000000002</v>
      </c>
      <c r="H350" s="40">
        <v>230.35000000000002</v>
      </c>
      <c r="I350" s="40">
        <v>243.7</v>
      </c>
      <c r="J350" s="40">
        <v>253.35000000000002</v>
      </c>
      <c r="K350" s="31">
        <v>234.05</v>
      </c>
      <c r="L350" s="31">
        <v>211.05</v>
      </c>
      <c r="M350" s="31">
        <v>123.81349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4544.3999999999996</v>
      </c>
      <c r="D351" s="40">
        <v>4594.9666666666662</v>
      </c>
      <c r="E351" s="40">
        <v>4454.9333333333325</v>
      </c>
      <c r="F351" s="40">
        <v>4365.4666666666662</v>
      </c>
      <c r="G351" s="40">
        <v>4225.4333333333325</v>
      </c>
      <c r="H351" s="40">
        <v>4684.4333333333325</v>
      </c>
      <c r="I351" s="40">
        <v>4824.4666666666672</v>
      </c>
      <c r="J351" s="40">
        <v>4913.9333333333325</v>
      </c>
      <c r="K351" s="31">
        <v>4735</v>
      </c>
      <c r="L351" s="31">
        <v>4505.5</v>
      </c>
      <c r="M351" s="31">
        <v>3.1802100000000002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332.85</v>
      </c>
      <c r="D352" s="40">
        <v>330.33333333333331</v>
      </c>
      <c r="E352" s="40">
        <v>324.66666666666663</v>
      </c>
      <c r="F352" s="40">
        <v>316.48333333333329</v>
      </c>
      <c r="G352" s="40">
        <v>310.81666666666661</v>
      </c>
      <c r="H352" s="40">
        <v>338.51666666666665</v>
      </c>
      <c r="I352" s="40">
        <v>344.18333333333328</v>
      </c>
      <c r="J352" s="40">
        <v>352.36666666666667</v>
      </c>
      <c r="K352" s="31">
        <v>336</v>
      </c>
      <c r="L352" s="31">
        <v>322.14999999999998</v>
      </c>
      <c r="M352" s="31">
        <v>2.48786</v>
      </c>
      <c r="N352" s="1"/>
      <c r="O352" s="1"/>
    </row>
    <row r="353" spans="1:15" ht="12.75" customHeight="1">
      <c r="A353" s="31">
        <v>343</v>
      </c>
      <c r="B353" s="31" t="s">
        <v>180</v>
      </c>
      <c r="C353" s="31">
        <v>3135.2</v>
      </c>
      <c r="D353" s="40">
        <v>3100.9333333333329</v>
      </c>
      <c r="E353" s="40">
        <v>3044.266666666666</v>
      </c>
      <c r="F353" s="40">
        <v>2953.333333333333</v>
      </c>
      <c r="G353" s="40">
        <v>2896.6666666666661</v>
      </c>
      <c r="H353" s="40">
        <v>3191.8666666666659</v>
      </c>
      <c r="I353" s="40">
        <v>3248.5333333333328</v>
      </c>
      <c r="J353" s="40">
        <v>3339.4666666666658</v>
      </c>
      <c r="K353" s="31">
        <v>3157.6</v>
      </c>
      <c r="L353" s="31">
        <v>3010</v>
      </c>
      <c r="M353" s="31">
        <v>7.6193799999999996</v>
      </c>
      <c r="N353" s="1"/>
      <c r="O353" s="1"/>
    </row>
    <row r="354" spans="1:15" ht="12.75" customHeight="1">
      <c r="A354" s="31">
        <v>344</v>
      </c>
      <c r="B354" s="31" t="s">
        <v>485</v>
      </c>
      <c r="C354" s="31">
        <v>520.29999999999995</v>
      </c>
      <c r="D354" s="40">
        <v>520.29999999999995</v>
      </c>
      <c r="E354" s="40">
        <v>520.29999999999995</v>
      </c>
      <c r="F354" s="40">
        <v>520.29999999999995</v>
      </c>
      <c r="G354" s="40">
        <v>520.29999999999995</v>
      </c>
      <c r="H354" s="40">
        <v>520.29999999999995</v>
      </c>
      <c r="I354" s="40">
        <v>520.29999999999995</v>
      </c>
      <c r="J354" s="40">
        <v>520.29999999999995</v>
      </c>
      <c r="K354" s="31">
        <v>520.29999999999995</v>
      </c>
      <c r="L354" s="31">
        <v>520.29999999999995</v>
      </c>
      <c r="M354" s="31">
        <v>0.66527999999999998</v>
      </c>
      <c r="N354" s="1"/>
      <c r="O354" s="1"/>
    </row>
    <row r="355" spans="1:15" ht="12.75" customHeight="1">
      <c r="A355" s="31">
        <v>345</v>
      </c>
      <c r="B355" s="31" t="s">
        <v>486</v>
      </c>
      <c r="C355" s="31">
        <v>358.4</v>
      </c>
      <c r="D355" s="40">
        <v>360.7166666666667</v>
      </c>
      <c r="E355" s="40">
        <v>352.68333333333339</v>
      </c>
      <c r="F355" s="40">
        <v>346.9666666666667</v>
      </c>
      <c r="G355" s="40">
        <v>338.93333333333339</v>
      </c>
      <c r="H355" s="40">
        <v>366.43333333333339</v>
      </c>
      <c r="I355" s="40">
        <v>374.4666666666667</v>
      </c>
      <c r="J355" s="40">
        <v>380.18333333333339</v>
      </c>
      <c r="K355" s="31">
        <v>368.75</v>
      </c>
      <c r="L355" s="31">
        <v>355</v>
      </c>
      <c r="M355" s="31">
        <v>2.74072</v>
      </c>
      <c r="N355" s="1"/>
      <c r="O355" s="1"/>
    </row>
    <row r="356" spans="1:15" ht="12.75" customHeight="1">
      <c r="A356" s="31">
        <v>346</v>
      </c>
      <c r="B356" s="31" t="s">
        <v>184</v>
      </c>
      <c r="C356" s="31">
        <v>1662.7</v>
      </c>
      <c r="D356" s="40">
        <v>1667.5999999999997</v>
      </c>
      <c r="E356" s="40">
        <v>1625.1999999999994</v>
      </c>
      <c r="F356" s="40">
        <v>1587.6999999999996</v>
      </c>
      <c r="G356" s="40">
        <v>1545.2999999999993</v>
      </c>
      <c r="H356" s="40">
        <v>1705.0999999999995</v>
      </c>
      <c r="I356" s="40">
        <v>1747.4999999999995</v>
      </c>
      <c r="J356" s="40">
        <v>1784.9999999999995</v>
      </c>
      <c r="K356" s="31">
        <v>1710</v>
      </c>
      <c r="L356" s="31">
        <v>1630.1</v>
      </c>
      <c r="M356" s="31">
        <v>6.9560700000000004</v>
      </c>
      <c r="N356" s="1"/>
      <c r="O356" s="1"/>
    </row>
    <row r="357" spans="1:15" ht="12.75" customHeight="1">
      <c r="A357" s="31">
        <v>347</v>
      </c>
      <c r="B357" s="31" t="s">
        <v>174</v>
      </c>
      <c r="C357" s="31">
        <v>37485.85</v>
      </c>
      <c r="D357" s="40">
        <v>37556.816666666666</v>
      </c>
      <c r="E357" s="40">
        <v>36730.033333333333</v>
      </c>
      <c r="F357" s="40">
        <v>35974.216666666667</v>
      </c>
      <c r="G357" s="40">
        <v>35147.433333333334</v>
      </c>
      <c r="H357" s="40">
        <v>38312.633333333331</v>
      </c>
      <c r="I357" s="40">
        <v>39139.416666666657</v>
      </c>
      <c r="J357" s="40">
        <v>39895.23333333333</v>
      </c>
      <c r="K357" s="31">
        <v>38383.599999999999</v>
      </c>
      <c r="L357" s="31">
        <v>36801</v>
      </c>
      <c r="M357" s="31">
        <v>0.31858999999999998</v>
      </c>
      <c r="N357" s="1"/>
      <c r="O357" s="1"/>
    </row>
    <row r="358" spans="1:15" ht="12.75" customHeight="1">
      <c r="A358" s="31">
        <v>348</v>
      </c>
      <c r="B358" s="31" t="s">
        <v>487</v>
      </c>
      <c r="C358" s="31">
        <v>4036.75</v>
      </c>
      <c r="D358" s="40">
        <v>4090.2333333333336</v>
      </c>
      <c r="E358" s="40">
        <v>3936.5166666666673</v>
      </c>
      <c r="F358" s="40">
        <v>3836.2833333333338</v>
      </c>
      <c r="G358" s="40">
        <v>3682.5666666666675</v>
      </c>
      <c r="H358" s="40">
        <v>4190.4666666666672</v>
      </c>
      <c r="I358" s="40">
        <v>4344.1833333333343</v>
      </c>
      <c r="J358" s="40">
        <v>4444.416666666667</v>
      </c>
      <c r="K358" s="31">
        <v>4243.95</v>
      </c>
      <c r="L358" s="31">
        <v>3990</v>
      </c>
      <c r="M358" s="31">
        <v>4.3112700000000004</v>
      </c>
      <c r="N358" s="1"/>
      <c r="O358" s="1"/>
    </row>
    <row r="359" spans="1:15" ht="12.75" customHeight="1">
      <c r="A359" s="31">
        <v>349</v>
      </c>
      <c r="B359" s="31" t="s">
        <v>176</v>
      </c>
      <c r="C359" s="31">
        <v>233</v>
      </c>
      <c r="D359" s="40">
        <v>232.16666666666666</v>
      </c>
      <c r="E359" s="40">
        <v>230.0333333333333</v>
      </c>
      <c r="F359" s="40">
        <v>227.06666666666663</v>
      </c>
      <c r="G359" s="40">
        <v>224.93333333333328</v>
      </c>
      <c r="H359" s="40">
        <v>235.13333333333333</v>
      </c>
      <c r="I359" s="40">
        <v>237.26666666666671</v>
      </c>
      <c r="J359" s="40">
        <v>240.23333333333335</v>
      </c>
      <c r="K359" s="31">
        <v>234.3</v>
      </c>
      <c r="L359" s="31">
        <v>229.2</v>
      </c>
      <c r="M359" s="31">
        <v>42.241520000000001</v>
      </c>
      <c r="N359" s="1"/>
      <c r="O359" s="1"/>
    </row>
    <row r="360" spans="1:15" ht="12.75" customHeight="1">
      <c r="A360" s="31">
        <v>350</v>
      </c>
      <c r="B360" s="31" t="s">
        <v>178</v>
      </c>
      <c r="C360" s="31">
        <v>5212.2</v>
      </c>
      <c r="D360" s="40">
        <v>5217.6833333333334</v>
      </c>
      <c r="E360" s="40">
        <v>5121.5166666666664</v>
      </c>
      <c r="F360" s="40">
        <v>5030.833333333333</v>
      </c>
      <c r="G360" s="40">
        <v>4934.6666666666661</v>
      </c>
      <c r="H360" s="40">
        <v>5308.3666666666668</v>
      </c>
      <c r="I360" s="40">
        <v>5404.5333333333328</v>
      </c>
      <c r="J360" s="40">
        <v>5495.2166666666672</v>
      </c>
      <c r="K360" s="31">
        <v>5313.85</v>
      </c>
      <c r="L360" s="31">
        <v>5127</v>
      </c>
      <c r="M360" s="31">
        <v>0.36373</v>
      </c>
      <c r="N360" s="1"/>
      <c r="O360" s="1"/>
    </row>
    <row r="361" spans="1:15" ht="12.75" customHeight="1">
      <c r="A361" s="31">
        <v>351</v>
      </c>
      <c r="B361" s="31" t="s">
        <v>488</v>
      </c>
      <c r="C361" s="31">
        <v>231.95</v>
      </c>
      <c r="D361" s="40">
        <v>234.41666666666666</v>
      </c>
      <c r="E361" s="40">
        <v>228.58333333333331</v>
      </c>
      <c r="F361" s="40">
        <v>225.21666666666667</v>
      </c>
      <c r="G361" s="40">
        <v>219.38333333333333</v>
      </c>
      <c r="H361" s="40">
        <v>237.7833333333333</v>
      </c>
      <c r="I361" s="40">
        <v>243.61666666666662</v>
      </c>
      <c r="J361" s="40">
        <v>246.98333333333329</v>
      </c>
      <c r="K361" s="31">
        <v>240.25</v>
      </c>
      <c r="L361" s="31">
        <v>231.05</v>
      </c>
      <c r="M361" s="31">
        <v>10.84803</v>
      </c>
      <c r="N361" s="1"/>
      <c r="O361" s="1"/>
    </row>
    <row r="362" spans="1:15" ht="12.75" customHeight="1">
      <c r="A362" s="31">
        <v>352</v>
      </c>
      <c r="B362" s="31" t="s">
        <v>489</v>
      </c>
      <c r="C362" s="31">
        <v>908.65</v>
      </c>
      <c r="D362" s="40">
        <v>919.58333333333337</v>
      </c>
      <c r="E362" s="40">
        <v>884.16666666666674</v>
      </c>
      <c r="F362" s="40">
        <v>859.68333333333339</v>
      </c>
      <c r="G362" s="40">
        <v>824.26666666666677</v>
      </c>
      <c r="H362" s="40">
        <v>944.06666666666672</v>
      </c>
      <c r="I362" s="40">
        <v>979.48333333333346</v>
      </c>
      <c r="J362" s="40">
        <v>1003.9666666666667</v>
      </c>
      <c r="K362" s="31">
        <v>955</v>
      </c>
      <c r="L362" s="31">
        <v>895.1</v>
      </c>
      <c r="M362" s="31">
        <v>1.4499299999999999</v>
      </c>
      <c r="N362" s="1"/>
      <c r="O362" s="1"/>
    </row>
    <row r="363" spans="1:15" ht="12.75" customHeight="1">
      <c r="A363" s="31">
        <v>353</v>
      </c>
      <c r="B363" s="31" t="s">
        <v>179</v>
      </c>
      <c r="C363" s="31">
        <v>2305.5</v>
      </c>
      <c r="D363" s="40">
        <v>2346.9833333333331</v>
      </c>
      <c r="E363" s="40">
        <v>2248.5166666666664</v>
      </c>
      <c r="F363" s="40">
        <v>2191.5333333333333</v>
      </c>
      <c r="G363" s="40">
        <v>2093.0666666666666</v>
      </c>
      <c r="H363" s="40">
        <v>2403.9666666666662</v>
      </c>
      <c r="I363" s="40">
        <v>2502.4333333333325</v>
      </c>
      <c r="J363" s="40">
        <v>2559.4166666666661</v>
      </c>
      <c r="K363" s="31">
        <v>2445.4499999999998</v>
      </c>
      <c r="L363" s="31">
        <v>2290</v>
      </c>
      <c r="M363" s="31">
        <v>6.8264199999999997</v>
      </c>
      <c r="N363" s="1"/>
      <c r="O363" s="1"/>
    </row>
    <row r="364" spans="1:15" ht="12.75" customHeight="1">
      <c r="A364" s="31">
        <v>354</v>
      </c>
      <c r="B364" s="31" t="s">
        <v>175</v>
      </c>
      <c r="C364" s="31">
        <v>2683.2</v>
      </c>
      <c r="D364" s="40">
        <v>2691.0666666666666</v>
      </c>
      <c r="E364" s="40">
        <v>2652.1333333333332</v>
      </c>
      <c r="F364" s="40">
        <v>2621.0666666666666</v>
      </c>
      <c r="G364" s="40">
        <v>2582.1333333333332</v>
      </c>
      <c r="H364" s="40">
        <v>2722.1333333333332</v>
      </c>
      <c r="I364" s="40">
        <v>2761.0666666666666</v>
      </c>
      <c r="J364" s="40">
        <v>2792.1333333333332</v>
      </c>
      <c r="K364" s="31">
        <v>2730</v>
      </c>
      <c r="L364" s="31">
        <v>2660</v>
      </c>
      <c r="M364" s="31">
        <v>5.3402700000000003</v>
      </c>
      <c r="N364" s="1"/>
      <c r="O364" s="1"/>
    </row>
    <row r="365" spans="1:15" ht="12.75" customHeight="1">
      <c r="A365" s="31">
        <v>355</v>
      </c>
      <c r="B365" s="31" t="s">
        <v>490</v>
      </c>
      <c r="C365" s="31">
        <v>933.9</v>
      </c>
      <c r="D365" s="40">
        <v>940.9666666666667</v>
      </c>
      <c r="E365" s="40">
        <v>911.68333333333339</v>
      </c>
      <c r="F365" s="40">
        <v>889.4666666666667</v>
      </c>
      <c r="G365" s="40">
        <v>860.18333333333339</v>
      </c>
      <c r="H365" s="40">
        <v>963.18333333333339</v>
      </c>
      <c r="I365" s="40">
        <v>992.4666666666667</v>
      </c>
      <c r="J365" s="40">
        <v>1014.6833333333334</v>
      </c>
      <c r="K365" s="31">
        <v>970.25</v>
      </c>
      <c r="L365" s="31">
        <v>918.75</v>
      </c>
      <c r="M365" s="31">
        <v>0.55694999999999995</v>
      </c>
      <c r="N365" s="1"/>
      <c r="O365" s="1"/>
    </row>
    <row r="366" spans="1:15" ht="12.75" customHeight="1">
      <c r="A366" s="31">
        <v>356</v>
      </c>
      <c r="B366" s="31" t="s">
        <v>273</v>
      </c>
      <c r="C366" s="31">
        <v>2221.1</v>
      </c>
      <c r="D366" s="40">
        <v>2221.4833333333331</v>
      </c>
      <c r="E366" s="40">
        <v>2139.6166666666663</v>
      </c>
      <c r="F366" s="40">
        <v>2058.1333333333332</v>
      </c>
      <c r="G366" s="40">
        <v>1976.2666666666664</v>
      </c>
      <c r="H366" s="40">
        <v>2302.9666666666662</v>
      </c>
      <c r="I366" s="40">
        <v>2384.833333333333</v>
      </c>
      <c r="J366" s="40">
        <v>2466.3166666666662</v>
      </c>
      <c r="K366" s="31">
        <v>2303.35</v>
      </c>
      <c r="L366" s="31">
        <v>2140</v>
      </c>
      <c r="M366" s="31">
        <v>13.405250000000001</v>
      </c>
      <c r="N366" s="1"/>
      <c r="O366" s="1"/>
    </row>
    <row r="367" spans="1:15" ht="12.75" customHeight="1">
      <c r="A367" s="31">
        <v>357</v>
      </c>
      <c r="B367" s="31" t="s">
        <v>491</v>
      </c>
      <c r="C367" s="31">
        <v>1688.7</v>
      </c>
      <c r="D367" s="40">
        <v>1730.6833333333334</v>
      </c>
      <c r="E367" s="40">
        <v>1629.2166666666667</v>
      </c>
      <c r="F367" s="40">
        <v>1569.7333333333333</v>
      </c>
      <c r="G367" s="40">
        <v>1468.2666666666667</v>
      </c>
      <c r="H367" s="40">
        <v>1790.1666666666667</v>
      </c>
      <c r="I367" s="40">
        <v>1891.6333333333334</v>
      </c>
      <c r="J367" s="40">
        <v>1951.1166666666668</v>
      </c>
      <c r="K367" s="31">
        <v>1832.15</v>
      </c>
      <c r="L367" s="31">
        <v>1671.2</v>
      </c>
      <c r="M367" s="31">
        <v>3.84477</v>
      </c>
      <c r="N367" s="1"/>
      <c r="O367" s="1"/>
    </row>
    <row r="368" spans="1:15" ht="12.75" customHeight="1">
      <c r="A368" s="31">
        <v>358</v>
      </c>
      <c r="B368" s="31" t="s">
        <v>177</v>
      </c>
      <c r="C368" s="31">
        <v>142</v>
      </c>
      <c r="D368" s="40">
        <v>141.25</v>
      </c>
      <c r="E368" s="40">
        <v>139.80000000000001</v>
      </c>
      <c r="F368" s="40">
        <v>137.60000000000002</v>
      </c>
      <c r="G368" s="40">
        <v>136.15000000000003</v>
      </c>
      <c r="H368" s="40">
        <v>143.44999999999999</v>
      </c>
      <c r="I368" s="40">
        <v>144.89999999999998</v>
      </c>
      <c r="J368" s="40">
        <v>147.09999999999997</v>
      </c>
      <c r="K368" s="31">
        <v>142.69999999999999</v>
      </c>
      <c r="L368" s="31">
        <v>139.05000000000001</v>
      </c>
      <c r="M368" s="31">
        <v>58.658430000000003</v>
      </c>
      <c r="N368" s="1"/>
      <c r="O368" s="1"/>
    </row>
    <row r="369" spans="1:15" ht="12.75" customHeight="1">
      <c r="A369" s="31">
        <v>359</v>
      </c>
      <c r="B369" s="31" t="s">
        <v>182</v>
      </c>
      <c r="C369" s="31">
        <v>194.05</v>
      </c>
      <c r="D369" s="40">
        <v>194.96666666666667</v>
      </c>
      <c r="E369" s="40">
        <v>192.58333333333334</v>
      </c>
      <c r="F369" s="40">
        <v>191.11666666666667</v>
      </c>
      <c r="G369" s="40">
        <v>188.73333333333335</v>
      </c>
      <c r="H369" s="40">
        <v>196.43333333333334</v>
      </c>
      <c r="I369" s="40">
        <v>198.81666666666666</v>
      </c>
      <c r="J369" s="40">
        <v>200.28333333333333</v>
      </c>
      <c r="K369" s="31">
        <v>197.35</v>
      </c>
      <c r="L369" s="31">
        <v>193.5</v>
      </c>
      <c r="M369" s="31">
        <v>127.09911</v>
      </c>
      <c r="N369" s="1"/>
      <c r="O369" s="1"/>
    </row>
    <row r="370" spans="1:15" ht="12.75" customHeight="1">
      <c r="A370" s="31">
        <v>360</v>
      </c>
      <c r="B370" s="31" t="s">
        <v>274</v>
      </c>
      <c r="C370" s="31">
        <v>419.35</v>
      </c>
      <c r="D370" s="40">
        <v>426.56666666666666</v>
      </c>
      <c r="E370" s="40">
        <v>408.7833333333333</v>
      </c>
      <c r="F370" s="40">
        <v>398.21666666666664</v>
      </c>
      <c r="G370" s="40">
        <v>380.43333333333328</v>
      </c>
      <c r="H370" s="40">
        <v>437.13333333333333</v>
      </c>
      <c r="I370" s="40">
        <v>454.91666666666674</v>
      </c>
      <c r="J370" s="40">
        <v>465.48333333333335</v>
      </c>
      <c r="K370" s="31">
        <v>444.35</v>
      </c>
      <c r="L370" s="31">
        <v>416</v>
      </c>
      <c r="M370" s="31">
        <v>14.87167</v>
      </c>
      <c r="N370" s="1"/>
      <c r="O370" s="1"/>
    </row>
    <row r="371" spans="1:15" ht="12.75" customHeight="1">
      <c r="A371" s="31">
        <v>361</v>
      </c>
      <c r="B371" s="31" t="s">
        <v>492</v>
      </c>
      <c r="C371" s="31">
        <v>718</v>
      </c>
      <c r="D371" s="40">
        <v>723.73333333333323</v>
      </c>
      <c r="E371" s="40">
        <v>707.46666666666647</v>
      </c>
      <c r="F371" s="40">
        <v>696.93333333333328</v>
      </c>
      <c r="G371" s="40">
        <v>680.66666666666652</v>
      </c>
      <c r="H371" s="40">
        <v>734.26666666666642</v>
      </c>
      <c r="I371" s="40">
        <v>750.53333333333308</v>
      </c>
      <c r="J371" s="40">
        <v>761.06666666666638</v>
      </c>
      <c r="K371" s="31">
        <v>740</v>
      </c>
      <c r="L371" s="31">
        <v>713.2</v>
      </c>
      <c r="M371" s="31">
        <v>4.22593</v>
      </c>
      <c r="N371" s="1"/>
      <c r="O371" s="1"/>
    </row>
    <row r="372" spans="1:15" ht="12.75" customHeight="1">
      <c r="A372" s="31">
        <v>362</v>
      </c>
      <c r="B372" s="31" t="s">
        <v>493</v>
      </c>
      <c r="C372" s="31">
        <v>123.5</v>
      </c>
      <c r="D372" s="40">
        <v>122.78333333333335</v>
      </c>
      <c r="E372" s="40">
        <v>121.4666666666667</v>
      </c>
      <c r="F372" s="40">
        <v>119.43333333333335</v>
      </c>
      <c r="G372" s="40">
        <v>118.1166666666667</v>
      </c>
      <c r="H372" s="40">
        <v>124.81666666666669</v>
      </c>
      <c r="I372" s="40">
        <v>126.13333333333333</v>
      </c>
      <c r="J372" s="40">
        <v>128.16666666666669</v>
      </c>
      <c r="K372" s="31">
        <v>124.1</v>
      </c>
      <c r="L372" s="31">
        <v>120.75</v>
      </c>
      <c r="M372" s="31">
        <v>6.58812</v>
      </c>
      <c r="N372" s="1"/>
      <c r="O372" s="1"/>
    </row>
    <row r="373" spans="1:15" ht="12.75" customHeight="1">
      <c r="A373" s="31">
        <v>363</v>
      </c>
      <c r="B373" s="31" t="s">
        <v>494</v>
      </c>
      <c r="C373" s="31">
        <v>5496.55</v>
      </c>
      <c r="D373" s="40">
        <v>5499.6333333333341</v>
      </c>
      <c r="E373" s="40">
        <v>5452.6166666666686</v>
      </c>
      <c r="F373" s="40">
        <v>5408.6833333333343</v>
      </c>
      <c r="G373" s="40">
        <v>5361.6666666666688</v>
      </c>
      <c r="H373" s="40">
        <v>5543.5666666666684</v>
      </c>
      <c r="I373" s="40">
        <v>5590.583333333333</v>
      </c>
      <c r="J373" s="40">
        <v>5634.5166666666682</v>
      </c>
      <c r="K373" s="31">
        <v>5546.65</v>
      </c>
      <c r="L373" s="31">
        <v>5455.7</v>
      </c>
      <c r="M373" s="31">
        <v>8.9370000000000005E-2</v>
      </c>
      <c r="N373" s="1"/>
      <c r="O373" s="1"/>
    </row>
    <row r="374" spans="1:15" ht="12.75" customHeight="1">
      <c r="A374" s="31">
        <v>364</v>
      </c>
      <c r="B374" s="31" t="s">
        <v>275</v>
      </c>
      <c r="C374" s="31">
        <v>14706.15</v>
      </c>
      <c r="D374" s="40">
        <v>14486.700000000003</v>
      </c>
      <c r="E374" s="40">
        <v>14149.400000000005</v>
      </c>
      <c r="F374" s="40">
        <v>13592.650000000003</v>
      </c>
      <c r="G374" s="40">
        <v>13255.350000000006</v>
      </c>
      <c r="H374" s="40">
        <v>15043.450000000004</v>
      </c>
      <c r="I374" s="40">
        <v>15380.750000000004</v>
      </c>
      <c r="J374" s="40">
        <v>15937.500000000004</v>
      </c>
      <c r="K374" s="31">
        <v>14824</v>
      </c>
      <c r="L374" s="31">
        <v>13929.95</v>
      </c>
      <c r="M374" s="31">
        <v>0.15282999999999999</v>
      </c>
      <c r="N374" s="1"/>
      <c r="O374" s="1"/>
    </row>
    <row r="375" spans="1:15" ht="12.75" customHeight="1">
      <c r="A375" s="31">
        <v>365</v>
      </c>
      <c r="B375" s="31" t="s">
        <v>181</v>
      </c>
      <c r="C375" s="31">
        <v>44.65</v>
      </c>
      <c r="D375" s="40">
        <v>44.333333333333336</v>
      </c>
      <c r="E375" s="40">
        <v>43.766666666666673</v>
      </c>
      <c r="F375" s="40">
        <v>42.88333333333334</v>
      </c>
      <c r="G375" s="40">
        <v>42.316666666666677</v>
      </c>
      <c r="H375" s="40">
        <v>45.216666666666669</v>
      </c>
      <c r="I375" s="40">
        <v>45.783333333333331</v>
      </c>
      <c r="J375" s="40">
        <v>46.666666666666664</v>
      </c>
      <c r="K375" s="31">
        <v>44.9</v>
      </c>
      <c r="L375" s="31">
        <v>43.45</v>
      </c>
      <c r="M375" s="31">
        <v>1227.50629</v>
      </c>
      <c r="N375" s="1"/>
      <c r="O375" s="1"/>
    </row>
    <row r="376" spans="1:15" ht="12.75" customHeight="1">
      <c r="A376" s="31">
        <v>366</v>
      </c>
      <c r="B376" s="31" t="s">
        <v>495</v>
      </c>
      <c r="C376" s="31">
        <v>896.55</v>
      </c>
      <c r="D376" s="40">
        <v>892.81666666666661</v>
      </c>
      <c r="E376" s="40">
        <v>869.73333333333323</v>
      </c>
      <c r="F376" s="40">
        <v>842.91666666666663</v>
      </c>
      <c r="G376" s="40">
        <v>819.83333333333326</v>
      </c>
      <c r="H376" s="40">
        <v>919.63333333333321</v>
      </c>
      <c r="I376" s="40">
        <v>942.7166666666667</v>
      </c>
      <c r="J376" s="40">
        <v>969.53333333333319</v>
      </c>
      <c r="K376" s="31">
        <v>915.9</v>
      </c>
      <c r="L376" s="31">
        <v>866</v>
      </c>
      <c r="M376" s="31">
        <v>1.24319</v>
      </c>
      <c r="N376" s="1"/>
      <c r="O376" s="1"/>
    </row>
    <row r="377" spans="1:15" ht="12.75" customHeight="1">
      <c r="A377" s="31">
        <v>367</v>
      </c>
      <c r="B377" s="31" t="s">
        <v>186</v>
      </c>
      <c r="C377" s="31">
        <v>196.95</v>
      </c>
      <c r="D377" s="40">
        <v>194.29999999999998</v>
      </c>
      <c r="E377" s="40">
        <v>190.59999999999997</v>
      </c>
      <c r="F377" s="40">
        <v>184.24999999999997</v>
      </c>
      <c r="G377" s="40">
        <v>180.54999999999995</v>
      </c>
      <c r="H377" s="40">
        <v>200.64999999999998</v>
      </c>
      <c r="I377" s="40">
        <v>204.34999999999997</v>
      </c>
      <c r="J377" s="40">
        <v>210.7</v>
      </c>
      <c r="K377" s="31">
        <v>198</v>
      </c>
      <c r="L377" s="31">
        <v>187.95</v>
      </c>
      <c r="M377" s="31">
        <v>87.619100000000003</v>
      </c>
      <c r="N377" s="1"/>
      <c r="O377" s="1"/>
    </row>
    <row r="378" spans="1:15" ht="12.75" customHeight="1">
      <c r="A378" s="31">
        <v>368</v>
      </c>
      <c r="B378" s="31" t="s">
        <v>187</v>
      </c>
      <c r="C378" s="31">
        <v>154.6</v>
      </c>
      <c r="D378" s="40">
        <v>154.76666666666668</v>
      </c>
      <c r="E378" s="40">
        <v>153.03333333333336</v>
      </c>
      <c r="F378" s="40">
        <v>151.46666666666667</v>
      </c>
      <c r="G378" s="40">
        <v>149.73333333333335</v>
      </c>
      <c r="H378" s="40">
        <v>156.33333333333337</v>
      </c>
      <c r="I378" s="40">
        <v>158.06666666666666</v>
      </c>
      <c r="J378" s="40">
        <v>159.63333333333338</v>
      </c>
      <c r="K378" s="31">
        <v>156.5</v>
      </c>
      <c r="L378" s="31">
        <v>153.19999999999999</v>
      </c>
      <c r="M378" s="31">
        <v>60.671439999999997</v>
      </c>
      <c r="N378" s="1"/>
      <c r="O378" s="1"/>
    </row>
    <row r="379" spans="1:15" ht="12.75" customHeight="1">
      <c r="A379" s="31">
        <v>369</v>
      </c>
      <c r="B379" s="31" t="s">
        <v>496</v>
      </c>
      <c r="C379" s="31">
        <v>285.25</v>
      </c>
      <c r="D379" s="40">
        <v>285.63333333333333</v>
      </c>
      <c r="E379" s="40">
        <v>281.26666666666665</v>
      </c>
      <c r="F379" s="40">
        <v>277.2833333333333</v>
      </c>
      <c r="G379" s="40">
        <v>272.91666666666663</v>
      </c>
      <c r="H379" s="40">
        <v>289.61666666666667</v>
      </c>
      <c r="I379" s="40">
        <v>293.98333333333335</v>
      </c>
      <c r="J379" s="40">
        <v>297.9666666666667</v>
      </c>
      <c r="K379" s="31">
        <v>290</v>
      </c>
      <c r="L379" s="31">
        <v>281.64999999999998</v>
      </c>
      <c r="M379" s="31">
        <v>2.7404199999999999</v>
      </c>
      <c r="N379" s="1"/>
      <c r="O379" s="1"/>
    </row>
    <row r="380" spans="1:15" ht="12.75" customHeight="1">
      <c r="A380" s="31">
        <v>370</v>
      </c>
      <c r="B380" s="31" t="s">
        <v>497</v>
      </c>
      <c r="C380" s="31">
        <v>1097.9000000000001</v>
      </c>
      <c r="D380" s="40">
        <v>1099.8833333333334</v>
      </c>
      <c r="E380" s="40">
        <v>1078.166666666667</v>
      </c>
      <c r="F380" s="40">
        <v>1058.4333333333336</v>
      </c>
      <c r="G380" s="40">
        <v>1036.7166666666672</v>
      </c>
      <c r="H380" s="40">
        <v>1119.6166666666668</v>
      </c>
      <c r="I380" s="40">
        <v>1141.3333333333335</v>
      </c>
      <c r="J380" s="40">
        <v>1161.0666666666666</v>
      </c>
      <c r="K380" s="31">
        <v>1121.5999999999999</v>
      </c>
      <c r="L380" s="31">
        <v>1080.1500000000001</v>
      </c>
      <c r="M380" s="31">
        <v>1.90368</v>
      </c>
      <c r="N380" s="1"/>
      <c r="O380" s="1"/>
    </row>
    <row r="381" spans="1:15" ht="12.75" customHeight="1">
      <c r="A381" s="31">
        <v>371</v>
      </c>
      <c r="B381" s="31" t="s">
        <v>498</v>
      </c>
      <c r="C381" s="31">
        <v>35.9</v>
      </c>
      <c r="D381" s="40">
        <v>35.066666666666663</v>
      </c>
      <c r="E381" s="40">
        <v>33.583333333333329</v>
      </c>
      <c r="F381" s="40">
        <v>31.266666666666666</v>
      </c>
      <c r="G381" s="40">
        <v>29.783333333333331</v>
      </c>
      <c r="H381" s="40">
        <v>37.383333333333326</v>
      </c>
      <c r="I381" s="40">
        <v>38.86666666666666</v>
      </c>
      <c r="J381" s="40">
        <v>41.183333333333323</v>
      </c>
      <c r="K381" s="31">
        <v>36.549999999999997</v>
      </c>
      <c r="L381" s="31">
        <v>32.75</v>
      </c>
      <c r="M381" s="31">
        <v>728.80232999999998</v>
      </c>
      <c r="N381" s="1"/>
      <c r="O381" s="1"/>
    </row>
    <row r="382" spans="1:15" ht="12.75" customHeight="1">
      <c r="A382" s="31">
        <v>372</v>
      </c>
      <c r="B382" s="31" t="s">
        <v>499</v>
      </c>
      <c r="C382" s="31">
        <v>229.3</v>
      </c>
      <c r="D382" s="40">
        <v>232.91666666666666</v>
      </c>
      <c r="E382" s="40">
        <v>224.23333333333332</v>
      </c>
      <c r="F382" s="40">
        <v>219.16666666666666</v>
      </c>
      <c r="G382" s="40">
        <v>210.48333333333332</v>
      </c>
      <c r="H382" s="40">
        <v>237.98333333333332</v>
      </c>
      <c r="I382" s="40">
        <v>246.66666666666666</v>
      </c>
      <c r="J382" s="40">
        <v>251.73333333333332</v>
      </c>
      <c r="K382" s="31">
        <v>241.6</v>
      </c>
      <c r="L382" s="31">
        <v>227.85</v>
      </c>
      <c r="M382" s="31">
        <v>24.657990000000002</v>
      </c>
      <c r="N382" s="1"/>
      <c r="O382" s="1"/>
    </row>
    <row r="383" spans="1:15" ht="12.75" customHeight="1">
      <c r="A383" s="31">
        <v>373</v>
      </c>
      <c r="B383" s="31" t="s">
        <v>500</v>
      </c>
      <c r="C383" s="31">
        <v>634.4</v>
      </c>
      <c r="D383" s="40">
        <v>634.99999999999989</v>
      </c>
      <c r="E383" s="40">
        <v>629.69999999999982</v>
      </c>
      <c r="F383" s="40">
        <v>624.99999999999989</v>
      </c>
      <c r="G383" s="40">
        <v>619.69999999999982</v>
      </c>
      <c r="H383" s="40">
        <v>639.69999999999982</v>
      </c>
      <c r="I383" s="40">
        <v>644.99999999999977</v>
      </c>
      <c r="J383" s="40">
        <v>649.69999999999982</v>
      </c>
      <c r="K383" s="31">
        <v>640.29999999999995</v>
      </c>
      <c r="L383" s="31">
        <v>630.29999999999995</v>
      </c>
      <c r="M383" s="31">
        <v>2.1067100000000001</v>
      </c>
      <c r="N383" s="1"/>
      <c r="O383" s="1"/>
    </row>
    <row r="384" spans="1:15" ht="12.75" customHeight="1">
      <c r="A384" s="31">
        <v>374</v>
      </c>
      <c r="B384" s="31" t="s">
        <v>501</v>
      </c>
      <c r="C384" s="31">
        <v>276.64999999999998</v>
      </c>
      <c r="D384" s="40">
        <v>280.43333333333334</v>
      </c>
      <c r="E384" s="40">
        <v>271.86666666666667</v>
      </c>
      <c r="F384" s="40">
        <v>267.08333333333331</v>
      </c>
      <c r="G384" s="40">
        <v>258.51666666666665</v>
      </c>
      <c r="H384" s="40">
        <v>285.2166666666667</v>
      </c>
      <c r="I384" s="40">
        <v>293.78333333333342</v>
      </c>
      <c r="J384" s="40">
        <v>298.56666666666672</v>
      </c>
      <c r="K384" s="31">
        <v>289</v>
      </c>
      <c r="L384" s="31">
        <v>275.64999999999998</v>
      </c>
      <c r="M384" s="31">
        <v>9.5131800000000002</v>
      </c>
      <c r="N384" s="1"/>
      <c r="O384" s="1"/>
    </row>
    <row r="385" spans="1:15" ht="12.75" customHeight="1">
      <c r="A385" s="31">
        <v>375</v>
      </c>
      <c r="B385" s="31" t="s">
        <v>502</v>
      </c>
      <c r="C385" s="31">
        <v>82.55</v>
      </c>
      <c r="D385" s="40">
        <v>81.899999999999991</v>
      </c>
      <c r="E385" s="40">
        <v>80.699999999999989</v>
      </c>
      <c r="F385" s="40">
        <v>78.849999999999994</v>
      </c>
      <c r="G385" s="40">
        <v>77.649999999999991</v>
      </c>
      <c r="H385" s="40">
        <v>83.749999999999986</v>
      </c>
      <c r="I385" s="40">
        <v>84.95</v>
      </c>
      <c r="J385" s="40">
        <v>86.799999999999983</v>
      </c>
      <c r="K385" s="31">
        <v>83.1</v>
      </c>
      <c r="L385" s="31">
        <v>80.05</v>
      </c>
      <c r="M385" s="31">
        <v>26.44988</v>
      </c>
      <c r="N385" s="1"/>
      <c r="O385" s="1"/>
    </row>
    <row r="386" spans="1:15" ht="12.75" customHeight="1">
      <c r="A386" s="31">
        <v>376</v>
      </c>
      <c r="B386" s="31" t="s">
        <v>503</v>
      </c>
      <c r="C386" s="31">
        <v>2258</v>
      </c>
      <c r="D386" s="40">
        <v>2250.5333333333333</v>
      </c>
      <c r="E386" s="40">
        <v>2202.0666666666666</v>
      </c>
      <c r="F386" s="40">
        <v>2146.1333333333332</v>
      </c>
      <c r="G386" s="40">
        <v>2097.6666666666665</v>
      </c>
      <c r="H386" s="40">
        <v>2306.4666666666667</v>
      </c>
      <c r="I386" s="40">
        <v>2354.9333333333329</v>
      </c>
      <c r="J386" s="40">
        <v>2410.8666666666668</v>
      </c>
      <c r="K386" s="31">
        <v>2299</v>
      </c>
      <c r="L386" s="31">
        <v>2194.6</v>
      </c>
      <c r="M386" s="31">
        <v>0.24346000000000001</v>
      </c>
      <c r="N386" s="1"/>
      <c r="O386" s="1"/>
    </row>
    <row r="387" spans="1:15" ht="12.75" customHeight="1">
      <c r="A387" s="31">
        <v>377</v>
      </c>
      <c r="B387" s="31" t="s">
        <v>504</v>
      </c>
      <c r="C387" s="31">
        <v>457.3</v>
      </c>
      <c r="D387" s="40">
        <v>457.05</v>
      </c>
      <c r="E387" s="40">
        <v>452.1</v>
      </c>
      <c r="F387" s="40">
        <v>446.90000000000003</v>
      </c>
      <c r="G387" s="40">
        <v>441.95000000000005</v>
      </c>
      <c r="H387" s="40">
        <v>462.25</v>
      </c>
      <c r="I387" s="40">
        <v>467.19999999999993</v>
      </c>
      <c r="J387" s="40">
        <v>472.4</v>
      </c>
      <c r="K387" s="31">
        <v>462</v>
      </c>
      <c r="L387" s="31">
        <v>451.85</v>
      </c>
      <c r="M387" s="31">
        <v>2.7576800000000001</v>
      </c>
      <c r="N387" s="1"/>
      <c r="O387" s="1"/>
    </row>
    <row r="388" spans="1:15" ht="12.75" customHeight="1">
      <c r="A388" s="31">
        <v>378</v>
      </c>
      <c r="B388" s="31" t="s">
        <v>505</v>
      </c>
      <c r="C388" s="31">
        <v>143.85</v>
      </c>
      <c r="D388" s="40">
        <v>145.94999999999999</v>
      </c>
      <c r="E388" s="40">
        <v>140.19999999999999</v>
      </c>
      <c r="F388" s="40">
        <v>136.55000000000001</v>
      </c>
      <c r="G388" s="40">
        <v>130.80000000000001</v>
      </c>
      <c r="H388" s="40">
        <v>149.59999999999997</v>
      </c>
      <c r="I388" s="40">
        <v>155.34999999999997</v>
      </c>
      <c r="J388" s="40">
        <v>158.99999999999994</v>
      </c>
      <c r="K388" s="31">
        <v>151.69999999999999</v>
      </c>
      <c r="L388" s="31">
        <v>142.30000000000001</v>
      </c>
      <c r="M388" s="31">
        <v>20.000499999999999</v>
      </c>
      <c r="N388" s="1"/>
      <c r="O388" s="1"/>
    </row>
    <row r="389" spans="1:15" ht="12.75" customHeight="1">
      <c r="A389" s="31">
        <v>379</v>
      </c>
      <c r="B389" s="31" t="s">
        <v>506</v>
      </c>
      <c r="C389" s="31">
        <v>1321.55</v>
      </c>
      <c r="D389" s="40">
        <v>1328.75</v>
      </c>
      <c r="E389" s="40">
        <v>1302.5999999999999</v>
      </c>
      <c r="F389" s="40">
        <v>1283.6499999999999</v>
      </c>
      <c r="G389" s="40">
        <v>1257.4999999999998</v>
      </c>
      <c r="H389" s="40">
        <v>1347.7</v>
      </c>
      <c r="I389" s="40">
        <v>1373.8500000000001</v>
      </c>
      <c r="J389" s="40">
        <v>1392.8000000000002</v>
      </c>
      <c r="K389" s="31">
        <v>1354.9</v>
      </c>
      <c r="L389" s="31">
        <v>1309.8</v>
      </c>
      <c r="M389" s="31">
        <v>1.95723</v>
      </c>
      <c r="N389" s="1"/>
      <c r="O389" s="1"/>
    </row>
    <row r="390" spans="1:15" ht="12.75" customHeight="1">
      <c r="A390" s="31">
        <v>380</v>
      </c>
      <c r="B390" s="31" t="s">
        <v>188</v>
      </c>
      <c r="C390" s="31">
        <v>2622.5</v>
      </c>
      <c r="D390" s="40">
        <v>2651.2333333333331</v>
      </c>
      <c r="E390" s="40">
        <v>2574.4666666666662</v>
      </c>
      <c r="F390" s="40">
        <v>2526.4333333333329</v>
      </c>
      <c r="G390" s="40">
        <v>2449.6666666666661</v>
      </c>
      <c r="H390" s="40">
        <v>2699.2666666666664</v>
      </c>
      <c r="I390" s="40">
        <v>2776.0333333333338</v>
      </c>
      <c r="J390" s="40">
        <v>2824.0666666666666</v>
      </c>
      <c r="K390" s="31">
        <v>2728</v>
      </c>
      <c r="L390" s="31">
        <v>2603.1999999999998</v>
      </c>
      <c r="M390" s="31">
        <v>96.138120000000001</v>
      </c>
      <c r="N390" s="1"/>
      <c r="O390" s="1"/>
    </row>
    <row r="391" spans="1:15" ht="12.75" customHeight="1">
      <c r="A391" s="31">
        <v>381</v>
      </c>
      <c r="B391" s="31" t="s">
        <v>507</v>
      </c>
      <c r="C391" s="31">
        <v>120.3</v>
      </c>
      <c r="D391" s="40">
        <v>121.05</v>
      </c>
      <c r="E391" s="40">
        <v>118.25</v>
      </c>
      <c r="F391" s="40">
        <v>116.2</v>
      </c>
      <c r="G391" s="40">
        <v>113.4</v>
      </c>
      <c r="H391" s="40">
        <v>123.1</v>
      </c>
      <c r="I391" s="40">
        <v>125.89999999999998</v>
      </c>
      <c r="J391" s="40">
        <v>127.94999999999999</v>
      </c>
      <c r="K391" s="31">
        <v>123.85</v>
      </c>
      <c r="L391" s="31">
        <v>119</v>
      </c>
      <c r="M391" s="31">
        <v>0.54754000000000003</v>
      </c>
      <c r="N391" s="1"/>
      <c r="O391" s="1"/>
    </row>
    <row r="392" spans="1:15" ht="12.75" customHeight="1">
      <c r="A392" s="31">
        <v>382</v>
      </c>
      <c r="B392" s="31" t="s">
        <v>508</v>
      </c>
      <c r="C392" s="31">
        <v>1427.8</v>
      </c>
      <c r="D392" s="40">
        <v>1430.4833333333333</v>
      </c>
      <c r="E392" s="40">
        <v>1410.3166666666666</v>
      </c>
      <c r="F392" s="40">
        <v>1392.8333333333333</v>
      </c>
      <c r="G392" s="40">
        <v>1372.6666666666665</v>
      </c>
      <c r="H392" s="40">
        <v>1447.9666666666667</v>
      </c>
      <c r="I392" s="40">
        <v>1468.1333333333332</v>
      </c>
      <c r="J392" s="40">
        <v>1485.6166666666668</v>
      </c>
      <c r="K392" s="31">
        <v>1450.65</v>
      </c>
      <c r="L392" s="31">
        <v>1413</v>
      </c>
      <c r="M392" s="31">
        <v>0.3463</v>
      </c>
      <c r="N392" s="1"/>
      <c r="O392" s="1"/>
    </row>
    <row r="393" spans="1:15" ht="12.75" customHeight="1">
      <c r="A393" s="31">
        <v>383</v>
      </c>
      <c r="B393" s="31" t="s">
        <v>509</v>
      </c>
      <c r="C393" s="31">
        <v>2021.55</v>
      </c>
      <c r="D393" s="40">
        <v>2044.2333333333333</v>
      </c>
      <c r="E393" s="40">
        <v>1977.3166666666666</v>
      </c>
      <c r="F393" s="40">
        <v>1933.0833333333333</v>
      </c>
      <c r="G393" s="40">
        <v>1866.1666666666665</v>
      </c>
      <c r="H393" s="40">
        <v>2088.4666666666667</v>
      </c>
      <c r="I393" s="40">
        <v>2155.3833333333332</v>
      </c>
      <c r="J393" s="40">
        <v>2199.6166666666668</v>
      </c>
      <c r="K393" s="31">
        <v>2111.15</v>
      </c>
      <c r="L393" s="31">
        <v>2000</v>
      </c>
      <c r="M393" s="31">
        <v>1.6234900000000001</v>
      </c>
      <c r="N393" s="1"/>
      <c r="O393" s="1"/>
    </row>
    <row r="394" spans="1:15" ht="12.75" customHeight="1">
      <c r="A394" s="31">
        <v>384</v>
      </c>
      <c r="B394" s="31" t="s">
        <v>276</v>
      </c>
      <c r="C394" s="31">
        <v>1088.9000000000001</v>
      </c>
      <c r="D394" s="40">
        <v>1094.45</v>
      </c>
      <c r="E394" s="40">
        <v>1074.5500000000002</v>
      </c>
      <c r="F394" s="40">
        <v>1060.2</v>
      </c>
      <c r="G394" s="40">
        <v>1040.3000000000002</v>
      </c>
      <c r="H394" s="40">
        <v>1108.8000000000002</v>
      </c>
      <c r="I394" s="40">
        <v>1128.7000000000003</v>
      </c>
      <c r="J394" s="40">
        <v>1143.0500000000002</v>
      </c>
      <c r="K394" s="31">
        <v>1114.3499999999999</v>
      </c>
      <c r="L394" s="31">
        <v>1080.0999999999999</v>
      </c>
      <c r="M394" s="31">
        <v>10.51526</v>
      </c>
      <c r="N394" s="1"/>
      <c r="O394" s="1"/>
    </row>
    <row r="395" spans="1:15" ht="12.75" customHeight="1">
      <c r="A395" s="31">
        <v>385</v>
      </c>
      <c r="B395" s="31" t="s">
        <v>190</v>
      </c>
      <c r="C395" s="31">
        <v>1158.3</v>
      </c>
      <c r="D395" s="40">
        <v>1160.2666666666667</v>
      </c>
      <c r="E395" s="40">
        <v>1136.0833333333333</v>
      </c>
      <c r="F395" s="40">
        <v>1113.8666666666666</v>
      </c>
      <c r="G395" s="40">
        <v>1089.6833333333332</v>
      </c>
      <c r="H395" s="40">
        <v>1182.4833333333333</v>
      </c>
      <c r="I395" s="40">
        <v>1206.6666666666667</v>
      </c>
      <c r="J395" s="40">
        <v>1228.8833333333334</v>
      </c>
      <c r="K395" s="31">
        <v>1184.45</v>
      </c>
      <c r="L395" s="31">
        <v>1138.05</v>
      </c>
      <c r="M395" s="31">
        <v>19.85866</v>
      </c>
      <c r="N395" s="1"/>
      <c r="O395" s="1"/>
    </row>
    <row r="396" spans="1:15" ht="12.75" customHeight="1">
      <c r="A396" s="31">
        <v>386</v>
      </c>
      <c r="B396" s="31" t="s">
        <v>510</v>
      </c>
      <c r="C396" s="31">
        <v>476.85</v>
      </c>
      <c r="D396" s="40">
        <v>478.38333333333338</v>
      </c>
      <c r="E396" s="40">
        <v>473.46666666666675</v>
      </c>
      <c r="F396" s="40">
        <v>470.08333333333337</v>
      </c>
      <c r="G396" s="40">
        <v>465.16666666666674</v>
      </c>
      <c r="H396" s="40">
        <v>481.76666666666677</v>
      </c>
      <c r="I396" s="40">
        <v>486.68333333333339</v>
      </c>
      <c r="J396" s="40">
        <v>490.06666666666678</v>
      </c>
      <c r="K396" s="31">
        <v>483.3</v>
      </c>
      <c r="L396" s="31">
        <v>475</v>
      </c>
      <c r="M396" s="31">
        <v>0.69816999999999996</v>
      </c>
      <c r="N396" s="1"/>
      <c r="O396" s="1"/>
    </row>
    <row r="397" spans="1:15" ht="12.75" customHeight="1">
      <c r="A397" s="31">
        <v>387</v>
      </c>
      <c r="B397" s="31" t="s">
        <v>511</v>
      </c>
      <c r="C397" s="31">
        <v>29.2</v>
      </c>
      <c r="D397" s="40">
        <v>29.583333333333332</v>
      </c>
      <c r="E397" s="40">
        <v>28.666666666666664</v>
      </c>
      <c r="F397" s="40">
        <v>28.133333333333333</v>
      </c>
      <c r="G397" s="40">
        <v>27.216666666666665</v>
      </c>
      <c r="H397" s="40">
        <v>30.116666666666664</v>
      </c>
      <c r="I397" s="40">
        <v>31.033333333333328</v>
      </c>
      <c r="J397" s="40">
        <v>31.566666666666663</v>
      </c>
      <c r="K397" s="31">
        <v>30.5</v>
      </c>
      <c r="L397" s="31">
        <v>29.05</v>
      </c>
      <c r="M397" s="31">
        <v>52.988619999999997</v>
      </c>
      <c r="N397" s="1"/>
      <c r="O397" s="1"/>
    </row>
    <row r="398" spans="1:15" ht="12.75" customHeight="1">
      <c r="A398" s="31">
        <v>388</v>
      </c>
      <c r="B398" s="31" t="s">
        <v>512</v>
      </c>
      <c r="C398" s="31">
        <v>3277.3</v>
      </c>
      <c r="D398" s="40">
        <v>3232.2999999999997</v>
      </c>
      <c r="E398" s="40">
        <v>3139.9999999999995</v>
      </c>
      <c r="F398" s="40">
        <v>3002.7</v>
      </c>
      <c r="G398" s="40">
        <v>2910.3999999999996</v>
      </c>
      <c r="H398" s="40">
        <v>3369.5999999999995</v>
      </c>
      <c r="I398" s="40">
        <v>3461.8999999999996</v>
      </c>
      <c r="J398" s="40">
        <v>3599.1999999999994</v>
      </c>
      <c r="K398" s="31">
        <v>3324.6</v>
      </c>
      <c r="L398" s="31">
        <v>3095</v>
      </c>
      <c r="M398" s="31">
        <v>0.65752999999999995</v>
      </c>
      <c r="N398" s="1"/>
      <c r="O398" s="1"/>
    </row>
    <row r="399" spans="1:15" ht="12.75" customHeight="1">
      <c r="A399" s="31">
        <v>389</v>
      </c>
      <c r="B399" s="31" t="s">
        <v>194</v>
      </c>
      <c r="C399" s="31">
        <v>2268.85</v>
      </c>
      <c r="D399" s="40">
        <v>2240.9500000000003</v>
      </c>
      <c r="E399" s="40">
        <v>2203.9000000000005</v>
      </c>
      <c r="F399" s="40">
        <v>2138.9500000000003</v>
      </c>
      <c r="G399" s="40">
        <v>2101.9000000000005</v>
      </c>
      <c r="H399" s="40">
        <v>2305.9000000000005</v>
      </c>
      <c r="I399" s="40">
        <v>2342.9500000000007</v>
      </c>
      <c r="J399" s="40">
        <v>2407.9000000000005</v>
      </c>
      <c r="K399" s="31">
        <v>2278</v>
      </c>
      <c r="L399" s="31">
        <v>2176</v>
      </c>
      <c r="M399" s="31">
        <v>13.09633</v>
      </c>
      <c r="N399" s="1"/>
      <c r="O399" s="1"/>
    </row>
    <row r="400" spans="1:15" ht="12.75" customHeight="1">
      <c r="A400" s="31">
        <v>390</v>
      </c>
      <c r="B400" s="31" t="s">
        <v>277</v>
      </c>
      <c r="C400" s="31">
        <v>8332.2999999999993</v>
      </c>
      <c r="D400" s="40">
        <v>8257.6999999999989</v>
      </c>
      <c r="E400" s="40">
        <v>8135.5999999999985</v>
      </c>
      <c r="F400" s="40">
        <v>7938.9</v>
      </c>
      <c r="G400" s="40">
        <v>7816.7999999999993</v>
      </c>
      <c r="H400" s="40">
        <v>8454.3999999999978</v>
      </c>
      <c r="I400" s="40">
        <v>8576.5</v>
      </c>
      <c r="J400" s="40">
        <v>8773.1999999999971</v>
      </c>
      <c r="K400" s="31">
        <v>8379.7999999999993</v>
      </c>
      <c r="L400" s="31">
        <v>8061</v>
      </c>
      <c r="M400" s="31">
        <v>0.53310999999999997</v>
      </c>
      <c r="N400" s="1"/>
      <c r="O400" s="1"/>
    </row>
    <row r="401" spans="1:15" ht="12.75" customHeight="1">
      <c r="A401" s="31">
        <v>391</v>
      </c>
      <c r="B401" s="31" t="s">
        <v>513</v>
      </c>
      <c r="C401" s="31">
        <v>7548.25</v>
      </c>
      <c r="D401" s="40">
        <v>7579.4000000000005</v>
      </c>
      <c r="E401" s="40">
        <v>7468.9500000000007</v>
      </c>
      <c r="F401" s="40">
        <v>7389.6500000000005</v>
      </c>
      <c r="G401" s="40">
        <v>7279.2000000000007</v>
      </c>
      <c r="H401" s="40">
        <v>7658.7000000000007</v>
      </c>
      <c r="I401" s="40">
        <v>7769.15</v>
      </c>
      <c r="J401" s="40">
        <v>7848.4500000000007</v>
      </c>
      <c r="K401" s="31">
        <v>7689.85</v>
      </c>
      <c r="L401" s="31">
        <v>7500.1</v>
      </c>
      <c r="M401" s="31">
        <v>9.0450000000000003E-2</v>
      </c>
      <c r="N401" s="1"/>
      <c r="O401" s="1"/>
    </row>
    <row r="402" spans="1:15" ht="12.75" customHeight="1">
      <c r="A402" s="31">
        <v>392</v>
      </c>
      <c r="B402" s="31" t="s">
        <v>514</v>
      </c>
      <c r="C402" s="31">
        <v>112.1</v>
      </c>
      <c r="D402" s="40">
        <v>112.96666666666665</v>
      </c>
      <c r="E402" s="40">
        <v>110.38333333333331</v>
      </c>
      <c r="F402" s="40">
        <v>108.66666666666666</v>
      </c>
      <c r="G402" s="40">
        <v>106.08333333333331</v>
      </c>
      <c r="H402" s="40">
        <v>114.68333333333331</v>
      </c>
      <c r="I402" s="40">
        <v>117.26666666666665</v>
      </c>
      <c r="J402" s="40">
        <v>118.98333333333331</v>
      </c>
      <c r="K402" s="31">
        <v>115.55</v>
      </c>
      <c r="L402" s="31">
        <v>111.25</v>
      </c>
      <c r="M402" s="31">
        <v>6.29094</v>
      </c>
      <c r="N402" s="1"/>
      <c r="O402" s="1"/>
    </row>
    <row r="403" spans="1:15" ht="12.75" customHeight="1">
      <c r="A403" s="31">
        <v>393</v>
      </c>
      <c r="B403" s="31" t="s">
        <v>515</v>
      </c>
      <c r="C403" s="31">
        <v>195.2</v>
      </c>
      <c r="D403" s="40">
        <v>198.79999999999998</v>
      </c>
      <c r="E403" s="40">
        <v>188.84999999999997</v>
      </c>
      <c r="F403" s="40">
        <v>182.49999999999997</v>
      </c>
      <c r="G403" s="40">
        <v>172.54999999999995</v>
      </c>
      <c r="H403" s="40">
        <v>205.14999999999998</v>
      </c>
      <c r="I403" s="40">
        <v>215.09999999999997</v>
      </c>
      <c r="J403" s="40">
        <v>221.45</v>
      </c>
      <c r="K403" s="31">
        <v>208.75</v>
      </c>
      <c r="L403" s="31">
        <v>192.45</v>
      </c>
      <c r="M403" s="31">
        <v>14.86721</v>
      </c>
      <c r="N403" s="1"/>
      <c r="O403" s="1"/>
    </row>
    <row r="404" spans="1:15" ht="12.75" customHeight="1">
      <c r="A404" s="31">
        <v>394</v>
      </c>
      <c r="B404" s="31" t="s">
        <v>516</v>
      </c>
      <c r="C404" s="31">
        <v>301.35000000000002</v>
      </c>
      <c r="D404" s="40">
        <v>306.81666666666666</v>
      </c>
      <c r="E404" s="40">
        <v>293.5333333333333</v>
      </c>
      <c r="F404" s="40">
        <v>285.71666666666664</v>
      </c>
      <c r="G404" s="40">
        <v>272.43333333333328</v>
      </c>
      <c r="H404" s="40">
        <v>314.63333333333333</v>
      </c>
      <c r="I404" s="40">
        <v>327.91666666666674</v>
      </c>
      <c r="J404" s="40">
        <v>335.73333333333335</v>
      </c>
      <c r="K404" s="31">
        <v>320.10000000000002</v>
      </c>
      <c r="L404" s="31">
        <v>299</v>
      </c>
      <c r="M404" s="31">
        <v>6.23325</v>
      </c>
      <c r="N404" s="1"/>
      <c r="O404" s="1"/>
    </row>
    <row r="405" spans="1:15" ht="12.75" customHeight="1">
      <c r="A405" s="31">
        <v>395</v>
      </c>
      <c r="B405" s="31" t="s">
        <v>517</v>
      </c>
      <c r="C405" s="31">
        <v>2410.9499999999998</v>
      </c>
      <c r="D405" s="40">
        <v>2443.0499999999997</v>
      </c>
      <c r="E405" s="40">
        <v>2349.3999999999996</v>
      </c>
      <c r="F405" s="40">
        <v>2287.85</v>
      </c>
      <c r="G405" s="40">
        <v>2194.1999999999998</v>
      </c>
      <c r="H405" s="40">
        <v>2504.5999999999995</v>
      </c>
      <c r="I405" s="40">
        <v>2598.25</v>
      </c>
      <c r="J405" s="40">
        <v>2659.7999999999993</v>
      </c>
      <c r="K405" s="31">
        <v>2536.6999999999998</v>
      </c>
      <c r="L405" s="31">
        <v>2381.5</v>
      </c>
      <c r="M405" s="31">
        <v>1.20062</v>
      </c>
      <c r="N405" s="1"/>
      <c r="O405" s="1"/>
    </row>
    <row r="406" spans="1:15" ht="12.75" customHeight="1">
      <c r="A406" s="31">
        <v>396</v>
      </c>
      <c r="B406" s="31" t="s">
        <v>518</v>
      </c>
      <c r="C406" s="31">
        <v>589.04999999999995</v>
      </c>
      <c r="D406" s="40">
        <v>590.88333333333333</v>
      </c>
      <c r="E406" s="40">
        <v>581.76666666666665</v>
      </c>
      <c r="F406" s="40">
        <v>574.48333333333335</v>
      </c>
      <c r="G406" s="40">
        <v>565.36666666666667</v>
      </c>
      <c r="H406" s="40">
        <v>598.16666666666663</v>
      </c>
      <c r="I406" s="40">
        <v>607.28333333333319</v>
      </c>
      <c r="J406" s="40">
        <v>614.56666666666661</v>
      </c>
      <c r="K406" s="31">
        <v>600</v>
      </c>
      <c r="L406" s="31">
        <v>583.6</v>
      </c>
      <c r="M406" s="31">
        <v>2.2481300000000002</v>
      </c>
      <c r="N406" s="1"/>
      <c r="O406" s="1"/>
    </row>
    <row r="407" spans="1:15" ht="12.75" customHeight="1">
      <c r="A407" s="31">
        <v>397</v>
      </c>
      <c r="B407" s="31" t="s">
        <v>519</v>
      </c>
      <c r="C407" s="31">
        <v>132.30000000000001</v>
      </c>
      <c r="D407" s="40">
        <v>132.95000000000002</v>
      </c>
      <c r="E407" s="40">
        <v>129.95000000000005</v>
      </c>
      <c r="F407" s="40">
        <v>127.60000000000002</v>
      </c>
      <c r="G407" s="40">
        <v>124.60000000000005</v>
      </c>
      <c r="H407" s="40">
        <v>135.30000000000004</v>
      </c>
      <c r="I407" s="40">
        <v>138.29999999999998</v>
      </c>
      <c r="J407" s="40">
        <v>140.65000000000003</v>
      </c>
      <c r="K407" s="31">
        <v>135.94999999999999</v>
      </c>
      <c r="L407" s="31">
        <v>130.6</v>
      </c>
      <c r="M407" s="31">
        <v>15.82978</v>
      </c>
      <c r="N407" s="1"/>
      <c r="O407" s="1"/>
    </row>
    <row r="408" spans="1:15" ht="12.75" customHeight="1">
      <c r="A408" s="31">
        <v>398</v>
      </c>
      <c r="B408" s="31" t="s">
        <v>520</v>
      </c>
      <c r="C408" s="31">
        <v>336.7</v>
      </c>
      <c r="D408" s="40">
        <v>322.51666666666665</v>
      </c>
      <c r="E408" s="40">
        <v>308.33333333333331</v>
      </c>
      <c r="F408" s="40">
        <v>279.96666666666664</v>
      </c>
      <c r="G408" s="40">
        <v>265.7833333333333</v>
      </c>
      <c r="H408" s="40">
        <v>350.88333333333333</v>
      </c>
      <c r="I408" s="40">
        <v>365.06666666666672</v>
      </c>
      <c r="J408" s="40">
        <v>393.43333333333334</v>
      </c>
      <c r="K408" s="31">
        <v>336.7</v>
      </c>
      <c r="L408" s="31">
        <v>294.14999999999998</v>
      </c>
      <c r="M408" s="31">
        <v>60.048479999999998</v>
      </c>
      <c r="N408" s="1"/>
      <c r="O408" s="1"/>
    </row>
    <row r="409" spans="1:15" ht="12.75" customHeight="1">
      <c r="A409" s="31">
        <v>399</v>
      </c>
      <c r="B409" s="31" t="s">
        <v>192</v>
      </c>
      <c r="C409" s="31">
        <v>27618.7</v>
      </c>
      <c r="D409" s="40">
        <v>27535.033333333336</v>
      </c>
      <c r="E409" s="40">
        <v>27283.316666666673</v>
      </c>
      <c r="F409" s="40">
        <v>26947.933333333338</v>
      </c>
      <c r="G409" s="40">
        <v>26696.216666666674</v>
      </c>
      <c r="H409" s="40">
        <v>27870.416666666672</v>
      </c>
      <c r="I409" s="40">
        <v>28122.133333333339</v>
      </c>
      <c r="J409" s="40">
        <v>28457.51666666667</v>
      </c>
      <c r="K409" s="31">
        <v>27786.75</v>
      </c>
      <c r="L409" s="31">
        <v>27199.65</v>
      </c>
      <c r="M409" s="31">
        <v>0.2646</v>
      </c>
      <c r="N409" s="1"/>
      <c r="O409" s="1"/>
    </row>
    <row r="410" spans="1:15" ht="12.75" customHeight="1">
      <c r="A410" s="31">
        <v>400</v>
      </c>
      <c r="B410" s="31" t="s">
        <v>521</v>
      </c>
      <c r="C410" s="31">
        <v>2227.1</v>
      </c>
      <c r="D410" s="40">
        <v>2234.3833333333337</v>
      </c>
      <c r="E410" s="40">
        <v>2183.7666666666673</v>
      </c>
      <c r="F410" s="40">
        <v>2140.4333333333338</v>
      </c>
      <c r="G410" s="40">
        <v>2089.8166666666675</v>
      </c>
      <c r="H410" s="40">
        <v>2277.7166666666672</v>
      </c>
      <c r="I410" s="40">
        <v>2328.333333333333</v>
      </c>
      <c r="J410" s="40">
        <v>2371.666666666667</v>
      </c>
      <c r="K410" s="31">
        <v>2285</v>
      </c>
      <c r="L410" s="31">
        <v>2191.0500000000002</v>
      </c>
      <c r="M410" s="31">
        <v>1.31786</v>
      </c>
      <c r="N410" s="1"/>
      <c r="O410" s="1"/>
    </row>
    <row r="411" spans="1:15" ht="12.75" customHeight="1">
      <c r="A411" s="31">
        <v>401</v>
      </c>
      <c r="B411" s="31" t="s">
        <v>195</v>
      </c>
      <c r="C411" s="31">
        <v>1490.85</v>
      </c>
      <c r="D411" s="40">
        <v>1477.3333333333333</v>
      </c>
      <c r="E411" s="40">
        <v>1454.6666666666665</v>
      </c>
      <c r="F411" s="40">
        <v>1418.4833333333333</v>
      </c>
      <c r="G411" s="40">
        <v>1395.8166666666666</v>
      </c>
      <c r="H411" s="40">
        <v>1513.5166666666664</v>
      </c>
      <c r="I411" s="40">
        <v>1536.1833333333329</v>
      </c>
      <c r="J411" s="40">
        <v>1572.3666666666663</v>
      </c>
      <c r="K411" s="31">
        <v>1500</v>
      </c>
      <c r="L411" s="31">
        <v>1441.15</v>
      </c>
      <c r="M411" s="31">
        <v>23.395849999999999</v>
      </c>
      <c r="N411" s="1"/>
      <c r="O411" s="1"/>
    </row>
    <row r="412" spans="1:15" ht="12.75" customHeight="1">
      <c r="A412" s="31">
        <v>402</v>
      </c>
      <c r="B412" s="31" t="s">
        <v>193</v>
      </c>
      <c r="C412" s="31">
        <v>2189.1</v>
      </c>
      <c r="D412" s="40">
        <v>2200.1833333333329</v>
      </c>
      <c r="E412" s="40">
        <v>2162.016666666666</v>
      </c>
      <c r="F412" s="40">
        <v>2134.9333333333329</v>
      </c>
      <c r="G412" s="40">
        <v>2096.766666666666</v>
      </c>
      <c r="H412" s="40">
        <v>2227.266666666666</v>
      </c>
      <c r="I412" s="40">
        <v>2265.4333333333329</v>
      </c>
      <c r="J412" s="40">
        <v>2292.516666666666</v>
      </c>
      <c r="K412" s="31">
        <v>2238.35</v>
      </c>
      <c r="L412" s="31">
        <v>2173.1</v>
      </c>
      <c r="M412" s="31">
        <v>1.5815399999999999</v>
      </c>
      <c r="N412" s="1"/>
      <c r="O412" s="1"/>
    </row>
    <row r="413" spans="1:15" ht="12.75" customHeight="1">
      <c r="A413" s="31">
        <v>403</v>
      </c>
      <c r="B413" s="31" t="s">
        <v>522</v>
      </c>
      <c r="C413" s="31">
        <v>771.45</v>
      </c>
      <c r="D413" s="40">
        <v>786.15</v>
      </c>
      <c r="E413" s="40">
        <v>753.3</v>
      </c>
      <c r="F413" s="40">
        <v>735.15</v>
      </c>
      <c r="G413" s="40">
        <v>702.3</v>
      </c>
      <c r="H413" s="40">
        <v>804.3</v>
      </c>
      <c r="I413" s="40">
        <v>837.15000000000009</v>
      </c>
      <c r="J413" s="40">
        <v>855.3</v>
      </c>
      <c r="K413" s="31">
        <v>819</v>
      </c>
      <c r="L413" s="31">
        <v>768</v>
      </c>
      <c r="M413" s="31">
        <v>2.4818699999999998</v>
      </c>
      <c r="N413" s="1"/>
      <c r="O413" s="1"/>
    </row>
    <row r="414" spans="1:15" ht="12.75" customHeight="1">
      <c r="A414" s="31">
        <v>404</v>
      </c>
      <c r="B414" s="31" t="s">
        <v>523</v>
      </c>
      <c r="C414" s="31">
        <v>2502.9499999999998</v>
      </c>
      <c r="D414" s="40">
        <v>2531.85</v>
      </c>
      <c r="E414" s="40">
        <v>2450.1499999999996</v>
      </c>
      <c r="F414" s="40">
        <v>2397.35</v>
      </c>
      <c r="G414" s="40">
        <v>2315.6499999999996</v>
      </c>
      <c r="H414" s="40">
        <v>2584.6499999999996</v>
      </c>
      <c r="I414" s="40">
        <v>2666.3499999999995</v>
      </c>
      <c r="J414" s="40">
        <v>2719.1499999999996</v>
      </c>
      <c r="K414" s="31">
        <v>2613.5500000000002</v>
      </c>
      <c r="L414" s="31">
        <v>2479.0500000000002</v>
      </c>
      <c r="M414" s="31">
        <v>0.41446</v>
      </c>
      <c r="N414" s="1"/>
      <c r="O414" s="1"/>
    </row>
    <row r="415" spans="1:15" ht="12.75" customHeight="1">
      <c r="A415" s="31">
        <v>405</v>
      </c>
      <c r="B415" s="31" t="s">
        <v>524</v>
      </c>
      <c r="C415" s="31">
        <v>1400.65</v>
      </c>
      <c r="D415" s="40">
        <v>1399.8833333333332</v>
      </c>
      <c r="E415" s="40">
        <v>1375.7666666666664</v>
      </c>
      <c r="F415" s="40">
        <v>1350.8833333333332</v>
      </c>
      <c r="G415" s="40">
        <v>1326.7666666666664</v>
      </c>
      <c r="H415" s="40">
        <v>1424.7666666666664</v>
      </c>
      <c r="I415" s="40">
        <v>1448.8833333333332</v>
      </c>
      <c r="J415" s="40">
        <v>1473.7666666666664</v>
      </c>
      <c r="K415" s="31">
        <v>1424</v>
      </c>
      <c r="L415" s="31">
        <v>1375</v>
      </c>
      <c r="M415" s="31">
        <v>0.59160000000000001</v>
      </c>
      <c r="N415" s="1"/>
      <c r="O415" s="1"/>
    </row>
    <row r="416" spans="1:15" ht="12.75" customHeight="1">
      <c r="A416" s="31">
        <v>406</v>
      </c>
      <c r="B416" s="31" t="s">
        <v>525</v>
      </c>
      <c r="C416" s="31">
        <v>828.3</v>
      </c>
      <c r="D416" s="40">
        <v>858.73333333333323</v>
      </c>
      <c r="E416" s="40">
        <v>775.56666666666649</v>
      </c>
      <c r="F416" s="40">
        <v>722.83333333333326</v>
      </c>
      <c r="G416" s="40">
        <v>639.66666666666652</v>
      </c>
      <c r="H416" s="40">
        <v>911.46666666666647</v>
      </c>
      <c r="I416" s="40">
        <v>994.63333333333321</v>
      </c>
      <c r="J416" s="40">
        <v>1047.3666666666663</v>
      </c>
      <c r="K416" s="31">
        <v>941.9</v>
      </c>
      <c r="L416" s="31">
        <v>806</v>
      </c>
      <c r="M416" s="31">
        <v>16.662600000000001</v>
      </c>
      <c r="N416" s="1"/>
      <c r="O416" s="1"/>
    </row>
    <row r="417" spans="1:15" ht="12.75" customHeight="1">
      <c r="A417" s="31">
        <v>407</v>
      </c>
      <c r="B417" s="31" t="s">
        <v>526</v>
      </c>
      <c r="C417" s="31">
        <v>535.95000000000005</v>
      </c>
      <c r="D417" s="40">
        <v>539.5333333333333</v>
      </c>
      <c r="E417" s="40">
        <v>527.41666666666663</v>
      </c>
      <c r="F417" s="40">
        <v>518.88333333333333</v>
      </c>
      <c r="G417" s="40">
        <v>506.76666666666665</v>
      </c>
      <c r="H417" s="40">
        <v>548.06666666666661</v>
      </c>
      <c r="I417" s="40">
        <v>560.18333333333339</v>
      </c>
      <c r="J417" s="40">
        <v>568.71666666666658</v>
      </c>
      <c r="K417" s="31">
        <v>551.65</v>
      </c>
      <c r="L417" s="31">
        <v>531</v>
      </c>
      <c r="M417" s="31">
        <v>1.24956</v>
      </c>
      <c r="N417" s="1"/>
      <c r="O417" s="1"/>
    </row>
    <row r="418" spans="1:15" ht="12.75" customHeight="1">
      <c r="A418" s="31">
        <v>408</v>
      </c>
      <c r="B418" s="31" t="s">
        <v>527</v>
      </c>
      <c r="C418" s="31">
        <v>73.8</v>
      </c>
      <c r="D418" s="40">
        <v>73.899999999999991</v>
      </c>
      <c r="E418" s="40">
        <v>73.149999999999977</v>
      </c>
      <c r="F418" s="40">
        <v>72.499999999999986</v>
      </c>
      <c r="G418" s="40">
        <v>71.749999999999972</v>
      </c>
      <c r="H418" s="40">
        <v>74.549999999999983</v>
      </c>
      <c r="I418" s="40">
        <v>75.300000000000011</v>
      </c>
      <c r="J418" s="40">
        <v>75.949999999999989</v>
      </c>
      <c r="K418" s="31">
        <v>74.650000000000006</v>
      </c>
      <c r="L418" s="31">
        <v>73.25</v>
      </c>
      <c r="M418" s="31">
        <v>15.40216</v>
      </c>
      <c r="N418" s="1"/>
      <c r="O418" s="1"/>
    </row>
    <row r="419" spans="1:15" ht="12.75" customHeight="1">
      <c r="A419" s="31">
        <v>409</v>
      </c>
      <c r="B419" s="31" t="s">
        <v>528</v>
      </c>
      <c r="C419" s="31">
        <v>101.75</v>
      </c>
      <c r="D419" s="40">
        <v>101.98333333333333</v>
      </c>
      <c r="E419" s="40">
        <v>99.766666666666666</v>
      </c>
      <c r="F419" s="40">
        <v>97.783333333333331</v>
      </c>
      <c r="G419" s="40">
        <v>95.566666666666663</v>
      </c>
      <c r="H419" s="40">
        <v>103.96666666666667</v>
      </c>
      <c r="I419" s="40">
        <v>106.18333333333334</v>
      </c>
      <c r="J419" s="40">
        <v>108.16666666666667</v>
      </c>
      <c r="K419" s="31">
        <v>104.2</v>
      </c>
      <c r="L419" s="31">
        <v>100</v>
      </c>
      <c r="M419" s="31">
        <v>2.9229699999999998</v>
      </c>
      <c r="N419" s="1"/>
      <c r="O419" s="1"/>
    </row>
    <row r="420" spans="1:15" ht="12.75" customHeight="1">
      <c r="A420" s="31">
        <v>410</v>
      </c>
      <c r="B420" s="31" t="s">
        <v>191</v>
      </c>
      <c r="C420" s="31">
        <v>502.95</v>
      </c>
      <c r="D420" s="40">
        <v>500.40000000000003</v>
      </c>
      <c r="E420" s="40">
        <v>494.30000000000007</v>
      </c>
      <c r="F420" s="40">
        <v>485.65000000000003</v>
      </c>
      <c r="G420" s="40">
        <v>479.55000000000007</v>
      </c>
      <c r="H420" s="40">
        <v>509.05000000000007</v>
      </c>
      <c r="I420" s="40">
        <v>515.15000000000009</v>
      </c>
      <c r="J420" s="40">
        <v>523.80000000000007</v>
      </c>
      <c r="K420" s="31">
        <v>506.5</v>
      </c>
      <c r="L420" s="31">
        <v>491.75</v>
      </c>
      <c r="M420" s="31">
        <v>208.08242999999999</v>
      </c>
      <c r="N420" s="1"/>
      <c r="O420" s="1"/>
    </row>
    <row r="421" spans="1:15" ht="12.75" customHeight="1">
      <c r="A421" s="31">
        <v>411</v>
      </c>
      <c r="B421" s="31" t="s">
        <v>189</v>
      </c>
      <c r="C421" s="31">
        <v>118.45</v>
      </c>
      <c r="D421" s="40">
        <v>118.89999999999999</v>
      </c>
      <c r="E421" s="40">
        <v>115.59999999999998</v>
      </c>
      <c r="F421" s="40">
        <v>112.74999999999999</v>
      </c>
      <c r="G421" s="40">
        <v>109.44999999999997</v>
      </c>
      <c r="H421" s="40">
        <v>121.74999999999999</v>
      </c>
      <c r="I421" s="40">
        <v>125.05</v>
      </c>
      <c r="J421" s="40">
        <v>127.89999999999999</v>
      </c>
      <c r="K421" s="31">
        <v>122.2</v>
      </c>
      <c r="L421" s="31">
        <v>116.05</v>
      </c>
      <c r="M421" s="31">
        <v>326.22991999999999</v>
      </c>
      <c r="N421" s="1"/>
      <c r="O421" s="1"/>
    </row>
    <row r="422" spans="1:15" ht="12.75" customHeight="1">
      <c r="A422" s="31">
        <v>412</v>
      </c>
      <c r="B422" s="31" t="s">
        <v>529</v>
      </c>
      <c r="C422" s="31">
        <v>405.35</v>
      </c>
      <c r="D422" s="40">
        <v>412.7166666666667</v>
      </c>
      <c r="E422" s="40">
        <v>394.68333333333339</v>
      </c>
      <c r="F422" s="40">
        <v>384.01666666666671</v>
      </c>
      <c r="G422" s="40">
        <v>365.98333333333341</v>
      </c>
      <c r="H422" s="40">
        <v>423.38333333333338</v>
      </c>
      <c r="I422" s="40">
        <v>441.41666666666669</v>
      </c>
      <c r="J422" s="40">
        <v>452.08333333333337</v>
      </c>
      <c r="K422" s="31">
        <v>430.75</v>
      </c>
      <c r="L422" s="31">
        <v>402.05</v>
      </c>
      <c r="M422" s="31">
        <v>14.53614</v>
      </c>
      <c r="N422" s="1"/>
      <c r="O422" s="1"/>
    </row>
    <row r="423" spans="1:15" ht="12.75" customHeight="1">
      <c r="A423" s="31">
        <v>413</v>
      </c>
      <c r="B423" s="31" t="s">
        <v>530</v>
      </c>
      <c r="C423" s="31">
        <v>276.5</v>
      </c>
      <c r="D423" s="40">
        <v>280</v>
      </c>
      <c r="E423" s="40">
        <v>270.5</v>
      </c>
      <c r="F423" s="40">
        <v>264.5</v>
      </c>
      <c r="G423" s="40">
        <v>255</v>
      </c>
      <c r="H423" s="40">
        <v>286</v>
      </c>
      <c r="I423" s="40">
        <v>295.5</v>
      </c>
      <c r="J423" s="40">
        <v>301.5</v>
      </c>
      <c r="K423" s="31">
        <v>289.5</v>
      </c>
      <c r="L423" s="31">
        <v>274</v>
      </c>
      <c r="M423" s="31">
        <v>26.244340000000001</v>
      </c>
      <c r="N423" s="1"/>
      <c r="O423" s="1"/>
    </row>
    <row r="424" spans="1:15" ht="12.75" customHeight="1">
      <c r="A424" s="31">
        <v>414</v>
      </c>
      <c r="B424" s="31" t="s">
        <v>531</v>
      </c>
      <c r="C424" s="31">
        <v>557.1</v>
      </c>
      <c r="D424" s="40">
        <v>561.16666666666674</v>
      </c>
      <c r="E424" s="40">
        <v>542.38333333333344</v>
      </c>
      <c r="F424" s="40">
        <v>527.66666666666674</v>
      </c>
      <c r="G424" s="40">
        <v>508.88333333333344</v>
      </c>
      <c r="H424" s="40">
        <v>575.88333333333344</v>
      </c>
      <c r="I424" s="40">
        <v>594.66666666666674</v>
      </c>
      <c r="J424" s="40">
        <v>609.38333333333344</v>
      </c>
      <c r="K424" s="31">
        <v>579.95000000000005</v>
      </c>
      <c r="L424" s="31">
        <v>546.45000000000005</v>
      </c>
      <c r="M424" s="31">
        <v>33.263959999999997</v>
      </c>
      <c r="N424" s="1"/>
      <c r="O424" s="1"/>
    </row>
    <row r="425" spans="1:15" ht="12.75" customHeight="1">
      <c r="A425" s="31">
        <v>415</v>
      </c>
      <c r="B425" s="31" t="s">
        <v>532</v>
      </c>
      <c r="C425" s="31">
        <v>608.95000000000005</v>
      </c>
      <c r="D425" s="40">
        <v>620.86666666666667</v>
      </c>
      <c r="E425" s="40">
        <v>592.38333333333333</v>
      </c>
      <c r="F425" s="40">
        <v>575.81666666666661</v>
      </c>
      <c r="G425" s="40">
        <v>547.33333333333326</v>
      </c>
      <c r="H425" s="40">
        <v>637.43333333333339</v>
      </c>
      <c r="I425" s="40">
        <v>665.91666666666674</v>
      </c>
      <c r="J425" s="40">
        <v>682.48333333333346</v>
      </c>
      <c r="K425" s="31">
        <v>649.35</v>
      </c>
      <c r="L425" s="31">
        <v>604.29999999999995</v>
      </c>
      <c r="M425" s="31">
        <v>4.0971399999999996</v>
      </c>
      <c r="N425" s="1"/>
      <c r="O425" s="1"/>
    </row>
    <row r="426" spans="1:15" ht="12.75" customHeight="1">
      <c r="A426" s="31">
        <v>416</v>
      </c>
      <c r="B426" s="31" t="s">
        <v>533</v>
      </c>
      <c r="C426" s="31">
        <v>399.6</v>
      </c>
      <c r="D426" s="40">
        <v>400.25</v>
      </c>
      <c r="E426" s="40">
        <v>396.65</v>
      </c>
      <c r="F426" s="40">
        <v>393.7</v>
      </c>
      <c r="G426" s="40">
        <v>390.09999999999997</v>
      </c>
      <c r="H426" s="40">
        <v>403.2</v>
      </c>
      <c r="I426" s="40">
        <v>406.8</v>
      </c>
      <c r="J426" s="40">
        <v>409.75</v>
      </c>
      <c r="K426" s="31">
        <v>403.85</v>
      </c>
      <c r="L426" s="31">
        <v>397.3</v>
      </c>
      <c r="M426" s="31">
        <v>2.0497800000000002</v>
      </c>
      <c r="N426" s="1"/>
      <c r="O426" s="1"/>
    </row>
    <row r="427" spans="1:15" ht="12.75" customHeight="1">
      <c r="A427" s="31">
        <v>417</v>
      </c>
      <c r="B427" s="31" t="s">
        <v>534</v>
      </c>
      <c r="C427" s="31">
        <v>284.05</v>
      </c>
      <c r="D427" s="40">
        <v>280.84999999999997</v>
      </c>
      <c r="E427" s="40">
        <v>274.19999999999993</v>
      </c>
      <c r="F427" s="40">
        <v>264.34999999999997</v>
      </c>
      <c r="G427" s="40">
        <v>257.69999999999993</v>
      </c>
      <c r="H427" s="40">
        <v>290.69999999999993</v>
      </c>
      <c r="I427" s="40">
        <v>297.34999999999991</v>
      </c>
      <c r="J427" s="40">
        <v>307.19999999999993</v>
      </c>
      <c r="K427" s="31">
        <v>287.5</v>
      </c>
      <c r="L427" s="31">
        <v>271</v>
      </c>
      <c r="M427" s="31">
        <v>4.8210300000000004</v>
      </c>
      <c r="N427" s="1"/>
      <c r="O427" s="1"/>
    </row>
    <row r="428" spans="1:15" ht="12.75" customHeight="1">
      <c r="A428" s="31">
        <v>418</v>
      </c>
      <c r="B428" s="31" t="s">
        <v>196</v>
      </c>
      <c r="C428" s="31">
        <v>818.4</v>
      </c>
      <c r="D428" s="40">
        <v>819.15</v>
      </c>
      <c r="E428" s="40">
        <v>809.3</v>
      </c>
      <c r="F428" s="40">
        <v>800.19999999999993</v>
      </c>
      <c r="G428" s="40">
        <v>790.34999999999991</v>
      </c>
      <c r="H428" s="40">
        <v>828.25</v>
      </c>
      <c r="I428" s="40">
        <v>838.10000000000014</v>
      </c>
      <c r="J428" s="40">
        <v>847.2</v>
      </c>
      <c r="K428" s="31">
        <v>829</v>
      </c>
      <c r="L428" s="31">
        <v>810.05</v>
      </c>
      <c r="M428" s="31">
        <v>31.556550000000001</v>
      </c>
      <c r="N428" s="1"/>
      <c r="O428" s="1"/>
    </row>
    <row r="429" spans="1:15" ht="12.75" customHeight="1">
      <c r="A429" s="31">
        <v>419</v>
      </c>
      <c r="B429" s="31" t="s">
        <v>197</v>
      </c>
      <c r="C429" s="31">
        <v>549.9</v>
      </c>
      <c r="D429" s="40">
        <v>549.56666666666661</v>
      </c>
      <c r="E429" s="40">
        <v>541.83333333333326</v>
      </c>
      <c r="F429" s="40">
        <v>533.76666666666665</v>
      </c>
      <c r="G429" s="40">
        <v>526.0333333333333</v>
      </c>
      <c r="H429" s="40">
        <v>557.63333333333321</v>
      </c>
      <c r="I429" s="40">
        <v>565.36666666666656</v>
      </c>
      <c r="J429" s="40">
        <v>573.43333333333317</v>
      </c>
      <c r="K429" s="31">
        <v>557.29999999999995</v>
      </c>
      <c r="L429" s="31">
        <v>541.5</v>
      </c>
      <c r="M429" s="31">
        <v>20.074120000000001</v>
      </c>
      <c r="N429" s="1"/>
      <c r="O429" s="1"/>
    </row>
    <row r="430" spans="1:15" ht="12.75" customHeight="1">
      <c r="A430" s="31">
        <v>420</v>
      </c>
      <c r="B430" s="31" t="s">
        <v>535</v>
      </c>
      <c r="C430" s="31">
        <v>3633.4</v>
      </c>
      <c r="D430" s="40">
        <v>3660.4666666666667</v>
      </c>
      <c r="E430" s="40">
        <v>3572.9333333333334</v>
      </c>
      <c r="F430" s="40">
        <v>3512.4666666666667</v>
      </c>
      <c r="G430" s="40">
        <v>3424.9333333333334</v>
      </c>
      <c r="H430" s="40">
        <v>3720.9333333333334</v>
      </c>
      <c r="I430" s="40">
        <v>3808.4666666666672</v>
      </c>
      <c r="J430" s="40">
        <v>3868.9333333333334</v>
      </c>
      <c r="K430" s="31">
        <v>3748</v>
      </c>
      <c r="L430" s="31">
        <v>3600</v>
      </c>
      <c r="M430" s="31">
        <v>3.3140000000000003E-2</v>
      </c>
      <c r="N430" s="1"/>
      <c r="O430" s="1"/>
    </row>
    <row r="431" spans="1:15" ht="12.75" customHeight="1">
      <c r="A431" s="31">
        <v>421</v>
      </c>
      <c r="B431" s="31" t="s">
        <v>536</v>
      </c>
      <c r="C431" s="31">
        <v>2476.65</v>
      </c>
      <c r="D431" s="40">
        <v>2458.1166666666668</v>
      </c>
      <c r="E431" s="40">
        <v>2410.2833333333338</v>
      </c>
      <c r="F431" s="40">
        <v>2343.916666666667</v>
      </c>
      <c r="G431" s="40">
        <v>2296.0833333333339</v>
      </c>
      <c r="H431" s="40">
        <v>2524.4833333333336</v>
      </c>
      <c r="I431" s="40">
        <v>2572.3166666666666</v>
      </c>
      <c r="J431" s="40">
        <v>2638.6833333333334</v>
      </c>
      <c r="K431" s="31">
        <v>2505.9499999999998</v>
      </c>
      <c r="L431" s="31">
        <v>2391.75</v>
      </c>
      <c r="M431" s="31">
        <v>2.5694499999999998</v>
      </c>
      <c r="N431" s="1"/>
      <c r="O431" s="1"/>
    </row>
    <row r="432" spans="1:15" ht="12.75" customHeight="1">
      <c r="A432" s="31">
        <v>422</v>
      </c>
      <c r="B432" s="31" t="s">
        <v>537</v>
      </c>
      <c r="C432" s="31">
        <v>832.5</v>
      </c>
      <c r="D432" s="40">
        <v>850.83333333333337</v>
      </c>
      <c r="E432" s="40">
        <v>806.66666666666674</v>
      </c>
      <c r="F432" s="40">
        <v>780.83333333333337</v>
      </c>
      <c r="G432" s="40">
        <v>736.66666666666674</v>
      </c>
      <c r="H432" s="40">
        <v>876.66666666666674</v>
      </c>
      <c r="I432" s="40">
        <v>920.83333333333348</v>
      </c>
      <c r="J432" s="40">
        <v>946.66666666666674</v>
      </c>
      <c r="K432" s="31">
        <v>895</v>
      </c>
      <c r="L432" s="31">
        <v>825</v>
      </c>
      <c r="M432" s="31">
        <v>1.3067</v>
      </c>
      <c r="N432" s="1"/>
      <c r="O432" s="1"/>
    </row>
    <row r="433" spans="1:15" ht="12.75" customHeight="1">
      <c r="A433" s="31">
        <v>423</v>
      </c>
      <c r="B433" s="31" t="s">
        <v>538</v>
      </c>
      <c r="C433" s="31">
        <v>469.9</v>
      </c>
      <c r="D433" s="40">
        <v>470.58333333333331</v>
      </c>
      <c r="E433" s="40">
        <v>461.31666666666661</v>
      </c>
      <c r="F433" s="40">
        <v>452.73333333333329</v>
      </c>
      <c r="G433" s="40">
        <v>443.46666666666658</v>
      </c>
      <c r="H433" s="40">
        <v>479.16666666666663</v>
      </c>
      <c r="I433" s="40">
        <v>488.43333333333339</v>
      </c>
      <c r="J433" s="40">
        <v>497.01666666666665</v>
      </c>
      <c r="K433" s="31">
        <v>479.85</v>
      </c>
      <c r="L433" s="31">
        <v>462</v>
      </c>
      <c r="M433" s="31">
        <v>5.7952599999999999</v>
      </c>
      <c r="N433" s="1"/>
      <c r="O433" s="1"/>
    </row>
    <row r="434" spans="1:15" ht="12.75" customHeight="1">
      <c r="A434" s="31">
        <v>424</v>
      </c>
      <c r="B434" s="31" t="s">
        <v>539</v>
      </c>
      <c r="C434" s="31">
        <v>364.85</v>
      </c>
      <c r="D434" s="40">
        <v>365.63333333333338</v>
      </c>
      <c r="E434" s="40">
        <v>359.31666666666678</v>
      </c>
      <c r="F434" s="40">
        <v>353.78333333333342</v>
      </c>
      <c r="G434" s="40">
        <v>347.46666666666681</v>
      </c>
      <c r="H434" s="40">
        <v>371.16666666666674</v>
      </c>
      <c r="I434" s="40">
        <v>377.48333333333335</v>
      </c>
      <c r="J434" s="40">
        <v>383.01666666666671</v>
      </c>
      <c r="K434" s="31">
        <v>371.95</v>
      </c>
      <c r="L434" s="31">
        <v>360.1</v>
      </c>
      <c r="M434" s="31">
        <v>1.1919999999999999</v>
      </c>
      <c r="N434" s="1"/>
      <c r="O434" s="1"/>
    </row>
    <row r="435" spans="1:15" ht="12.75" customHeight="1">
      <c r="A435" s="31">
        <v>425</v>
      </c>
      <c r="B435" s="31" t="s">
        <v>540</v>
      </c>
      <c r="C435" s="31">
        <v>2328.25</v>
      </c>
      <c r="D435" s="40">
        <v>2341.2666666666669</v>
      </c>
      <c r="E435" s="40">
        <v>2252.5333333333338</v>
      </c>
      <c r="F435" s="40">
        <v>2176.8166666666671</v>
      </c>
      <c r="G435" s="40">
        <v>2088.0833333333339</v>
      </c>
      <c r="H435" s="40">
        <v>2416.9833333333336</v>
      </c>
      <c r="I435" s="40">
        <v>2505.7166666666662</v>
      </c>
      <c r="J435" s="40">
        <v>2581.4333333333334</v>
      </c>
      <c r="K435" s="31">
        <v>2430</v>
      </c>
      <c r="L435" s="31">
        <v>2265.5500000000002</v>
      </c>
      <c r="M435" s="31">
        <v>3.43086</v>
      </c>
      <c r="N435" s="1"/>
      <c r="O435" s="1"/>
    </row>
    <row r="436" spans="1:15" ht="12.75" customHeight="1">
      <c r="A436" s="31">
        <v>426</v>
      </c>
      <c r="B436" s="31" t="s">
        <v>541</v>
      </c>
      <c r="C436" s="31">
        <v>689.7</v>
      </c>
      <c r="D436" s="40">
        <v>690.9</v>
      </c>
      <c r="E436" s="40">
        <v>675.8</v>
      </c>
      <c r="F436" s="40">
        <v>661.9</v>
      </c>
      <c r="G436" s="40">
        <v>646.79999999999995</v>
      </c>
      <c r="H436" s="40">
        <v>704.8</v>
      </c>
      <c r="I436" s="40">
        <v>719.90000000000009</v>
      </c>
      <c r="J436" s="40">
        <v>733.8</v>
      </c>
      <c r="K436" s="31">
        <v>706</v>
      </c>
      <c r="L436" s="31">
        <v>677</v>
      </c>
      <c r="M436" s="31">
        <v>4.3215500000000002</v>
      </c>
      <c r="N436" s="1"/>
      <c r="O436" s="1"/>
    </row>
    <row r="437" spans="1:15" ht="12.75" customHeight="1">
      <c r="A437" s="31">
        <v>427</v>
      </c>
      <c r="B437" s="31" t="s">
        <v>542</v>
      </c>
      <c r="C437" s="31">
        <v>531.20000000000005</v>
      </c>
      <c r="D437" s="40">
        <v>530.56666666666672</v>
      </c>
      <c r="E437" s="40">
        <v>524.68333333333339</v>
      </c>
      <c r="F437" s="40">
        <v>518.16666666666663</v>
      </c>
      <c r="G437" s="40">
        <v>512.2833333333333</v>
      </c>
      <c r="H437" s="40">
        <v>537.08333333333348</v>
      </c>
      <c r="I437" s="40">
        <v>542.96666666666692</v>
      </c>
      <c r="J437" s="40">
        <v>549.48333333333358</v>
      </c>
      <c r="K437" s="31">
        <v>536.45000000000005</v>
      </c>
      <c r="L437" s="31">
        <v>524.04999999999995</v>
      </c>
      <c r="M437" s="31">
        <v>2.0904799999999999</v>
      </c>
      <c r="N437" s="1"/>
      <c r="O437" s="1"/>
    </row>
    <row r="438" spans="1:15" ht="12.75" customHeight="1">
      <c r="A438" s="31">
        <v>428</v>
      </c>
      <c r="B438" s="31" t="s">
        <v>543</v>
      </c>
      <c r="C438" s="31">
        <v>7.1</v>
      </c>
      <c r="D438" s="40">
        <v>7.1166666666666671</v>
      </c>
      <c r="E438" s="40">
        <v>6.9833333333333343</v>
      </c>
      <c r="F438" s="40">
        <v>6.8666666666666671</v>
      </c>
      <c r="G438" s="40">
        <v>6.7333333333333343</v>
      </c>
      <c r="H438" s="40">
        <v>7.2333333333333343</v>
      </c>
      <c r="I438" s="40">
        <v>7.3666666666666671</v>
      </c>
      <c r="J438" s="40">
        <v>7.4833333333333343</v>
      </c>
      <c r="K438" s="31">
        <v>7.25</v>
      </c>
      <c r="L438" s="31">
        <v>7</v>
      </c>
      <c r="M438" s="31">
        <v>205.87618000000001</v>
      </c>
      <c r="N438" s="1"/>
      <c r="O438" s="1"/>
    </row>
    <row r="439" spans="1:15" ht="12.75" customHeight="1">
      <c r="A439" s="31">
        <v>429</v>
      </c>
      <c r="B439" s="31" t="s">
        <v>544</v>
      </c>
      <c r="C439" s="31">
        <v>127.75</v>
      </c>
      <c r="D439" s="40">
        <v>127.09999999999998</v>
      </c>
      <c r="E439" s="40">
        <v>124.74999999999997</v>
      </c>
      <c r="F439" s="40">
        <v>121.74999999999999</v>
      </c>
      <c r="G439" s="40">
        <v>119.39999999999998</v>
      </c>
      <c r="H439" s="40">
        <v>130.09999999999997</v>
      </c>
      <c r="I439" s="40">
        <v>132.44999999999996</v>
      </c>
      <c r="J439" s="40">
        <v>135.44999999999996</v>
      </c>
      <c r="K439" s="31">
        <v>129.44999999999999</v>
      </c>
      <c r="L439" s="31">
        <v>124.1</v>
      </c>
      <c r="M439" s="31">
        <v>0.42913000000000001</v>
      </c>
      <c r="N439" s="1"/>
      <c r="O439" s="1"/>
    </row>
    <row r="440" spans="1:15" ht="12.75" customHeight="1">
      <c r="A440" s="31">
        <v>430</v>
      </c>
      <c r="B440" s="31" t="s">
        <v>545</v>
      </c>
      <c r="C440" s="31">
        <v>1060.75</v>
      </c>
      <c r="D440" s="40">
        <v>1061.1333333333334</v>
      </c>
      <c r="E440" s="40">
        <v>1041.2666666666669</v>
      </c>
      <c r="F440" s="40">
        <v>1021.7833333333335</v>
      </c>
      <c r="G440" s="40">
        <v>1001.916666666667</v>
      </c>
      <c r="H440" s="40">
        <v>1080.6166666666668</v>
      </c>
      <c r="I440" s="40">
        <v>1100.4833333333331</v>
      </c>
      <c r="J440" s="40">
        <v>1119.9666666666667</v>
      </c>
      <c r="K440" s="31">
        <v>1081</v>
      </c>
      <c r="L440" s="31">
        <v>1041.6500000000001</v>
      </c>
      <c r="M440" s="31">
        <v>0.61519999999999997</v>
      </c>
      <c r="N440" s="1"/>
      <c r="O440" s="1"/>
    </row>
    <row r="441" spans="1:15" ht="12.75" customHeight="1">
      <c r="A441" s="31">
        <v>431</v>
      </c>
      <c r="B441" s="31" t="s">
        <v>278</v>
      </c>
      <c r="C441" s="31">
        <v>595.65</v>
      </c>
      <c r="D441" s="40">
        <v>593.2166666666667</v>
      </c>
      <c r="E441" s="40">
        <v>582.43333333333339</v>
      </c>
      <c r="F441" s="40">
        <v>569.2166666666667</v>
      </c>
      <c r="G441" s="40">
        <v>558.43333333333339</v>
      </c>
      <c r="H441" s="40">
        <v>606.43333333333339</v>
      </c>
      <c r="I441" s="40">
        <v>617.2166666666667</v>
      </c>
      <c r="J441" s="40">
        <v>630.43333333333339</v>
      </c>
      <c r="K441" s="31">
        <v>604</v>
      </c>
      <c r="L441" s="31">
        <v>580</v>
      </c>
      <c r="M441" s="31">
        <v>14.486359999999999</v>
      </c>
      <c r="N441" s="1"/>
      <c r="O441" s="1"/>
    </row>
    <row r="442" spans="1:15" ht="12.75" customHeight="1">
      <c r="A442" s="31">
        <v>432</v>
      </c>
      <c r="B442" s="31" t="s">
        <v>546</v>
      </c>
      <c r="C442" s="31">
        <v>1648.5</v>
      </c>
      <c r="D442" s="40">
        <v>1653.8166666666666</v>
      </c>
      <c r="E442" s="40">
        <v>1594.6333333333332</v>
      </c>
      <c r="F442" s="40">
        <v>1540.7666666666667</v>
      </c>
      <c r="G442" s="40">
        <v>1481.5833333333333</v>
      </c>
      <c r="H442" s="40">
        <v>1707.6833333333332</v>
      </c>
      <c r="I442" s="40">
        <v>1766.8666666666666</v>
      </c>
      <c r="J442" s="40">
        <v>1820.7333333333331</v>
      </c>
      <c r="K442" s="31">
        <v>1713</v>
      </c>
      <c r="L442" s="31">
        <v>1599.95</v>
      </c>
      <c r="M442" s="31">
        <v>1.7207600000000001</v>
      </c>
      <c r="N442" s="1"/>
      <c r="O442" s="1"/>
    </row>
    <row r="443" spans="1:15" ht="12.75" customHeight="1">
      <c r="A443" s="31">
        <v>433</v>
      </c>
      <c r="B443" s="31" t="s">
        <v>547</v>
      </c>
      <c r="C443" s="31">
        <v>769.4</v>
      </c>
      <c r="D443" s="40">
        <v>747.4666666666667</v>
      </c>
      <c r="E443" s="40">
        <v>715.93333333333339</v>
      </c>
      <c r="F443" s="40">
        <v>662.4666666666667</v>
      </c>
      <c r="G443" s="40">
        <v>630.93333333333339</v>
      </c>
      <c r="H443" s="40">
        <v>800.93333333333339</v>
      </c>
      <c r="I443" s="40">
        <v>832.4666666666667</v>
      </c>
      <c r="J443" s="40">
        <v>885.93333333333339</v>
      </c>
      <c r="K443" s="31">
        <v>779</v>
      </c>
      <c r="L443" s="31">
        <v>694</v>
      </c>
      <c r="M443" s="31">
        <v>4.3449999999999998</v>
      </c>
      <c r="N443" s="1"/>
      <c r="O443" s="1"/>
    </row>
    <row r="444" spans="1:15" ht="12.75" customHeight="1">
      <c r="A444" s="31">
        <v>434</v>
      </c>
      <c r="B444" s="31" t="s">
        <v>548</v>
      </c>
      <c r="C444" s="31">
        <v>9651.25</v>
      </c>
      <c r="D444" s="40">
        <v>9694.1666666666661</v>
      </c>
      <c r="E444" s="40">
        <v>9511.9333333333325</v>
      </c>
      <c r="F444" s="40">
        <v>9372.6166666666668</v>
      </c>
      <c r="G444" s="40">
        <v>9190.3833333333332</v>
      </c>
      <c r="H444" s="40">
        <v>9833.4833333333318</v>
      </c>
      <c r="I444" s="40">
        <v>10015.716666666665</v>
      </c>
      <c r="J444" s="40">
        <v>10155.033333333331</v>
      </c>
      <c r="K444" s="31">
        <v>9876.4</v>
      </c>
      <c r="L444" s="31">
        <v>9554.85</v>
      </c>
      <c r="M444" s="31">
        <v>0.20576</v>
      </c>
      <c r="N444" s="1"/>
      <c r="O444" s="1"/>
    </row>
    <row r="445" spans="1:15" ht="12.75" customHeight="1">
      <c r="A445" s="31">
        <v>435</v>
      </c>
      <c r="B445" s="31" t="s">
        <v>549</v>
      </c>
      <c r="C445" s="31">
        <v>45.15</v>
      </c>
      <c r="D445" s="40">
        <v>45.699999999999996</v>
      </c>
      <c r="E445" s="40">
        <v>44.449999999999989</v>
      </c>
      <c r="F445" s="40">
        <v>43.749999999999993</v>
      </c>
      <c r="G445" s="40">
        <v>42.499999999999986</v>
      </c>
      <c r="H445" s="40">
        <v>46.399999999999991</v>
      </c>
      <c r="I445" s="40">
        <v>47.650000000000006</v>
      </c>
      <c r="J445" s="40">
        <v>48.349999999999994</v>
      </c>
      <c r="K445" s="31">
        <v>46.95</v>
      </c>
      <c r="L445" s="31">
        <v>45</v>
      </c>
      <c r="M445" s="31">
        <v>92.724320000000006</v>
      </c>
      <c r="N445" s="1"/>
      <c r="O445" s="1"/>
    </row>
    <row r="446" spans="1:15" ht="12.75" customHeight="1">
      <c r="A446" s="31">
        <v>436</v>
      </c>
      <c r="B446" s="31" t="s">
        <v>209</v>
      </c>
      <c r="C446" s="31">
        <v>577.04999999999995</v>
      </c>
      <c r="D446" s="40">
        <v>577.1</v>
      </c>
      <c r="E446" s="40">
        <v>565.95000000000005</v>
      </c>
      <c r="F446" s="40">
        <v>554.85</v>
      </c>
      <c r="G446" s="40">
        <v>543.70000000000005</v>
      </c>
      <c r="H446" s="40">
        <v>588.20000000000005</v>
      </c>
      <c r="I446" s="40">
        <v>599.34999999999991</v>
      </c>
      <c r="J446" s="40">
        <v>610.45000000000005</v>
      </c>
      <c r="K446" s="31">
        <v>588.25</v>
      </c>
      <c r="L446" s="31">
        <v>566</v>
      </c>
      <c r="M446" s="31">
        <v>14.290620000000001</v>
      </c>
      <c r="N446" s="1"/>
      <c r="O446" s="1"/>
    </row>
    <row r="447" spans="1:15" ht="12.75" customHeight="1">
      <c r="A447" s="31">
        <v>437</v>
      </c>
      <c r="B447" s="31" t="s">
        <v>550</v>
      </c>
      <c r="C447" s="31">
        <v>1012.65</v>
      </c>
      <c r="D447" s="40">
        <v>1019.2166666666667</v>
      </c>
      <c r="E447" s="40">
        <v>993.43333333333339</v>
      </c>
      <c r="F447" s="40">
        <v>974.2166666666667</v>
      </c>
      <c r="G447" s="40">
        <v>948.43333333333339</v>
      </c>
      <c r="H447" s="40">
        <v>1038.4333333333334</v>
      </c>
      <c r="I447" s="40">
        <v>1064.2166666666667</v>
      </c>
      <c r="J447" s="40">
        <v>1083.4333333333334</v>
      </c>
      <c r="K447" s="31">
        <v>1045</v>
      </c>
      <c r="L447" s="31">
        <v>1000</v>
      </c>
      <c r="M447" s="31">
        <v>4.4465300000000001</v>
      </c>
      <c r="N447" s="1"/>
      <c r="O447" s="1"/>
    </row>
    <row r="448" spans="1:15" ht="12.75" customHeight="1">
      <c r="A448" s="31">
        <v>438</v>
      </c>
      <c r="B448" s="31" t="s">
        <v>551</v>
      </c>
      <c r="C448" s="31">
        <v>17083.25</v>
      </c>
      <c r="D448" s="40">
        <v>17294.416666666668</v>
      </c>
      <c r="E448" s="40">
        <v>16838.833333333336</v>
      </c>
      <c r="F448" s="40">
        <v>16594.416666666668</v>
      </c>
      <c r="G448" s="40">
        <v>16138.833333333336</v>
      </c>
      <c r="H448" s="40">
        <v>17538.833333333336</v>
      </c>
      <c r="I448" s="40">
        <v>17994.416666666672</v>
      </c>
      <c r="J448" s="40">
        <v>18238.833333333336</v>
      </c>
      <c r="K448" s="31">
        <v>17750</v>
      </c>
      <c r="L448" s="31">
        <v>17050</v>
      </c>
      <c r="M448" s="31">
        <v>1.8169999999999999E-2</v>
      </c>
      <c r="N448" s="1"/>
      <c r="O448" s="1"/>
    </row>
    <row r="449" spans="1:15" ht="12.75" customHeight="1">
      <c r="A449" s="31">
        <v>439</v>
      </c>
      <c r="B449" s="31" t="s">
        <v>198</v>
      </c>
      <c r="C449" s="31">
        <v>1003.8</v>
      </c>
      <c r="D449" s="40">
        <v>1014.3666666666667</v>
      </c>
      <c r="E449" s="40">
        <v>984.5333333333333</v>
      </c>
      <c r="F449" s="40">
        <v>965.26666666666665</v>
      </c>
      <c r="G449" s="40">
        <v>935.43333333333328</v>
      </c>
      <c r="H449" s="40">
        <v>1033.6333333333332</v>
      </c>
      <c r="I449" s="40">
        <v>1063.4666666666667</v>
      </c>
      <c r="J449" s="40">
        <v>1082.7333333333333</v>
      </c>
      <c r="K449" s="31">
        <v>1044.2</v>
      </c>
      <c r="L449" s="31">
        <v>995.1</v>
      </c>
      <c r="M449" s="31">
        <v>31.69781</v>
      </c>
      <c r="N449" s="1"/>
      <c r="O449" s="1"/>
    </row>
    <row r="450" spans="1:15" ht="12.75" customHeight="1">
      <c r="A450" s="31">
        <v>440</v>
      </c>
      <c r="B450" s="31" t="s">
        <v>552</v>
      </c>
      <c r="C450" s="31">
        <v>225.3</v>
      </c>
      <c r="D450" s="40">
        <v>226.51666666666665</v>
      </c>
      <c r="E450" s="40">
        <v>221.83333333333331</v>
      </c>
      <c r="F450" s="40">
        <v>218.36666666666667</v>
      </c>
      <c r="G450" s="40">
        <v>213.68333333333334</v>
      </c>
      <c r="H450" s="40">
        <v>229.98333333333329</v>
      </c>
      <c r="I450" s="40">
        <v>234.66666666666663</v>
      </c>
      <c r="J450" s="40">
        <v>238.13333333333327</v>
      </c>
      <c r="K450" s="31">
        <v>231.2</v>
      </c>
      <c r="L450" s="31">
        <v>223.05</v>
      </c>
      <c r="M450" s="31">
        <v>24.421130000000002</v>
      </c>
      <c r="N450" s="1"/>
      <c r="O450" s="1"/>
    </row>
    <row r="451" spans="1:15" ht="12.75" customHeight="1">
      <c r="A451" s="31">
        <v>441</v>
      </c>
      <c r="B451" s="31" t="s">
        <v>553</v>
      </c>
      <c r="C451" s="31">
        <v>1426.65</v>
      </c>
      <c r="D451" s="40">
        <v>1448.8833333333332</v>
      </c>
      <c r="E451" s="40">
        <v>1377.7666666666664</v>
      </c>
      <c r="F451" s="40">
        <v>1328.8833333333332</v>
      </c>
      <c r="G451" s="40">
        <v>1257.7666666666664</v>
      </c>
      <c r="H451" s="40">
        <v>1497.7666666666664</v>
      </c>
      <c r="I451" s="40">
        <v>1568.8833333333332</v>
      </c>
      <c r="J451" s="40">
        <v>1617.7666666666664</v>
      </c>
      <c r="K451" s="31">
        <v>1520</v>
      </c>
      <c r="L451" s="31">
        <v>1400</v>
      </c>
      <c r="M451" s="31">
        <v>10.828430000000001</v>
      </c>
      <c r="N451" s="1"/>
      <c r="O451" s="1"/>
    </row>
    <row r="452" spans="1:15" ht="12.75" customHeight="1">
      <c r="A452" s="31">
        <v>442</v>
      </c>
      <c r="B452" s="31" t="s">
        <v>203</v>
      </c>
      <c r="C452" s="31">
        <v>3532.5</v>
      </c>
      <c r="D452" s="40">
        <v>3550.4</v>
      </c>
      <c r="E452" s="40">
        <v>3493.3500000000004</v>
      </c>
      <c r="F452" s="40">
        <v>3454.2000000000003</v>
      </c>
      <c r="G452" s="40">
        <v>3397.1500000000005</v>
      </c>
      <c r="H452" s="40">
        <v>3589.55</v>
      </c>
      <c r="I452" s="40">
        <v>3646.6000000000004</v>
      </c>
      <c r="J452" s="40">
        <v>3685.75</v>
      </c>
      <c r="K452" s="31">
        <v>3607.45</v>
      </c>
      <c r="L452" s="31">
        <v>3511.25</v>
      </c>
      <c r="M452" s="31">
        <v>48.712110000000003</v>
      </c>
      <c r="N452" s="1"/>
      <c r="O452" s="1"/>
    </row>
    <row r="453" spans="1:15" ht="12.75" customHeight="1">
      <c r="A453" s="31">
        <v>443</v>
      </c>
      <c r="B453" s="31" t="s">
        <v>199</v>
      </c>
      <c r="C453" s="31">
        <v>814.8</v>
      </c>
      <c r="D453" s="40">
        <v>820.51666666666677</v>
      </c>
      <c r="E453" s="40">
        <v>802.28333333333353</v>
      </c>
      <c r="F453" s="40">
        <v>789.76666666666677</v>
      </c>
      <c r="G453" s="40">
        <v>771.53333333333353</v>
      </c>
      <c r="H453" s="40">
        <v>833.03333333333353</v>
      </c>
      <c r="I453" s="40">
        <v>851.26666666666688</v>
      </c>
      <c r="J453" s="40">
        <v>863.78333333333353</v>
      </c>
      <c r="K453" s="31">
        <v>838.75</v>
      </c>
      <c r="L453" s="31">
        <v>808</v>
      </c>
      <c r="M453" s="31">
        <v>22.57911</v>
      </c>
      <c r="N453" s="1"/>
      <c r="O453" s="1"/>
    </row>
    <row r="454" spans="1:15" ht="12.75" customHeight="1">
      <c r="A454" s="31">
        <v>444</v>
      </c>
      <c r="B454" s="31" t="s">
        <v>279</v>
      </c>
      <c r="C454" s="31">
        <v>5911.1</v>
      </c>
      <c r="D454" s="40">
        <v>6004.8499999999995</v>
      </c>
      <c r="E454" s="40">
        <v>5749.7999999999993</v>
      </c>
      <c r="F454" s="40">
        <v>5588.5</v>
      </c>
      <c r="G454" s="40">
        <v>5333.45</v>
      </c>
      <c r="H454" s="40">
        <v>6166.1499999999987</v>
      </c>
      <c r="I454" s="40">
        <v>6421.2</v>
      </c>
      <c r="J454" s="40">
        <v>6582.4999999999982</v>
      </c>
      <c r="K454" s="31">
        <v>6259.9</v>
      </c>
      <c r="L454" s="31">
        <v>5843.55</v>
      </c>
      <c r="M454" s="31">
        <v>3.2383700000000002</v>
      </c>
      <c r="N454" s="1"/>
      <c r="O454" s="1"/>
    </row>
    <row r="455" spans="1:15" ht="12.75" customHeight="1">
      <c r="A455" s="31">
        <v>445</v>
      </c>
      <c r="B455" s="31" t="s">
        <v>554</v>
      </c>
      <c r="C455" s="31">
        <v>1547.25</v>
      </c>
      <c r="D455" s="40">
        <v>1544.0833333333333</v>
      </c>
      <c r="E455" s="40">
        <v>1523.1666666666665</v>
      </c>
      <c r="F455" s="40">
        <v>1499.0833333333333</v>
      </c>
      <c r="G455" s="40">
        <v>1478.1666666666665</v>
      </c>
      <c r="H455" s="40">
        <v>1568.1666666666665</v>
      </c>
      <c r="I455" s="40">
        <v>1589.083333333333</v>
      </c>
      <c r="J455" s="40">
        <v>1613.1666666666665</v>
      </c>
      <c r="K455" s="31">
        <v>1565</v>
      </c>
      <c r="L455" s="31">
        <v>1520</v>
      </c>
      <c r="M455" s="31">
        <v>0.68669000000000002</v>
      </c>
      <c r="N455" s="1"/>
      <c r="O455" s="1"/>
    </row>
    <row r="456" spans="1:15" ht="12.75" customHeight="1">
      <c r="A456" s="31">
        <v>446</v>
      </c>
      <c r="B456" s="31" t="s">
        <v>555</v>
      </c>
      <c r="C456" s="31">
        <v>255.55</v>
      </c>
      <c r="D456" s="40">
        <v>248.06666666666669</v>
      </c>
      <c r="E456" s="40">
        <v>240.58333333333337</v>
      </c>
      <c r="F456" s="40">
        <v>225.61666666666667</v>
      </c>
      <c r="G456" s="40">
        <v>218.13333333333335</v>
      </c>
      <c r="H456" s="40">
        <v>263.03333333333342</v>
      </c>
      <c r="I456" s="40">
        <v>270.51666666666665</v>
      </c>
      <c r="J456" s="40">
        <v>285.48333333333341</v>
      </c>
      <c r="K456" s="31">
        <v>255.55</v>
      </c>
      <c r="L456" s="31">
        <v>233.1</v>
      </c>
      <c r="M456" s="31">
        <v>123.30798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508</v>
      </c>
      <c r="D457" s="40">
        <v>501.38333333333338</v>
      </c>
      <c r="E457" s="40">
        <v>492.36666666666679</v>
      </c>
      <c r="F457" s="40">
        <v>476.73333333333341</v>
      </c>
      <c r="G457" s="40">
        <v>467.71666666666681</v>
      </c>
      <c r="H457" s="40">
        <v>517.01666666666677</v>
      </c>
      <c r="I457" s="40">
        <v>526.0333333333333</v>
      </c>
      <c r="J457" s="40">
        <v>541.66666666666674</v>
      </c>
      <c r="K457" s="31">
        <v>510.4</v>
      </c>
      <c r="L457" s="31">
        <v>485.75</v>
      </c>
      <c r="M457" s="31">
        <v>526.08672000000001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226.15</v>
      </c>
      <c r="D458" s="40">
        <v>227.03333333333333</v>
      </c>
      <c r="E458" s="40">
        <v>219.66666666666666</v>
      </c>
      <c r="F458" s="40">
        <v>213.18333333333334</v>
      </c>
      <c r="G458" s="40">
        <v>205.81666666666666</v>
      </c>
      <c r="H458" s="40">
        <v>233.51666666666665</v>
      </c>
      <c r="I458" s="40">
        <v>240.88333333333333</v>
      </c>
      <c r="J458" s="40">
        <v>247.36666666666665</v>
      </c>
      <c r="K458" s="31">
        <v>234.4</v>
      </c>
      <c r="L458" s="31">
        <v>220.55</v>
      </c>
      <c r="M458" s="31">
        <v>823.93222000000003</v>
      </c>
      <c r="N458" s="1"/>
      <c r="O458" s="1"/>
    </row>
    <row r="459" spans="1:15" ht="12.75" customHeight="1">
      <c r="A459" s="31">
        <v>449</v>
      </c>
      <c r="B459" s="31" t="s">
        <v>202</v>
      </c>
      <c r="C459" s="31">
        <v>1314.7</v>
      </c>
      <c r="D459" s="40">
        <v>1320.75</v>
      </c>
      <c r="E459" s="40">
        <v>1283.6500000000001</v>
      </c>
      <c r="F459" s="40">
        <v>1252.6000000000001</v>
      </c>
      <c r="G459" s="40">
        <v>1215.5000000000002</v>
      </c>
      <c r="H459" s="40">
        <v>1351.8</v>
      </c>
      <c r="I459" s="40">
        <v>1388.8999999999999</v>
      </c>
      <c r="J459" s="40">
        <v>1419.9499999999998</v>
      </c>
      <c r="K459" s="31">
        <v>1357.85</v>
      </c>
      <c r="L459" s="31">
        <v>1289.7</v>
      </c>
      <c r="M459" s="31">
        <v>83.575729999999993</v>
      </c>
      <c r="N459" s="1"/>
      <c r="O459" s="1"/>
    </row>
    <row r="460" spans="1:15" ht="12.75" customHeight="1">
      <c r="A460" s="31">
        <v>450</v>
      </c>
      <c r="B460" s="31" t="s">
        <v>556</v>
      </c>
      <c r="C460" s="31">
        <v>4728.3999999999996</v>
      </c>
      <c r="D460" s="40">
        <v>4807.1833333333334</v>
      </c>
      <c r="E460" s="40">
        <v>4626.3666666666668</v>
      </c>
      <c r="F460" s="40">
        <v>4524.333333333333</v>
      </c>
      <c r="G460" s="40">
        <v>4343.5166666666664</v>
      </c>
      <c r="H460" s="40">
        <v>4909.2166666666672</v>
      </c>
      <c r="I460" s="40">
        <v>5090.0333333333347</v>
      </c>
      <c r="J460" s="40">
        <v>5192.0666666666675</v>
      </c>
      <c r="K460" s="31">
        <v>4988</v>
      </c>
      <c r="L460" s="31">
        <v>4705.1499999999996</v>
      </c>
      <c r="M460" s="31">
        <v>0.25327</v>
      </c>
      <c r="N460" s="1"/>
      <c r="O460" s="1"/>
    </row>
    <row r="461" spans="1:15" ht="12.75" customHeight="1">
      <c r="A461" s="31">
        <v>451</v>
      </c>
      <c r="B461" s="31" t="s">
        <v>204</v>
      </c>
      <c r="C461" s="31">
        <v>1524.25</v>
      </c>
      <c r="D461" s="40">
        <v>1515.4833333333333</v>
      </c>
      <c r="E461" s="40">
        <v>1484.8166666666666</v>
      </c>
      <c r="F461" s="40">
        <v>1445.3833333333332</v>
      </c>
      <c r="G461" s="40">
        <v>1414.7166666666665</v>
      </c>
      <c r="H461" s="40">
        <v>1554.9166666666667</v>
      </c>
      <c r="I461" s="40">
        <v>1585.5833333333333</v>
      </c>
      <c r="J461" s="40">
        <v>1625.0166666666669</v>
      </c>
      <c r="K461" s="31">
        <v>1546.15</v>
      </c>
      <c r="L461" s="31">
        <v>1476.05</v>
      </c>
      <c r="M461" s="31">
        <v>42.614159999999998</v>
      </c>
      <c r="N461" s="1"/>
      <c r="O461" s="1"/>
    </row>
    <row r="462" spans="1:15" ht="12.75" customHeight="1">
      <c r="A462" s="31">
        <v>452</v>
      </c>
      <c r="B462" s="31" t="s">
        <v>557</v>
      </c>
      <c r="C462" s="31">
        <v>159.15</v>
      </c>
      <c r="D462" s="40">
        <v>159.53333333333333</v>
      </c>
      <c r="E462" s="40">
        <v>155.71666666666667</v>
      </c>
      <c r="F462" s="40">
        <v>152.28333333333333</v>
      </c>
      <c r="G462" s="40">
        <v>148.46666666666667</v>
      </c>
      <c r="H462" s="40">
        <v>162.96666666666667</v>
      </c>
      <c r="I462" s="40">
        <v>166.78333333333333</v>
      </c>
      <c r="J462" s="40">
        <v>170.21666666666667</v>
      </c>
      <c r="K462" s="31">
        <v>163.35</v>
      </c>
      <c r="L462" s="31">
        <v>156.1</v>
      </c>
      <c r="M462" s="31">
        <v>3.38443</v>
      </c>
      <c r="N462" s="1"/>
      <c r="O462" s="1"/>
    </row>
    <row r="463" spans="1:15" ht="12.75" customHeight="1">
      <c r="A463" s="31">
        <v>453</v>
      </c>
      <c r="B463" s="31" t="s">
        <v>185</v>
      </c>
      <c r="C463" s="31">
        <v>976.85</v>
      </c>
      <c r="D463" s="40">
        <v>978.01666666666677</v>
      </c>
      <c r="E463" s="40">
        <v>963.93333333333351</v>
      </c>
      <c r="F463" s="40">
        <v>951.01666666666677</v>
      </c>
      <c r="G463" s="40">
        <v>936.93333333333351</v>
      </c>
      <c r="H463" s="40">
        <v>990.93333333333351</v>
      </c>
      <c r="I463" s="40">
        <v>1005.0166666666668</v>
      </c>
      <c r="J463" s="40">
        <v>1017.9333333333335</v>
      </c>
      <c r="K463" s="31">
        <v>992.1</v>
      </c>
      <c r="L463" s="31">
        <v>965.1</v>
      </c>
      <c r="M463" s="31">
        <v>3.2431000000000001</v>
      </c>
      <c r="N463" s="1"/>
      <c r="O463" s="1"/>
    </row>
    <row r="464" spans="1:15" ht="12.75" customHeight="1">
      <c r="A464" s="31">
        <v>454</v>
      </c>
      <c r="B464" s="31" t="s">
        <v>558</v>
      </c>
      <c r="C464" s="31">
        <v>1360.5</v>
      </c>
      <c r="D464" s="40">
        <v>1356.5</v>
      </c>
      <c r="E464" s="40">
        <v>1314</v>
      </c>
      <c r="F464" s="40">
        <v>1267.5</v>
      </c>
      <c r="G464" s="40">
        <v>1225</v>
      </c>
      <c r="H464" s="40">
        <v>1403</v>
      </c>
      <c r="I464" s="40">
        <v>1445.5</v>
      </c>
      <c r="J464" s="40">
        <v>1492</v>
      </c>
      <c r="K464" s="31">
        <v>1399</v>
      </c>
      <c r="L464" s="31">
        <v>1310</v>
      </c>
      <c r="M464" s="31">
        <v>0.49685000000000001</v>
      </c>
      <c r="N464" s="1"/>
      <c r="O464" s="1"/>
    </row>
    <row r="465" spans="1:15" ht="12.75" customHeight="1">
      <c r="A465" s="31">
        <v>455</v>
      </c>
      <c r="B465" s="31" t="s">
        <v>559</v>
      </c>
      <c r="C465" s="31">
        <v>1175.45</v>
      </c>
      <c r="D465" s="40">
        <v>1165.4833333333333</v>
      </c>
      <c r="E465" s="40">
        <v>1130.9666666666667</v>
      </c>
      <c r="F465" s="40">
        <v>1086.4833333333333</v>
      </c>
      <c r="G465" s="40">
        <v>1051.9666666666667</v>
      </c>
      <c r="H465" s="40">
        <v>1209.9666666666667</v>
      </c>
      <c r="I465" s="40">
        <v>1244.4833333333336</v>
      </c>
      <c r="J465" s="40">
        <v>1288.9666666666667</v>
      </c>
      <c r="K465" s="31">
        <v>1200</v>
      </c>
      <c r="L465" s="31">
        <v>1121</v>
      </c>
      <c r="M465" s="31">
        <v>1.99979</v>
      </c>
      <c r="N465" s="1"/>
      <c r="O465" s="1"/>
    </row>
    <row r="466" spans="1:15" ht="12.75" customHeight="1">
      <c r="A466" s="31">
        <v>456</v>
      </c>
      <c r="B466" s="31" t="s">
        <v>560</v>
      </c>
      <c r="C466" s="31">
        <v>1745.2</v>
      </c>
      <c r="D466" s="40">
        <v>1725.3999999999999</v>
      </c>
      <c r="E466" s="40">
        <v>1640.7999999999997</v>
      </c>
      <c r="F466" s="40">
        <v>1536.3999999999999</v>
      </c>
      <c r="G466" s="40">
        <v>1451.7999999999997</v>
      </c>
      <c r="H466" s="40">
        <v>1829.7999999999997</v>
      </c>
      <c r="I466" s="40">
        <v>1914.3999999999996</v>
      </c>
      <c r="J466" s="40">
        <v>2018.7999999999997</v>
      </c>
      <c r="K466" s="31">
        <v>1810</v>
      </c>
      <c r="L466" s="31">
        <v>1621</v>
      </c>
      <c r="M466" s="31">
        <v>4.0384599999999997</v>
      </c>
      <c r="N466" s="1"/>
      <c r="O466" s="1"/>
    </row>
    <row r="467" spans="1:15" ht="12.75" customHeight="1">
      <c r="A467" s="31">
        <v>457</v>
      </c>
      <c r="B467" s="31" t="s">
        <v>205</v>
      </c>
      <c r="C467" s="31">
        <v>2395.6999999999998</v>
      </c>
      <c r="D467" s="40">
        <v>2403.9</v>
      </c>
      <c r="E467" s="40">
        <v>2371.8500000000004</v>
      </c>
      <c r="F467" s="40">
        <v>2348.0000000000005</v>
      </c>
      <c r="G467" s="40">
        <v>2315.9500000000007</v>
      </c>
      <c r="H467" s="40">
        <v>2427.75</v>
      </c>
      <c r="I467" s="40">
        <v>2459.8000000000002</v>
      </c>
      <c r="J467" s="40">
        <v>2483.6499999999996</v>
      </c>
      <c r="K467" s="31">
        <v>2435.9499999999998</v>
      </c>
      <c r="L467" s="31">
        <v>2380.0500000000002</v>
      </c>
      <c r="M467" s="31">
        <v>23.030139999999999</v>
      </c>
      <c r="N467" s="1"/>
      <c r="O467" s="1"/>
    </row>
    <row r="468" spans="1:15" ht="12.75" customHeight="1">
      <c r="A468" s="31">
        <v>458</v>
      </c>
      <c r="B468" s="31" t="s">
        <v>206</v>
      </c>
      <c r="C468" s="31">
        <v>3012.55</v>
      </c>
      <c r="D468" s="40">
        <v>2997.6666666666665</v>
      </c>
      <c r="E468" s="40">
        <v>2966.2333333333331</v>
      </c>
      <c r="F468" s="40">
        <v>2919.9166666666665</v>
      </c>
      <c r="G468" s="40">
        <v>2888.4833333333331</v>
      </c>
      <c r="H468" s="40">
        <v>3043.9833333333331</v>
      </c>
      <c r="I468" s="40">
        <v>3075.4166666666665</v>
      </c>
      <c r="J468" s="40">
        <v>3121.7333333333331</v>
      </c>
      <c r="K468" s="31">
        <v>3029.1</v>
      </c>
      <c r="L468" s="31">
        <v>2951.35</v>
      </c>
      <c r="M468" s="31">
        <v>1.17058</v>
      </c>
      <c r="N468" s="1"/>
      <c r="O468" s="1"/>
    </row>
    <row r="469" spans="1:15" ht="12.75" customHeight="1">
      <c r="A469" s="31">
        <v>459</v>
      </c>
      <c r="B469" s="31" t="s">
        <v>207</v>
      </c>
      <c r="C469" s="31">
        <v>496.1</v>
      </c>
      <c r="D469" s="40">
        <v>497.51666666666665</v>
      </c>
      <c r="E469" s="40">
        <v>490.0333333333333</v>
      </c>
      <c r="F469" s="40">
        <v>483.96666666666664</v>
      </c>
      <c r="G469" s="40">
        <v>476.48333333333329</v>
      </c>
      <c r="H469" s="40">
        <v>503.58333333333331</v>
      </c>
      <c r="I469" s="40">
        <v>511.06666666666666</v>
      </c>
      <c r="J469" s="40">
        <v>517.13333333333333</v>
      </c>
      <c r="K469" s="31">
        <v>505</v>
      </c>
      <c r="L469" s="31">
        <v>491.45</v>
      </c>
      <c r="M469" s="31">
        <v>22.00667</v>
      </c>
      <c r="N469" s="1"/>
      <c r="O469" s="1"/>
    </row>
    <row r="470" spans="1:15" ht="12.75" customHeight="1">
      <c r="A470" s="31">
        <v>460</v>
      </c>
      <c r="B470" s="31" t="s">
        <v>208</v>
      </c>
      <c r="C470" s="31">
        <v>1080.3499999999999</v>
      </c>
      <c r="D470" s="40">
        <v>1090.3500000000001</v>
      </c>
      <c r="E470" s="40">
        <v>1057.0500000000002</v>
      </c>
      <c r="F470" s="40">
        <v>1033.75</v>
      </c>
      <c r="G470" s="40">
        <v>1000.45</v>
      </c>
      <c r="H470" s="40">
        <v>1113.6500000000003</v>
      </c>
      <c r="I470" s="40">
        <v>1146.95</v>
      </c>
      <c r="J470" s="40">
        <v>1170.2500000000005</v>
      </c>
      <c r="K470" s="31">
        <v>1123.6500000000001</v>
      </c>
      <c r="L470" s="31">
        <v>1067.05</v>
      </c>
      <c r="M470" s="31">
        <v>4.7014899999999997</v>
      </c>
      <c r="N470" s="1"/>
      <c r="O470" s="1"/>
    </row>
    <row r="471" spans="1:15" ht="12.75" customHeight="1">
      <c r="A471" s="31">
        <v>461</v>
      </c>
      <c r="B471" s="31" t="s">
        <v>561</v>
      </c>
      <c r="C471" s="31">
        <v>38.65</v>
      </c>
      <c r="D471" s="40">
        <v>39.6</v>
      </c>
      <c r="E471" s="40">
        <v>37.35</v>
      </c>
      <c r="F471" s="40">
        <v>36.049999999999997</v>
      </c>
      <c r="G471" s="40">
        <v>33.799999999999997</v>
      </c>
      <c r="H471" s="40">
        <v>40.900000000000006</v>
      </c>
      <c r="I471" s="40">
        <v>43.150000000000006</v>
      </c>
      <c r="J471" s="40">
        <v>44.45000000000001</v>
      </c>
      <c r="K471" s="31">
        <v>41.85</v>
      </c>
      <c r="L471" s="31">
        <v>38.299999999999997</v>
      </c>
      <c r="M471" s="31">
        <v>375.71019000000001</v>
      </c>
      <c r="N471" s="1"/>
      <c r="O471" s="1"/>
    </row>
    <row r="472" spans="1:15" ht="12.75" customHeight="1">
      <c r="A472" s="31">
        <v>462</v>
      </c>
      <c r="B472" s="31" t="s">
        <v>562</v>
      </c>
      <c r="C472" s="31">
        <v>167.85</v>
      </c>
      <c r="D472" s="40">
        <v>168.04999999999998</v>
      </c>
      <c r="E472" s="40">
        <v>162.29999999999995</v>
      </c>
      <c r="F472" s="40">
        <v>156.74999999999997</v>
      </c>
      <c r="G472" s="40">
        <v>150.99999999999994</v>
      </c>
      <c r="H472" s="40">
        <v>173.59999999999997</v>
      </c>
      <c r="I472" s="40">
        <v>179.35000000000002</v>
      </c>
      <c r="J472" s="40">
        <v>184.89999999999998</v>
      </c>
      <c r="K472" s="31">
        <v>173.8</v>
      </c>
      <c r="L472" s="31">
        <v>162.5</v>
      </c>
      <c r="M472" s="31">
        <v>8.7839700000000001</v>
      </c>
      <c r="N472" s="1"/>
      <c r="O472" s="1"/>
    </row>
    <row r="473" spans="1:15" ht="12.75" customHeight="1">
      <c r="A473" s="31">
        <v>463</v>
      </c>
      <c r="B473" s="31" t="s">
        <v>563</v>
      </c>
      <c r="C473" s="31">
        <v>1412.95</v>
      </c>
      <c r="D473" s="40">
        <v>1400.9666666666665</v>
      </c>
      <c r="E473" s="40">
        <v>1366.9833333333329</v>
      </c>
      <c r="F473" s="40">
        <v>1321.0166666666664</v>
      </c>
      <c r="G473" s="40">
        <v>1287.0333333333328</v>
      </c>
      <c r="H473" s="40">
        <v>1446.9333333333329</v>
      </c>
      <c r="I473" s="40">
        <v>1480.9166666666665</v>
      </c>
      <c r="J473" s="40">
        <v>1526.883333333333</v>
      </c>
      <c r="K473" s="31">
        <v>1434.95</v>
      </c>
      <c r="L473" s="31">
        <v>1355</v>
      </c>
      <c r="M473" s="31">
        <v>1.96312</v>
      </c>
      <c r="N473" s="1"/>
      <c r="O473" s="1"/>
    </row>
    <row r="474" spans="1:15" ht="12.75" customHeight="1">
      <c r="A474" s="31">
        <v>464</v>
      </c>
      <c r="B474" s="31" t="s">
        <v>564</v>
      </c>
      <c r="C474" s="31">
        <v>14.65</v>
      </c>
      <c r="D474" s="40">
        <v>14.566666666666668</v>
      </c>
      <c r="E474" s="40">
        <v>14.233333333333336</v>
      </c>
      <c r="F474" s="40">
        <v>13.816666666666668</v>
      </c>
      <c r="G474" s="40">
        <v>13.483333333333336</v>
      </c>
      <c r="H474" s="40">
        <v>14.983333333333336</v>
      </c>
      <c r="I474" s="40">
        <v>15.316666666666668</v>
      </c>
      <c r="J474" s="40">
        <v>15.733333333333336</v>
      </c>
      <c r="K474" s="31">
        <v>14.9</v>
      </c>
      <c r="L474" s="31">
        <v>14.15</v>
      </c>
      <c r="M474" s="31">
        <v>186.84710000000001</v>
      </c>
      <c r="N474" s="1"/>
      <c r="O474" s="1"/>
    </row>
    <row r="475" spans="1:15" ht="12.75" customHeight="1">
      <c r="A475" s="31">
        <v>465</v>
      </c>
      <c r="B475" s="31" t="s">
        <v>565</v>
      </c>
      <c r="C475" s="31">
        <v>580.70000000000005</v>
      </c>
      <c r="D475" s="40">
        <v>587.43333333333339</v>
      </c>
      <c r="E475" s="40">
        <v>567.26666666666677</v>
      </c>
      <c r="F475" s="40">
        <v>553.83333333333337</v>
      </c>
      <c r="G475" s="40">
        <v>533.66666666666674</v>
      </c>
      <c r="H475" s="40">
        <v>600.86666666666679</v>
      </c>
      <c r="I475" s="40">
        <v>621.0333333333333</v>
      </c>
      <c r="J475" s="40">
        <v>634.46666666666681</v>
      </c>
      <c r="K475" s="31">
        <v>607.6</v>
      </c>
      <c r="L475" s="31">
        <v>574</v>
      </c>
      <c r="M475" s="31">
        <v>3.8906499999999999</v>
      </c>
      <c r="N475" s="1"/>
      <c r="O475" s="1"/>
    </row>
    <row r="476" spans="1:15" ht="12.75" customHeight="1">
      <c r="A476" s="31">
        <v>466</v>
      </c>
      <c r="B476" s="31" t="s">
        <v>212</v>
      </c>
      <c r="C476" s="31">
        <v>717.45</v>
      </c>
      <c r="D476" s="40">
        <v>715.71666666666658</v>
      </c>
      <c r="E476" s="40">
        <v>708.03333333333319</v>
      </c>
      <c r="F476" s="40">
        <v>698.61666666666656</v>
      </c>
      <c r="G476" s="40">
        <v>690.93333333333317</v>
      </c>
      <c r="H476" s="40">
        <v>725.13333333333321</v>
      </c>
      <c r="I476" s="40">
        <v>732.81666666666661</v>
      </c>
      <c r="J476" s="40">
        <v>742.23333333333323</v>
      </c>
      <c r="K476" s="31">
        <v>723.4</v>
      </c>
      <c r="L476" s="31">
        <v>706.3</v>
      </c>
      <c r="M476" s="31">
        <v>16.256119999999999</v>
      </c>
      <c r="N476" s="1"/>
      <c r="O476" s="1"/>
    </row>
    <row r="477" spans="1:15" ht="12.75" customHeight="1">
      <c r="A477" s="31">
        <v>467</v>
      </c>
      <c r="B477" s="31" t="s">
        <v>566</v>
      </c>
      <c r="C477" s="31">
        <v>1100.3</v>
      </c>
      <c r="D477" s="40">
        <v>1092.7666666666667</v>
      </c>
      <c r="E477" s="40">
        <v>1077.5333333333333</v>
      </c>
      <c r="F477" s="40">
        <v>1054.7666666666667</v>
      </c>
      <c r="G477" s="40">
        <v>1039.5333333333333</v>
      </c>
      <c r="H477" s="40">
        <v>1115.5333333333333</v>
      </c>
      <c r="I477" s="40">
        <v>1130.7666666666664</v>
      </c>
      <c r="J477" s="40">
        <v>1153.5333333333333</v>
      </c>
      <c r="K477" s="31">
        <v>1108</v>
      </c>
      <c r="L477" s="31">
        <v>1070</v>
      </c>
      <c r="M477" s="31">
        <v>1.4842599999999999</v>
      </c>
      <c r="N477" s="1"/>
      <c r="O477" s="1"/>
    </row>
    <row r="478" spans="1:15" ht="12.75" customHeight="1">
      <c r="A478" s="31">
        <v>468</v>
      </c>
      <c r="B478" s="31" t="s">
        <v>567</v>
      </c>
      <c r="C478" s="31">
        <v>157.1</v>
      </c>
      <c r="D478" s="40">
        <v>156.70000000000002</v>
      </c>
      <c r="E478" s="40">
        <v>154.40000000000003</v>
      </c>
      <c r="F478" s="40">
        <v>151.70000000000002</v>
      </c>
      <c r="G478" s="40">
        <v>149.40000000000003</v>
      </c>
      <c r="H478" s="40">
        <v>159.40000000000003</v>
      </c>
      <c r="I478" s="40">
        <v>161.70000000000005</v>
      </c>
      <c r="J478" s="40">
        <v>164.40000000000003</v>
      </c>
      <c r="K478" s="31">
        <v>159</v>
      </c>
      <c r="L478" s="31">
        <v>154</v>
      </c>
      <c r="M478" s="31">
        <v>3.7874400000000001</v>
      </c>
      <c r="N478" s="1"/>
      <c r="O478" s="1"/>
    </row>
    <row r="479" spans="1:15" ht="12.75" customHeight="1">
      <c r="A479" s="31">
        <v>469</v>
      </c>
      <c r="B479" s="31" t="s">
        <v>568</v>
      </c>
      <c r="C479" s="31">
        <v>22.35</v>
      </c>
      <c r="D479" s="40">
        <v>22.400000000000002</v>
      </c>
      <c r="E479" s="40">
        <v>22.150000000000006</v>
      </c>
      <c r="F479" s="40">
        <v>21.950000000000003</v>
      </c>
      <c r="G479" s="40">
        <v>21.700000000000006</v>
      </c>
      <c r="H479" s="40">
        <v>22.600000000000005</v>
      </c>
      <c r="I479" s="40">
        <v>22.849999999999998</v>
      </c>
      <c r="J479" s="40">
        <v>23.050000000000004</v>
      </c>
      <c r="K479" s="31">
        <v>22.65</v>
      </c>
      <c r="L479" s="31">
        <v>22.2</v>
      </c>
      <c r="M479" s="31">
        <v>20.969899999999999</v>
      </c>
      <c r="N479" s="1"/>
      <c r="O479" s="1"/>
    </row>
    <row r="480" spans="1:15" ht="12.75" customHeight="1">
      <c r="A480" s="31">
        <v>470</v>
      </c>
      <c r="B480" s="31" t="s">
        <v>211</v>
      </c>
      <c r="C480" s="31">
        <v>7129</v>
      </c>
      <c r="D480" s="40">
        <v>7139.8</v>
      </c>
      <c r="E480" s="40">
        <v>7074.2000000000007</v>
      </c>
      <c r="F480" s="40">
        <v>7019.4000000000005</v>
      </c>
      <c r="G480" s="40">
        <v>6953.8000000000011</v>
      </c>
      <c r="H480" s="40">
        <v>7194.6</v>
      </c>
      <c r="I480" s="40">
        <v>7260.2000000000007</v>
      </c>
      <c r="J480" s="40">
        <v>7315</v>
      </c>
      <c r="K480" s="31">
        <v>7205.4</v>
      </c>
      <c r="L480" s="31">
        <v>7085</v>
      </c>
      <c r="M480" s="31">
        <v>3.1824699999999999</v>
      </c>
      <c r="N480" s="1"/>
      <c r="O480" s="1"/>
    </row>
    <row r="481" spans="1:15" ht="12.75" customHeight="1">
      <c r="A481" s="31">
        <v>471</v>
      </c>
      <c r="B481" s="31" t="s">
        <v>280</v>
      </c>
      <c r="C481" s="31">
        <v>50.65</v>
      </c>
      <c r="D481" s="40">
        <v>50.166666666666664</v>
      </c>
      <c r="E481" s="40">
        <v>48.633333333333326</v>
      </c>
      <c r="F481" s="40">
        <v>46.61666666666666</v>
      </c>
      <c r="G481" s="40">
        <v>45.083333333333321</v>
      </c>
      <c r="H481" s="40">
        <v>52.18333333333333</v>
      </c>
      <c r="I481" s="40">
        <v>53.716666666666676</v>
      </c>
      <c r="J481" s="40">
        <v>55.733333333333334</v>
      </c>
      <c r="K481" s="31">
        <v>51.7</v>
      </c>
      <c r="L481" s="31">
        <v>48.15</v>
      </c>
      <c r="M481" s="31">
        <v>636.86404000000005</v>
      </c>
      <c r="N481" s="1"/>
      <c r="O481" s="1"/>
    </row>
    <row r="482" spans="1:15" ht="12.75" customHeight="1">
      <c r="A482" s="31">
        <v>472</v>
      </c>
      <c r="B482" s="31" t="s">
        <v>210</v>
      </c>
      <c r="C482" s="31">
        <v>1654.95</v>
      </c>
      <c r="D482" s="40">
        <v>1655.2666666666667</v>
      </c>
      <c r="E482" s="40">
        <v>1640.6833333333334</v>
      </c>
      <c r="F482" s="40">
        <v>1626.4166666666667</v>
      </c>
      <c r="G482" s="40">
        <v>1611.8333333333335</v>
      </c>
      <c r="H482" s="40">
        <v>1669.5333333333333</v>
      </c>
      <c r="I482" s="40">
        <v>1684.1166666666668</v>
      </c>
      <c r="J482" s="40">
        <v>1698.3833333333332</v>
      </c>
      <c r="K482" s="31">
        <v>1669.85</v>
      </c>
      <c r="L482" s="31">
        <v>1641</v>
      </c>
      <c r="M482" s="31">
        <v>2.6420699999999999</v>
      </c>
      <c r="N482" s="1"/>
      <c r="O482" s="1"/>
    </row>
    <row r="483" spans="1:15" ht="12.75" customHeight="1">
      <c r="A483" s="31">
        <v>473</v>
      </c>
      <c r="B483" s="31" t="s">
        <v>156</v>
      </c>
      <c r="C483" s="31">
        <v>836.95</v>
      </c>
      <c r="D483" s="40">
        <v>838.85</v>
      </c>
      <c r="E483" s="40">
        <v>826.95</v>
      </c>
      <c r="F483" s="40">
        <v>816.95</v>
      </c>
      <c r="G483" s="40">
        <v>805.05000000000007</v>
      </c>
      <c r="H483" s="40">
        <v>848.85</v>
      </c>
      <c r="I483" s="40">
        <v>860.74999999999989</v>
      </c>
      <c r="J483" s="40">
        <v>870.75</v>
      </c>
      <c r="K483" s="31">
        <v>850.75</v>
      </c>
      <c r="L483" s="31">
        <v>828.85</v>
      </c>
      <c r="M483" s="31">
        <v>22.841080000000002</v>
      </c>
      <c r="N483" s="1"/>
      <c r="O483" s="1"/>
    </row>
    <row r="484" spans="1:15" ht="12.75" customHeight="1">
      <c r="A484" s="31">
        <v>474</v>
      </c>
      <c r="B484" s="31" t="s">
        <v>281</v>
      </c>
      <c r="C484" s="31">
        <v>253.95</v>
      </c>
      <c r="D484" s="40">
        <v>252.18333333333331</v>
      </c>
      <c r="E484" s="40">
        <v>248.41666666666663</v>
      </c>
      <c r="F484" s="40">
        <v>242.88333333333333</v>
      </c>
      <c r="G484" s="40">
        <v>239.11666666666665</v>
      </c>
      <c r="H484" s="40">
        <v>257.71666666666658</v>
      </c>
      <c r="I484" s="40">
        <v>261.48333333333335</v>
      </c>
      <c r="J484" s="40">
        <v>267.01666666666659</v>
      </c>
      <c r="K484" s="31">
        <v>255.95</v>
      </c>
      <c r="L484" s="31">
        <v>246.65</v>
      </c>
      <c r="M484" s="31">
        <v>4.0884499999999999</v>
      </c>
      <c r="N484" s="1"/>
      <c r="O484" s="1"/>
    </row>
    <row r="485" spans="1:15" ht="12.75" customHeight="1">
      <c r="A485" s="31">
        <v>475</v>
      </c>
      <c r="B485" s="31" t="s">
        <v>569</v>
      </c>
      <c r="C485" s="31">
        <v>4128.6499999999996</v>
      </c>
      <c r="D485" s="40">
        <v>4111.1166666666659</v>
      </c>
      <c r="E485" s="40">
        <v>4077.5333333333319</v>
      </c>
      <c r="F485" s="40">
        <v>4026.4166666666661</v>
      </c>
      <c r="G485" s="40">
        <v>3992.8333333333321</v>
      </c>
      <c r="H485" s="40">
        <v>4162.2333333333318</v>
      </c>
      <c r="I485" s="40">
        <v>4195.8166666666657</v>
      </c>
      <c r="J485" s="40">
        <v>4246.9333333333316</v>
      </c>
      <c r="K485" s="31">
        <v>4144.7</v>
      </c>
      <c r="L485" s="31">
        <v>4060</v>
      </c>
      <c r="M485" s="31">
        <v>0.14449999999999999</v>
      </c>
      <c r="N485" s="1"/>
      <c r="O485" s="1"/>
    </row>
    <row r="486" spans="1:15" ht="12.75" customHeight="1">
      <c r="A486" s="31">
        <v>476</v>
      </c>
      <c r="B486" s="31" t="s">
        <v>570</v>
      </c>
      <c r="C486" s="31">
        <v>531.1</v>
      </c>
      <c r="D486" s="40">
        <v>536.65</v>
      </c>
      <c r="E486" s="40">
        <v>515.54999999999995</v>
      </c>
      <c r="F486" s="40">
        <v>500</v>
      </c>
      <c r="G486" s="40">
        <v>478.9</v>
      </c>
      <c r="H486" s="40">
        <v>552.19999999999993</v>
      </c>
      <c r="I486" s="40">
        <v>573.30000000000007</v>
      </c>
      <c r="J486" s="40">
        <v>588.84999999999991</v>
      </c>
      <c r="K486" s="31">
        <v>557.75</v>
      </c>
      <c r="L486" s="31">
        <v>521.1</v>
      </c>
      <c r="M486" s="31">
        <v>3.58073</v>
      </c>
      <c r="N486" s="1"/>
      <c r="O486" s="1"/>
    </row>
    <row r="487" spans="1:15" ht="12.75" customHeight="1">
      <c r="A487" s="31">
        <v>477</v>
      </c>
      <c r="B487" s="31" t="s">
        <v>571</v>
      </c>
      <c r="C487" s="31">
        <v>3551.15</v>
      </c>
      <c r="D487" s="40">
        <v>3578.4</v>
      </c>
      <c r="E487" s="40">
        <v>3497.8</v>
      </c>
      <c r="F487" s="40">
        <v>3444.4500000000003</v>
      </c>
      <c r="G487" s="40">
        <v>3363.8500000000004</v>
      </c>
      <c r="H487" s="40">
        <v>3631.75</v>
      </c>
      <c r="I487" s="40">
        <v>3712.3499999999995</v>
      </c>
      <c r="J487" s="40">
        <v>3765.7</v>
      </c>
      <c r="K487" s="31">
        <v>3659</v>
      </c>
      <c r="L487" s="31">
        <v>3525.05</v>
      </c>
      <c r="M487" s="31">
        <v>5.9679999999999997E-2</v>
      </c>
      <c r="N487" s="1"/>
      <c r="O487" s="1"/>
    </row>
    <row r="488" spans="1:15" ht="12.75" customHeight="1">
      <c r="A488" s="31">
        <v>478</v>
      </c>
      <c r="B488" s="31" t="s">
        <v>572</v>
      </c>
      <c r="C488" s="31">
        <v>705.95</v>
      </c>
      <c r="D488" s="40">
        <v>704.65</v>
      </c>
      <c r="E488" s="40">
        <v>699.3</v>
      </c>
      <c r="F488" s="40">
        <v>692.65</v>
      </c>
      <c r="G488" s="40">
        <v>687.3</v>
      </c>
      <c r="H488" s="40">
        <v>711.3</v>
      </c>
      <c r="I488" s="40">
        <v>716.65000000000009</v>
      </c>
      <c r="J488" s="40">
        <v>723.3</v>
      </c>
      <c r="K488" s="31">
        <v>710</v>
      </c>
      <c r="L488" s="31">
        <v>698</v>
      </c>
      <c r="M488" s="31">
        <v>1.4876199999999999</v>
      </c>
      <c r="N488" s="1"/>
      <c r="O488" s="1"/>
    </row>
    <row r="489" spans="1:15" ht="12.75" customHeight="1">
      <c r="A489" s="31">
        <v>479</v>
      </c>
      <c r="B489" s="31" t="s">
        <v>573</v>
      </c>
      <c r="C489" s="31">
        <v>39.549999999999997</v>
      </c>
      <c r="D489" s="40">
        <v>39.800000000000004</v>
      </c>
      <c r="E489" s="40">
        <v>39.000000000000007</v>
      </c>
      <c r="F489" s="40">
        <v>38.450000000000003</v>
      </c>
      <c r="G489" s="40">
        <v>37.650000000000006</v>
      </c>
      <c r="H489" s="40">
        <v>40.350000000000009</v>
      </c>
      <c r="I489" s="40">
        <v>41.150000000000006</v>
      </c>
      <c r="J489" s="40">
        <v>41.70000000000001</v>
      </c>
      <c r="K489" s="31">
        <v>40.6</v>
      </c>
      <c r="L489" s="31">
        <v>39.25</v>
      </c>
      <c r="M489" s="31">
        <v>28.879349999999999</v>
      </c>
      <c r="N489" s="1"/>
      <c r="O489" s="1"/>
    </row>
    <row r="490" spans="1:15" ht="12.75" customHeight="1">
      <c r="A490" s="31">
        <v>480</v>
      </c>
      <c r="B490" s="31" t="s">
        <v>574</v>
      </c>
      <c r="C490" s="31">
        <v>1447.9</v>
      </c>
      <c r="D490" s="40">
        <v>1470.1499999999999</v>
      </c>
      <c r="E490" s="40">
        <v>1413.2999999999997</v>
      </c>
      <c r="F490" s="40">
        <v>1378.6999999999998</v>
      </c>
      <c r="G490" s="40">
        <v>1321.8499999999997</v>
      </c>
      <c r="H490" s="40">
        <v>1504.7499999999998</v>
      </c>
      <c r="I490" s="40">
        <v>1561.5999999999997</v>
      </c>
      <c r="J490" s="40">
        <v>1596.1999999999998</v>
      </c>
      <c r="K490" s="31">
        <v>1527</v>
      </c>
      <c r="L490" s="31">
        <v>1435.55</v>
      </c>
      <c r="M490" s="31">
        <v>0.44673000000000002</v>
      </c>
      <c r="N490" s="1"/>
      <c r="O490" s="1"/>
    </row>
    <row r="491" spans="1:15" ht="12.75" customHeight="1">
      <c r="A491" s="31">
        <v>481</v>
      </c>
      <c r="B491" s="31" t="s">
        <v>575</v>
      </c>
      <c r="C491" s="31">
        <v>1863.6</v>
      </c>
      <c r="D491" s="40">
        <v>1870.5333333333335</v>
      </c>
      <c r="E491" s="40">
        <v>1835.0666666666671</v>
      </c>
      <c r="F491" s="40">
        <v>1806.5333333333335</v>
      </c>
      <c r="G491" s="40">
        <v>1771.0666666666671</v>
      </c>
      <c r="H491" s="40">
        <v>1899.0666666666671</v>
      </c>
      <c r="I491" s="40">
        <v>1934.5333333333338</v>
      </c>
      <c r="J491" s="40">
        <v>1963.0666666666671</v>
      </c>
      <c r="K491" s="31">
        <v>1906</v>
      </c>
      <c r="L491" s="31">
        <v>1842</v>
      </c>
      <c r="M491" s="31">
        <v>1.2771300000000001</v>
      </c>
      <c r="N491" s="1"/>
      <c r="O491" s="1"/>
    </row>
    <row r="492" spans="1:15" ht="12.75" customHeight="1">
      <c r="A492" s="31">
        <v>482</v>
      </c>
      <c r="B492" s="31" t="s">
        <v>576</v>
      </c>
      <c r="C492" s="31">
        <v>309.25</v>
      </c>
      <c r="D492" s="40">
        <v>314.33333333333331</v>
      </c>
      <c r="E492" s="40">
        <v>295.16666666666663</v>
      </c>
      <c r="F492" s="40">
        <v>281.08333333333331</v>
      </c>
      <c r="G492" s="40">
        <v>261.91666666666663</v>
      </c>
      <c r="H492" s="40">
        <v>328.41666666666663</v>
      </c>
      <c r="I492" s="40">
        <v>347.58333333333326</v>
      </c>
      <c r="J492" s="40">
        <v>361.66666666666663</v>
      </c>
      <c r="K492" s="31">
        <v>333.5</v>
      </c>
      <c r="L492" s="31">
        <v>300.25</v>
      </c>
      <c r="M492" s="31">
        <v>35.72719</v>
      </c>
      <c r="N492" s="1"/>
      <c r="O492" s="1"/>
    </row>
    <row r="493" spans="1:15" ht="12.75" customHeight="1">
      <c r="A493" s="31">
        <v>483</v>
      </c>
      <c r="B493" s="31" t="s">
        <v>282</v>
      </c>
      <c r="C493" s="31">
        <v>829.55</v>
      </c>
      <c r="D493" s="40">
        <v>835.48333333333323</v>
      </c>
      <c r="E493" s="40">
        <v>809.31666666666649</v>
      </c>
      <c r="F493" s="40">
        <v>789.08333333333326</v>
      </c>
      <c r="G493" s="40">
        <v>762.91666666666652</v>
      </c>
      <c r="H493" s="40">
        <v>855.71666666666647</v>
      </c>
      <c r="I493" s="40">
        <v>881.88333333333321</v>
      </c>
      <c r="J493" s="40">
        <v>902.11666666666645</v>
      </c>
      <c r="K493" s="31">
        <v>861.65</v>
      </c>
      <c r="L493" s="31">
        <v>815.25</v>
      </c>
      <c r="M493" s="31">
        <v>8.7315400000000007</v>
      </c>
      <c r="N493" s="1"/>
      <c r="O493" s="1"/>
    </row>
    <row r="494" spans="1:15" ht="12.75" customHeight="1">
      <c r="A494" s="31">
        <v>484</v>
      </c>
      <c r="B494" s="31" t="s">
        <v>213</v>
      </c>
      <c r="C494" s="31">
        <v>350.4</v>
      </c>
      <c r="D494" s="40">
        <v>349.93333333333334</v>
      </c>
      <c r="E494" s="40">
        <v>337.51666666666665</v>
      </c>
      <c r="F494" s="40">
        <v>324.63333333333333</v>
      </c>
      <c r="G494" s="40">
        <v>312.21666666666664</v>
      </c>
      <c r="H494" s="40">
        <v>362.81666666666666</v>
      </c>
      <c r="I494" s="40">
        <v>375.23333333333329</v>
      </c>
      <c r="J494" s="40">
        <v>388.11666666666667</v>
      </c>
      <c r="K494" s="31">
        <v>362.35</v>
      </c>
      <c r="L494" s="31">
        <v>337.05</v>
      </c>
      <c r="M494" s="31">
        <v>170.04409999999999</v>
      </c>
      <c r="N494" s="1"/>
      <c r="O494" s="1"/>
    </row>
    <row r="495" spans="1:15" ht="12.75" customHeight="1">
      <c r="A495" s="31">
        <v>485</v>
      </c>
      <c r="B495" s="31" t="s">
        <v>577</v>
      </c>
      <c r="C495" s="31">
        <v>2975.45</v>
      </c>
      <c r="D495" s="40">
        <v>2996.6333333333332</v>
      </c>
      <c r="E495" s="40">
        <v>2933.2666666666664</v>
      </c>
      <c r="F495" s="40">
        <v>2891.083333333333</v>
      </c>
      <c r="G495" s="40">
        <v>2827.7166666666662</v>
      </c>
      <c r="H495" s="40">
        <v>3038.8166666666666</v>
      </c>
      <c r="I495" s="40">
        <v>3102.1833333333334</v>
      </c>
      <c r="J495" s="40">
        <v>3144.3666666666668</v>
      </c>
      <c r="K495" s="31">
        <v>3060</v>
      </c>
      <c r="L495" s="31">
        <v>2954.45</v>
      </c>
      <c r="M495" s="31">
        <v>0.50678999999999996</v>
      </c>
      <c r="N495" s="1"/>
      <c r="O495" s="1"/>
    </row>
    <row r="496" spans="1:15" ht="12.75" customHeight="1">
      <c r="A496" s="31">
        <v>486</v>
      </c>
      <c r="B496" s="31" t="s">
        <v>578</v>
      </c>
      <c r="C496" s="31">
        <v>2021.25</v>
      </c>
      <c r="D496" s="40">
        <v>2027.8833333333332</v>
      </c>
      <c r="E496" s="40">
        <v>1979.3666666666663</v>
      </c>
      <c r="F496" s="40">
        <v>1937.4833333333331</v>
      </c>
      <c r="G496" s="40">
        <v>1888.9666666666662</v>
      </c>
      <c r="H496" s="40">
        <v>2069.7666666666664</v>
      </c>
      <c r="I496" s="40">
        <v>2118.2833333333328</v>
      </c>
      <c r="J496" s="40">
        <v>2160.1666666666665</v>
      </c>
      <c r="K496" s="31">
        <v>2076.4</v>
      </c>
      <c r="L496" s="31">
        <v>1986</v>
      </c>
      <c r="M496" s="31">
        <v>0.76636000000000004</v>
      </c>
      <c r="N496" s="1"/>
      <c r="O496" s="1"/>
    </row>
    <row r="497" spans="1:15" ht="12.75" customHeight="1">
      <c r="A497" s="31">
        <v>487</v>
      </c>
      <c r="B497" s="31" t="s">
        <v>129</v>
      </c>
      <c r="C497" s="31">
        <v>10.3</v>
      </c>
      <c r="D497" s="40">
        <v>10.4</v>
      </c>
      <c r="E497" s="40">
        <v>10.15</v>
      </c>
      <c r="F497" s="40">
        <v>10</v>
      </c>
      <c r="G497" s="40">
        <v>9.75</v>
      </c>
      <c r="H497" s="40">
        <v>10.55</v>
      </c>
      <c r="I497" s="40">
        <v>10.8</v>
      </c>
      <c r="J497" s="40">
        <v>10.950000000000001</v>
      </c>
      <c r="K497" s="31">
        <v>10.65</v>
      </c>
      <c r="L497" s="31">
        <v>10.25</v>
      </c>
      <c r="M497" s="31">
        <v>1252.86481</v>
      </c>
      <c r="N497" s="1"/>
      <c r="O497" s="1"/>
    </row>
    <row r="498" spans="1:15" ht="12.75" customHeight="1">
      <c r="A498" s="31">
        <v>488</v>
      </c>
      <c r="B498" s="31" t="s">
        <v>214</v>
      </c>
      <c r="C498" s="31">
        <v>1192.05</v>
      </c>
      <c r="D498" s="40">
        <v>1197.6833333333334</v>
      </c>
      <c r="E498" s="40">
        <v>1155.5666666666668</v>
      </c>
      <c r="F498" s="40">
        <v>1119.0833333333335</v>
      </c>
      <c r="G498" s="40">
        <v>1076.9666666666669</v>
      </c>
      <c r="H498" s="40">
        <v>1234.1666666666667</v>
      </c>
      <c r="I498" s="40">
        <v>1276.2833333333335</v>
      </c>
      <c r="J498" s="40">
        <v>1312.7666666666667</v>
      </c>
      <c r="K498" s="31">
        <v>1239.8</v>
      </c>
      <c r="L498" s="31">
        <v>1161.2</v>
      </c>
      <c r="M498" s="31">
        <v>32.702100000000002</v>
      </c>
      <c r="N498" s="1"/>
      <c r="O498" s="1"/>
    </row>
    <row r="499" spans="1:15" ht="12.75" customHeight="1">
      <c r="A499" s="31">
        <v>489</v>
      </c>
      <c r="B499" s="31" t="s">
        <v>579</v>
      </c>
      <c r="C499" s="31">
        <v>7384</v>
      </c>
      <c r="D499" s="40">
        <v>7545.166666666667</v>
      </c>
      <c r="E499" s="40">
        <v>7173.8833333333341</v>
      </c>
      <c r="F499" s="40">
        <v>6963.7666666666673</v>
      </c>
      <c r="G499" s="40">
        <v>6592.4833333333345</v>
      </c>
      <c r="H499" s="40">
        <v>7755.2833333333338</v>
      </c>
      <c r="I499" s="40">
        <v>8126.5666666666666</v>
      </c>
      <c r="J499" s="40">
        <v>8336.6833333333343</v>
      </c>
      <c r="K499" s="31">
        <v>7916.45</v>
      </c>
      <c r="L499" s="31">
        <v>7335.05</v>
      </c>
      <c r="M499" s="31">
        <v>0.15609000000000001</v>
      </c>
      <c r="N499" s="1"/>
      <c r="O499" s="1"/>
    </row>
    <row r="500" spans="1:15" ht="12.75" customHeight="1">
      <c r="A500" s="31">
        <v>490</v>
      </c>
      <c r="B500" s="31" t="s">
        <v>580</v>
      </c>
      <c r="C500" s="31">
        <v>128.5</v>
      </c>
      <c r="D500" s="40">
        <v>131.73333333333335</v>
      </c>
      <c r="E500" s="40">
        <v>124.1166666666667</v>
      </c>
      <c r="F500" s="40">
        <v>119.73333333333335</v>
      </c>
      <c r="G500" s="40">
        <v>112.1166666666667</v>
      </c>
      <c r="H500" s="40">
        <v>136.1166666666667</v>
      </c>
      <c r="I500" s="40">
        <v>143.73333333333338</v>
      </c>
      <c r="J500" s="40">
        <v>148.1166666666667</v>
      </c>
      <c r="K500" s="31">
        <v>139.35</v>
      </c>
      <c r="L500" s="31">
        <v>127.35</v>
      </c>
      <c r="M500" s="31">
        <v>51.125030000000002</v>
      </c>
      <c r="N500" s="1"/>
      <c r="O500" s="1"/>
    </row>
    <row r="501" spans="1:15" ht="12.75" customHeight="1">
      <c r="A501" s="31">
        <v>491</v>
      </c>
      <c r="B501" s="31" t="s">
        <v>581</v>
      </c>
      <c r="C501" s="31">
        <v>151.75</v>
      </c>
      <c r="D501" s="40">
        <v>151.91666666666666</v>
      </c>
      <c r="E501" s="40">
        <v>146.83333333333331</v>
      </c>
      <c r="F501" s="40">
        <v>141.91666666666666</v>
      </c>
      <c r="G501" s="40">
        <v>136.83333333333331</v>
      </c>
      <c r="H501" s="40">
        <v>156.83333333333331</v>
      </c>
      <c r="I501" s="40">
        <v>161.91666666666663</v>
      </c>
      <c r="J501" s="40">
        <v>166.83333333333331</v>
      </c>
      <c r="K501" s="31">
        <v>157</v>
      </c>
      <c r="L501" s="31">
        <v>147</v>
      </c>
      <c r="M501" s="31">
        <v>40.39669</v>
      </c>
      <c r="N501" s="1"/>
      <c r="O501" s="1"/>
    </row>
    <row r="502" spans="1:15" ht="12.75" customHeight="1">
      <c r="A502" s="31">
        <v>492</v>
      </c>
      <c r="B502" s="31" t="s">
        <v>582</v>
      </c>
      <c r="C502" s="31">
        <v>569.65</v>
      </c>
      <c r="D502" s="40">
        <v>577.9</v>
      </c>
      <c r="E502" s="40">
        <v>556.79999999999995</v>
      </c>
      <c r="F502" s="40">
        <v>543.94999999999993</v>
      </c>
      <c r="G502" s="40">
        <v>522.84999999999991</v>
      </c>
      <c r="H502" s="40">
        <v>590.75</v>
      </c>
      <c r="I502" s="40">
        <v>611.85000000000014</v>
      </c>
      <c r="J502" s="40">
        <v>624.70000000000005</v>
      </c>
      <c r="K502" s="31">
        <v>599</v>
      </c>
      <c r="L502" s="31">
        <v>565.04999999999995</v>
      </c>
      <c r="M502" s="31">
        <v>1.1847300000000001</v>
      </c>
      <c r="N502" s="1"/>
      <c r="O502" s="1"/>
    </row>
    <row r="503" spans="1:15" ht="12.75" customHeight="1">
      <c r="A503" s="31">
        <v>493</v>
      </c>
      <c r="B503" s="31" t="s">
        <v>283</v>
      </c>
      <c r="C503" s="31">
        <v>2199.5500000000002</v>
      </c>
      <c r="D503" s="40">
        <v>2238.6333333333332</v>
      </c>
      <c r="E503" s="40">
        <v>2139.0666666666666</v>
      </c>
      <c r="F503" s="40">
        <v>2078.5833333333335</v>
      </c>
      <c r="G503" s="40">
        <v>1979.0166666666669</v>
      </c>
      <c r="H503" s="40">
        <v>2299.1166666666663</v>
      </c>
      <c r="I503" s="40">
        <v>2398.6833333333329</v>
      </c>
      <c r="J503" s="40">
        <v>2459.1666666666661</v>
      </c>
      <c r="K503" s="31">
        <v>2338.1999999999998</v>
      </c>
      <c r="L503" s="31">
        <v>2178.15</v>
      </c>
      <c r="M503" s="31">
        <v>2.0396999999999998</v>
      </c>
      <c r="N503" s="1"/>
      <c r="O503" s="1"/>
    </row>
    <row r="504" spans="1:15" ht="12.75" customHeight="1">
      <c r="A504" s="31">
        <v>494</v>
      </c>
      <c r="B504" s="31" t="s">
        <v>215</v>
      </c>
      <c r="C504" s="31">
        <v>696.3</v>
      </c>
      <c r="D504" s="40">
        <v>695.66666666666663</v>
      </c>
      <c r="E504" s="40">
        <v>682.33333333333326</v>
      </c>
      <c r="F504" s="40">
        <v>668.36666666666667</v>
      </c>
      <c r="G504" s="40">
        <v>655.0333333333333</v>
      </c>
      <c r="H504" s="40">
        <v>709.63333333333321</v>
      </c>
      <c r="I504" s="40">
        <v>722.96666666666647</v>
      </c>
      <c r="J504" s="40">
        <v>736.93333333333317</v>
      </c>
      <c r="K504" s="31">
        <v>709</v>
      </c>
      <c r="L504" s="31">
        <v>681.7</v>
      </c>
      <c r="M504" s="31">
        <v>79.584559999999996</v>
      </c>
      <c r="N504" s="1"/>
      <c r="O504" s="1"/>
    </row>
    <row r="505" spans="1:15" ht="12.75" customHeight="1">
      <c r="A505" s="31">
        <v>495</v>
      </c>
      <c r="B505" s="31" t="s">
        <v>583</v>
      </c>
      <c r="C505" s="31">
        <v>462.3</v>
      </c>
      <c r="D505" s="40">
        <v>459.3</v>
      </c>
      <c r="E505" s="40">
        <v>450.6</v>
      </c>
      <c r="F505" s="40">
        <v>438.90000000000003</v>
      </c>
      <c r="G505" s="40">
        <v>430.20000000000005</v>
      </c>
      <c r="H505" s="40">
        <v>471</v>
      </c>
      <c r="I505" s="40">
        <v>479.69999999999993</v>
      </c>
      <c r="J505" s="40">
        <v>491.4</v>
      </c>
      <c r="K505" s="31">
        <v>468</v>
      </c>
      <c r="L505" s="31">
        <v>447.6</v>
      </c>
      <c r="M505" s="31">
        <v>5.5964600000000004</v>
      </c>
      <c r="N505" s="1"/>
      <c r="O505" s="1"/>
    </row>
    <row r="506" spans="1:15" ht="12.75" customHeight="1">
      <c r="A506" s="31">
        <v>496</v>
      </c>
      <c r="B506" s="31" t="s">
        <v>284</v>
      </c>
      <c r="C506" s="31">
        <v>14.3</v>
      </c>
      <c r="D506" s="40">
        <v>14.083333333333334</v>
      </c>
      <c r="E506" s="40">
        <v>13.716666666666669</v>
      </c>
      <c r="F506" s="40">
        <v>13.133333333333335</v>
      </c>
      <c r="G506" s="40">
        <v>12.766666666666669</v>
      </c>
      <c r="H506" s="40">
        <v>14.666666666666668</v>
      </c>
      <c r="I506" s="40">
        <v>15.033333333333331</v>
      </c>
      <c r="J506" s="40">
        <v>15.616666666666667</v>
      </c>
      <c r="K506" s="31">
        <v>14.45</v>
      </c>
      <c r="L506" s="31">
        <v>13.5</v>
      </c>
      <c r="M506" s="31">
        <v>2483.3494500000002</v>
      </c>
      <c r="N506" s="1"/>
      <c r="O506" s="1"/>
    </row>
    <row r="507" spans="1:15" ht="12.75" customHeight="1">
      <c r="A507" s="31">
        <v>497</v>
      </c>
      <c r="B507" s="31" t="s">
        <v>216</v>
      </c>
      <c r="C507" s="31">
        <v>321.05</v>
      </c>
      <c r="D507" s="40">
        <v>323.18333333333334</v>
      </c>
      <c r="E507" s="40">
        <v>314.41666666666669</v>
      </c>
      <c r="F507" s="40">
        <v>307.78333333333336</v>
      </c>
      <c r="G507" s="40">
        <v>299.01666666666671</v>
      </c>
      <c r="H507" s="40">
        <v>329.81666666666666</v>
      </c>
      <c r="I507" s="40">
        <v>338.58333333333331</v>
      </c>
      <c r="J507" s="40">
        <v>345.21666666666664</v>
      </c>
      <c r="K507" s="31">
        <v>331.95</v>
      </c>
      <c r="L507" s="31">
        <v>316.55</v>
      </c>
      <c r="M507" s="31">
        <v>399.83506999999997</v>
      </c>
      <c r="N507" s="1"/>
      <c r="O507" s="1"/>
    </row>
    <row r="508" spans="1:15" ht="12.75" customHeight="1">
      <c r="A508" s="31">
        <v>498</v>
      </c>
      <c r="B508" s="31" t="s">
        <v>584</v>
      </c>
      <c r="C508" s="31">
        <v>508.05</v>
      </c>
      <c r="D508" s="40">
        <v>504.93333333333334</v>
      </c>
      <c r="E508" s="40">
        <v>495.16666666666663</v>
      </c>
      <c r="F508" s="40">
        <v>482.2833333333333</v>
      </c>
      <c r="G508" s="40">
        <v>472.51666666666659</v>
      </c>
      <c r="H508" s="40">
        <v>517.81666666666661</v>
      </c>
      <c r="I508" s="40">
        <v>527.58333333333348</v>
      </c>
      <c r="J508" s="40">
        <v>540.4666666666667</v>
      </c>
      <c r="K508" s="31">
        <v>514.70000000000005</v>
      </c>
      <c r="L508" s="31">
        <v>492.05</v>
      </c>
      <c r="M508" s="31">
        <v>7.0914799999999998</v>
      </c>
      <c r="N508" s="1"/>
      <c r="O508" s="1"/>
    </row>
    <row r="509" spans="1:15" ht="12.75" customHeight="1">
      <c r="A509" s="474">
        <v>499</v>
      </c>
      <c r="B509" s="474" t="s">
        <v>585</v>
      </c>
      <c r="C509" s="474">
        <v>2158</v>
      </c>
      <c r="D509" s="475">
        <v>2185.9500000000003</v>
      </c>
      <c r="E509" s="475">
        <v>2123.2000000000007</v>
      </c>
      <c r="F509" s="475">
        <v>2088.4000000000005</v>
      </c>
      <c r="G509" s="475">
        <v>2025.650000000001</v>
      </c>
      <c r="H509" s="475">
        <v>2220.7500000000005</v>
      </c>
      <c r="I509" s="475">
        <v>2283.4999999999995</v>
      </c>
      <c r="J509" s="475">
        <v>2318.3000000000002</v>
      </c>
      <c r="K509" s="474">
        <v>2248.6999999999998</v>
      </c>
      <c r="L509" s="474">
        <v>2151.15</v>
      </c>
      <c r="M509" s="474">
        <v>0.22065000000000001</v>
      </c>
      <c r="N509" s="1"/>
      <c r="O509" s="1"/>
    </row>
    <row r="510" spans="1:15" ht="12.75" customHeight="1">
      <c r="A510" s="31">
        <v>500</v>
      </c>
      <c r="B510" s="476" t="s">
        <v>586</v>
      </c>
      <c r="C510" s="476">
        <v>2049.8000000000002</v>
      </c>
      <c r="D510" s="476">
        <v>2094.1999999999998</v>
      </c>
      <c r="E510" s="476">
        <v>1990.5499999999997</v>
      </c>
      <c r="F510" s="476">
        <v>1931.3</v>
      </c>
      <c r="G510" s="476">
        <v>1827.6499999999999</v>
      </c>
      <c r="H510" s="476">
        <v>2153.4499999999998</v>
      </c>
      <c r="I510" s="476">
        <v>2257.0999999999995</v>
      </c>
      <c r="J510" s="476">
        <v>2316.3499999999995</v>
      </c>
      <c r="K510" s="476">
        <v>2197.85</v>
      </c>
      <c r="L510" s="476">
        <v>2034.95</v>
      </c>
      <c r="M510" s="476">
        <v>0.44209999999999999</v>
      </c>
      <c r="N510" s="1"/>
      <c r="O510" s="1"/>
    </row>
    <row r="511" spans="1:15" ht="12.75" customHeight="1">
      <c r="A511" s="477"/>
      <c r="B511" s="476"/>
      <c r="C511" s="476"/>
      <c r="D511" s="476"/>
      <c r="E511" s="476"/>
      <c r="F511" s="476"/>
      <c r="G511" s="476"/>
      <c r="H511" s="476"/>
      <c r="I511" s="476"/>
      <c r="J511" s="476"/>
      <c r="K511" s="476"/>
      <c r="L511" s="476"/>
      <c r="M511" s="476"/>
      <c r="N511" s="1"/>
      <c r="O511" s="1"/>
    </row>
    <row r="512" spans="1:15" ht="12.75" customHeight="1">
      <c r="A512" s="477"/>
      <c r="B512" s="476"/>
      <c r="C512" s="476"/>
      <c r="D512" s="476"/>
      <c r="E512" s="476"/>
      <c r="F512" s="476"/>
      <c r="G512" s="476"/>
      <c r="H512" s="476"/>
      <c r="I512" s="476"/>
      <c r="J512" s="476"/>
      <c r="K512" s="476"/>
      <c r="L512" s="476"/>
      <c r="M512" s="476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587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220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230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231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64" activePane="bottomLeft" state="frozen"/>
      <selection pane="bottomLeft" activeCell="B78" sqref="B78:H7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95"/>
      <c r="B5" s="496"/>
      <c r="C5" s="495"/>
      <c r="D5" s="49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97" t="s">
        <v>589</v>
      </c>
      <c r="C7" s="496"/>
      <c r="D7" s="7">
        <f>Main!B10</f>
        <v>44491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44490</v>
      </c>
      <c r="B10" s="32">
        <v>531991</v>
      </c>
      <c r="C10" s="31" t="s">
        <v>1045</v>
      </c>
      <c r="D10" s="31" t="s">
        <v>1046</v>
      </c>
      <c r="E10" s="31" t="s">
        <v>598</v>
      </c>
      <c r="F10" s="90">
        <v>800000</v>
      </c>
      <c r="G10" s="32">
        <v>0.4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44490</v>
      </c>
      <c r="B11" s="32">
        <v>520127</v>
      </c>
      <c r="C11" s="31" t="s">
        <v>1047</v>
      </c>
      <c r="D11" s="31" t="s">
        <v>1048</v>
      </c>
      <c r="E11" s="31" t="s">
        <v>598</v>
      </c>
      <c r="F11" s="90">
        <v>100801</v>
      </c>
      <c r="G11" s="32">
        <v>9.7899999999999991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44490</v>
      </c>
      <c r="B12" s="32">
        <v>520127</v>
      </c>
      <c r="C12" s="31" t="s">
        <v>1047</v>
      </c>
      <c r="D12" s="31" t="s">
        <v>1048</v>
      </c>
      <c r="E12" s="31" t="s">
        <v>599</v>
      </c>
      <c r="F12" s="90">
        <v>801</v>
      </c>
      <c r="G12" s="32">
        <v>10.14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44490</v>
      </c>
      <c r="B13" s="32">
        <v>532329</v>
      </c>
      <c r="C13" s="31" t="s">
        <v>1049</v>
      </c>
      <c r="D13" s="31" t="s">
        <v>1050</v>
      </c>
      <c r="E13" s="31" t="s">
        <v>598</v>
      </c>
      <c r="F13" s="90">
        <v>22500</v>
      </c>
      <c r="G13" s="32">
        <v>215.4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44490</v>
      </c>
      <c r="B14" s="32">
        <v>532329</v>
      </c>
      <c r="C14" s="31" t="s">
        <v>1049</v>
      </c>
      <c r="D14" s="31" t="s">
        <v>1051</v>
      </c>
      <c r="E14" s="31" t="s">
        <v>599</v>
      </c>
      <c r="F14" s="90">
        <v>20887</v>
      </c>
      <c r="G14" s="32">
        <v>215.4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44490</v>
      </c>
      <c r="B15" s="32">
        <v>532329</v>
      </c>
      <c r="C15" s="31" t="s">
        <v>1049</v>
      </c>
      <c r="D15" s="31" t="s">
        <v>994</v>
      </c>
      <c r="E15" s="31" t="s">
        <v>598</v>
      </c>
      <c r="F15" s="90">
        <v>38627</v>
      </c>
      <c r="G15" s="32">
        <v>215.4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44490</v>
      </c>
      <c r="B16" s="32">
        <v>532329</v>
      </c>
      <c r="C16" s="31" t="s">
        <v>1049</v>
      </c>
      <c r="D16" s="31" t="s">
        <v>994</v>
      </c>
      <c r="E16" s="31" t="s">
        <v>599</v>
      </c>
      <c r="F16" s="90">
        <v>39961</v>
      </c>
      <c r="G16" s="32">
        <v>215.54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44490</v>
      </c>
      <c r="B17" s="32">
        <v>543372</v>
      </c>
      <c r="C17" s="31" t="s">
        <v>1013</v>
      </c>
      <c r="D17" s="31" t="s">
        <v>1014</v>
      </c>
      <c r="E17" s="31" t="s">
        <v>599</v>
      </c>
      <c r="F17" s="90">
        <v>26000</v>
      </c>
      <c r="G17" s="32">
        <v>68.849999999999994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44490</v>
      </c>
      <c r="B18" s="32">
        <v>543372</v>
      </c>
      <c r="C18" s="31" t="s">
        <v>1013</v>
      </c>
      <c r="D18" s="31" t="s">
        <v>1029</v>
      </c>
      <c r="E18" s="31" t="s">
        <v>598</v>
      </c>
      <c r="F18" s="90">
        <v>20000</v>
      </c>
      <c r="G18" s="32">
        <v>68.8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44490</v>
      </c>
      <c r="B19" s="32">
        <v>543372</v>
      </c>
      <c r="C19" s="31" t="s">
        <v>1013</v>
      </c>
      <c r="D19" s="31" t="s">
        <v>1029</v>
      </c>
      <c r="E19" s="31" t="s">
        <v>599</v>
      </c>
      <c r="F19" s="90">
        <v>10000</v>
      </c>
      <c r="G19" s="32">
        <v>69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44490</v>
      </c>
      <c r="B20" s="32">
        <v>543372</v>
      </c>
      <c r="C20" s="31" t="s">
        <v>1013</v>
      </c>
      <c r="D20" s="31" t="s">
        <v>1052</v>
      </c>
      <c r="E20" s="31" t="s">
        <v>598</v>
      </c>
      <c r="F20" s="90">
        <v>22000</v>
      </c>
      <c r="G20" s="32">
        <v>69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44490</v>
      </c>
      <c r="B21" s="32">
        <v>500184</v>
      </c>
      <c r="C21" s="31" t="s">
        <v>400</v>
      </c>
      <c r="D21" s="31" t="s">
        <v>1053</v>
      </c>
      <c r="E21" s="31" t="s">
        <v>599</v>
      </c>
      <c r="F21" s="90">
        <v>3500000</v>
      </c>
      <c r="G21" s="32">
        <v>51.77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44490</v>
      </c>
      <c r="B22" s="32">
        <v>542935</v>
      </c>
      <c r="C22" s="31" t="s">
        <v>1054</v>
      </c>
      <c r="D22" s="31" t="s">
        <v>1030</v>
      </c>
      <c r="E22" s="31" t="s">
        <v>598</v>
      </c>
      <c r="F22" s="90">
        <v>54000</v>
      </c>
      <c r="G22" s="32">
        <v>14.4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44490</v>
      </c>
      <c r="B23" s="32">
        <v>536709</v>
      </c>
      <c r="C23" s="31" t="s">
        <v>1055</v>
      </c>
      <c r="D23" s="31" t="s">
        <v>1056</v>
      </c>
      <c r="E23" s="31" t="s">
        <v>598</v>
      </c>
      <c r="F23" s="90">
        <v>18000</v>
      </c>
      <c r="G23" s="32">
        <v>17.989999999999998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44490</v>
      </c>
      <c r="B24" s="32">
        <v>538765</v>
      </c>
      <c r="C24" s="31" t="s">
        <v>1057</v>
      </c>
      <c r="D24" s="31" t="s">
        <v>1058</v>
      </c>
      <c r="E24" s="31" t="s">
        <v>599</v>
      </c>
      <c r="F24" s="90">
        <v>50000</v>
      </c>
      <c r="G24" s="32">
        <v>2.52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44490</v>
      </c>
      <c r="B25" s="32">
        <v>500236</v>
      </c>
      <c r="C25" s="31" t="s">
        <v>1015</v>
      </c>
      <c r="D25" s="31" t="s">
        <v>1059</v>
      </c>
      <c r="E25" s="31" t="s">
        <v>598</v>
      </c>
      <c r="F25" s="90">
        <v>100000</v>
      </c>
      <c r="G25" s="32">
        <v>4.55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44490</v>
      </c>
      <c r="B26" s="32">
        <v>500236</v>
      </c>
      <c r="C26" s="31" t="s">
        <v>1015</v>
      </c>
      <c r="D26" s="31" t="s">
        <v>1016</v>
      </c>
      <c r="E26" s="31" t="s">
        <v>599</v>
      </c>
      <c r="F26" s="90">
        <v>250000</v>
      </c>
      <c r="G26" s="32">
        <v>4.55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44490</v>
      </c>
      <c r="B27" s="32">
        <v>539910</v>
      </c>
      <c r="C27" s="31" t="s">
        <v>978</v>
      </c>
      <c r="D27" s="31" t="s">
        <v>1060</v>
      </c>
      <c r="E27" s="31" t="s">
        <v>599</v>
      </c>
      <c r="F27" s="90">
        <v>277451</v>
      </c>
      <c r="G27" s="32">
        <v>2.94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44490</v>
      </c>
      <c r="B28" s="32">
        <v>539910</v>
      </c>
      <c r="C28" s="31" t="s">
        <v>978</v>
      </c>
      <c r="D28" s="31" t="s">
        <v>1061</v>
      </c>
      <c r="E28" s="31" t="s">
        <v>598</v>
      </c>
      <c r="F28" s="90">
        <v>100000</v>
      </c>
      <c r="G28" s="32">
        <v>2.94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44490</v>
      </c>
      <c r="B29" s="32">
        <v>539910</v>
      </c>
      <c r="C29" s="31" t="s">
        <v>978</v>
      </c>
      <c r="D29" s="31" t="s">
        <v>1062</v>
      </c>
      <c r="E29" s="31" t="s">
        <v>598</v>
      </c>
      <c r="F29" s="90">
        <v>150000</v>
      </c>
      <c r="G29" s="32">
        <v>2.93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44490</v>
      </c>
      <c r="B30" s="32">
        <v>537669</v>
      </c>
      <c r="C30" s="31" t="s">
        <v>1063</v>
      </c>
      <c r="D30" s="31" t="s">
        <v>1064</v>
      </c>
      <c r="E30" s="31" t="s">
        <v>598</v>
      </c>
      <c r="F30" s="90">
        <v>51000</v>
      </c>
      <c r="G30" s="32">
        <v>38.5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44490</v>
      </c>
      <c r="B31" s="32">
        <v>537669</v>
      </c>
      <c r="C31" s="31" t="s">
        <v>1063</v>
      </c>
      <c r="D31" s="31" t="s">
        <v>1065</v>
      </c>
      <c r="E31" s="31" t="s">
        <v>599</v>
      </c>
      <c r="F31" s="90">
        <v>45000</v>
      </c>
      <c r="G31" s="32">
        <v>38.5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44490</v>
      </c>
      <c r="B32" s="32">
        <v>526622</v>
      </c>
      <c r="C32" s="31" t="s">
        <v>1066</v>
      </c>
      <c r="D32" s="31" t="s">
        <v>1067</v>
      </c>
      <c r="E32" s="31" t="s">
        <v>598</v>
      </c>
      <c r="F32" s="90">
        <v>2114000</v>
      </c>
      <c r="G32" s="32">
        <v>0.46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44490</v>
      </c>
      <c r="B33" s="32">
        <v>513721</v>
      </c>
      <c r="C33" s="31" t="s">
        <v>1017</v>
      </c>
      <c r="D33" s="31" t="s">
        <v>1043</v>
      </c>
      <c r="E33" s="31" t="s">
        <v>598</v>
      </c>
      <c r="F33" s="90">
        <v>50000</v>
      </c>
      <c r="G33" s="32">
        <v>10.19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44490</v>
      </c>
      <c r="B34" s="32">
        <v>513721</v>
      </c>
      <c r="C34" s="31" t="s">
        <v>1017</v>
      </c>
      <c r="D34" s="31" t="s">
        <v>1020</v>
      </c>
      <c r="E34" s="31" t="s">
        <v>598</v>
      </c>
      <c r="F34" s="90">
        <v>57100</v>
      </c>
      <c r="G34" s="32">
        <v>10.19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44490</v>
      </c>
      <c r="B35" s="32">
        <v>513721</v>
      </c>
      <c r="C35" s="31" t="s">
        <v>1017</v>
      </c>
      <c r="D35" s="31" t="s">
        <v>1068</v>
      </c>
      <c r="E35" s="31" t="s">
        <v>599</v>
      </c>
      <c r="F35" s="90">
        <v>50000</v>
      </c>
      <c r="G35" s="32">
        <v>10.19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44490</v>
      </c>
      <c r="B36" s="32">
        <v>513721</v>
      </c>
      <c r="C36" s="31" t="s">
        <v>1017</v>
      </c>
      <c r="D36" s="31" t="s">
        <v>1019</v>
      </c>
      <c r="E36" s="31" t="s">
        <v>599</v>
      </c>
      <c r="F36" s="90">
        <v>50000</v>
      </c>
      <c r="G36" s="32">
        <v>10.19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44490</v>
      </c>
      <c r="B37" s="32">
        <v>513721</v>
      </c>
      <c r="C37" s="31" t="s">
        <v>1017</v>
      </c>
      <c r="D37" s="31" t="s">
        <v>1018</v>
      </c>
      <c r="E37" s="31" t="s">
        <v>599</v>
      </c>
      <c r="F37" s="90">
        <v>100000</v>
      </c>
      <c r="G37" s="32">
        <v>10.19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44490</v>
      </c>
      <c r="B38" s="32">
        <v>513721</v>
      </c>
      <c r="C38" s="31" t="s">
        <v>1017</v>
      </c>
      <c r="D38" s="31" t="s">
        <v>1069</v>
      </c>
      <c r="E38" s="31" t="s">
        <v>598</v>
      </c>
      <c r="F38" s="90">
        <v>25000</v>
      </c>
      <c r="G38" s="32">
        <v>10.19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44490</v>
      </c>
      <c r="B39" s="32">
        <v>513721</v>
      </c>
      <c r="C39" s="31" t="s">
        <v>1017</v>
      </c>
      <c r="D39" s="31" t="s">
        <v>1070</v>
      </c>
      <c r="E39" s="31" t="s">
        <v>598</v>
      </c>
      <c r="F39" s="90">
        <v>25000</v>
      </c>
      <c r="G39" s="32">
        <v>10.19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44490</v>
      </c>
      <c r="B40" s="32">
        <v>513721</v>
      </c>
      <c r="C40" s="31" t="s">
        <v>1017</v>
      </c>
      <c r="D40" s="31" t="s">
        <v>1071</v>
      </c>
      <c r="E40" s="31" t="s">
        <v>598</v>
      </c>
      <c r="F40" s="90">
        <v>50000</v>
      </c>
      <c r="G40" s="32">
        <v>10.19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44490</v>
      </c>
      <c r="B41" s="32">
        <v>539767</v>
      </c>
      <c r="C41" s="31" t="s">
        <v>1072</v>
      </c>
      <c r="D41" s="31" t="s">
        <v>1073</v>
      </c>
      <c r="E41" s="31" t="s">
        <v>598</v>
      </c>
      <c r="F41" s="90">
        <v>24811</v>
      </c>
      <c r="G41" s="32">
        <v>13.51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44490</v>
      </c>
      <c r="B42" s="32">
        <v>539767</v>
      </c>
      <c r="C42" s="31" t="s">
        <v>1072</v>
      </c>
      <c r="D42" s="31" t="s">
        <v>1073</v>
      </c>
      <c r="E42" s="31" t="s">
        <v>599</v>
      </c>
      <c r="F42" s="90">
        <v>3825</v>
      </c>
      <c r="G42" s="32">
        <v>13.62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44490</v>
      </c>
      <c r="B43" s="32">
        <v>539767</v>
      </c>
      <c r="C43" s="31" t="s">
        <v>1072</v>
      </c>
      <c r="D43" s="31" t="s">
        <v>1074</v>
      </c>
      <c r="E43" s="31" t="s">
        <v>599</v>
      </c>
      <c r="F43" s="90">
        <v>25299</v>
      </c>
      <c r="G43" s="32">
        <v>13.51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44490</v>
      </c>
      <c r="B44" s="32">
        <v>540080</v>
      </c>
      <c r="C44" s="31" t="s">
        <v>1075</v>
      </c>
      <c r="D44" s="31" t="s">
        <v>1076</v>
      </c>
      <c r="E44" s="31" t="s">
        <v>598</v>
      </c>
      <c r="F44" s="90">
        <v>65798</v>
      </c>
      <c r="G44" s="32">
        <v>29.87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44490</v>
      </c>
      <c r="B45" s="32">
        <v>540080</v>
      </c>
      <c r="C45" s="31" t="s">
        <v>1075</v>
      </c>
      <c r="D45" s="31" t="s">
        <v>1076</v>
      </c>
      <c r="E45" s="31" t="s">
        <v>599</v>
      </c>
      <c r="F45" s="90">
        <v>56877</v>
      </c>
      <c r="G45" s="32">
        <v>29.82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44490</v>
      </c>
      <c r="B46" s="32">
        <v>543207</v>
      </c>
      <c r="C46" s="31" t="s">
        <v>979</v>
      </c>
      <c r="D46" s="31" t="s">
        <v>1077</v>
      </c>
      <c r="E46" s="31" t="s">
        <v>598</v>
      </c>
      <c r="F46" s="90">
        <v>37377</v>
      </c>
      <c r="G46" s="32">
        <v>32.020000000000003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44490</v>
      </c>
      <c r="B47" s="32">
        <v>543207</v>
      </c>
      <c r="C47" s="31" t="s">
        <v>979</v>
      </c>
      <c r="D47" s="31" t="s">
        <v>980</v>
      </c>
      <c r="E47" s="31" t="s">
        <v>598</v>
      </c>
      <c r="F47" s="90">
        <v>96241</v>
      </c>
      <c r="G47" s="32">
        <v>32.229999999999997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44490</v>
      </c>
      <c r="B48" s="32">
        <v>543207</v>
      </c>
      <c r="C48" s="31" t="s">
        <v>979</v>
      </c>
      <c r="D48" s="31" t="s">
        <v>980</v>
      </c>
      <c r="E48" s="31" t="s">
        <v>599</v>
      </c>
      <c r="F48" s="90">
        <v>88767</v>
      </c>
      <c r="G48" s="32">
        <v>32.409999999999997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44490</v>
      </c>
      <c r="B49" s="32">
        <v>543207</v>
      </c>
      <c r="C49" s="31" t="s">
        <v>979</v>
      </c>
      <c r="D49" s="31" t="s">
        <v>1077</v>
      </c>
      <c r="E49" s="31" t="s">
        <v>599</v>
      </c>
      <c r="F49" s="90">
        <v>224072</v>
      </c>
      <c r="G49" s="32">
        <v>32.340000000000003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44490</v>
      </c>
      <c r="B50" s="32">
        <v>543207</v>
      </c>
      <c r="C50" s="31" t="s">
        <v>979</v>
      </c>
      <c r="D50" s="31" t="s">
        <v>1021</v>
      </c>
      <c r="E50" s="31" t="s">
        <v>598</v>
      </c>
      <c r="F50" s="90">
        <v>125347</v>
      </c>
      <c r="G50" s="32">
        <v>32.25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44490</v>
      </c>
      <c r="B51" s="32">
        <v>543207</v>
      </c>
      <c r="C51" s="31" t="s">
        <v>979</v>
      </c>
      <c r="D51" s="31" t="s">
        <v>1021</v>
      </c>
      <c r="E51" s="31" t="s">
        <v>599</v>
      </c>
      <c r="F51" s="90">
        <v>31195</v>
      </c>
      <c r="G51" s="32">
        <v>30.74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44490</v>
      </c>
      <c r="B52" s="32">
        <v>530557</v>
      </c>
      <c r="C52" s="31" t="s">
        <v>1022</v>
      </c>
      <c r="D52" s="31" t="s">
        <v>1078</v>
      </c>
      <c r="E52" s="31" t="s">
        <v>598</v>
      </c>
      <c r="F52" s="90">
        <v>998376</v>
      </c>
      <c r="G52" s="32">
        <v>3.42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44490</v>
      </c>
      <c r="B53" s="32">
        <v>530557</v>
      </c>
      <c r="C53" s="31" t="s">
        <v>1022</v>
      </c>
      <c r="D53" s="31" t="s">
        <v>1079</v>
      </c>
      <c r="E53" s="31" t="s">
        <v>599</v>
      </c>
      <c r="F53" s="90">
        <v>900000</v>
      </c>
      <c r="G53" s="32">
        <v>3.42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44490</v>
      </c>
      <c r="B54" s="32">
        <v>530557</v>
      </c>
      <c r="C54" s="31" t="s">
        <v>1022</v>
      </c>
      <c r="D54" s="31" t="s">
        <v>1080</v>
      </c>
      <c r="E54" s="31" t="s">
        <v>599</v>
      </c>
      <c r="F54" s="90">
        <v>740000</v>
      </c>
      <c r="G54" s="32">
        <v>3.42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44490</v>
      </c>
      <c r="B55" s="32">
        <v>540243</v>
      </c>
      <c r="C55" s="31" t="s">
        <v>1023</v>
      </c>
      <c r="D55" s="31" t="s">
        <v>1081</v>
      </c>
      <c r="E55" s="31" t="s">
        <v>599</v>
      </c>
      <c r="F55" s="90">
        <v>13300</v>
      </c>
      <c r="G55" s="32">
        <v>37.799999999999997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44490</v>
      </c>
      <c r="B56" s="32">
        <v>535136</v>
      </c>
      <c r="C56" s="31" t="s">
        <v>1082</v>
      </c>
      <c r="D56" s="31" t="s">
        <v>1083</v>
      </c>
      <c r="E56" s="31" t="s">
        <v>599</v>
      </c>
      <c r="F56" s="90">
        <v>60950</v>
      </c>
      <c r="G56" s="32">
        <v>44.06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44490</v>
      </c>
      <c r="B57" s="32">
        <v>538537</v>
      </c>
      <c r="C57" s="31" t="s">
        <v>1024</v>
      </c>
      <c r="D57" s="31" t="s">
        <v>1084</v>
      </c>
      <c r="E57" s="31" t="s">
        <v>599</v>
      </c>
      <c r="F57" s="90">
        <v>370000</v>
      </c>
      <c r="G57" s="32">
        <v>1.33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44490</v>
      </c>
      <c r="B58" s="32">
        <v>538537</v>
      </c>
      <c r="C58" s="31" t="s">
        <v>1024</v>
      </c>
      <c r="D58" s="31" t="s">
        <v>1025</v>
      </c>
      <c r="E58" s="31" t="s">
        <v>598</v>
      </c>
      <c r="F58" s="90">
        <v>271346</v>
      </c>
      <c r="G58" s="32">
        <v>1.34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44490</v>
      </c>
      <c r="B59" s="32">
        <v>538537</v>
      </c>
      <c r="C59" s="31" t="s">
        <v>1024</v>
      </c>
      <c r="D59" s="31" t="s">
        <v>1025</v>
      </c>
      <c r="E59" s="31" t="s">
        <v>599</v>
      </c>
      <c r="F59" s="90">
        <v>134448</v>
      </c>
      <c r="G59" s="32">
        <v>1.32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44490</v>
      </c>
      <c r="B60" s="32">
        <v>538537</v>
      </c>
      <c r="C60" s="31" t="s">
        <v>1024</v>
      </c>
      <c r="D60" s="31" t="s">
        <v>1085</v>
      </c>
      <c r="E60" s="31" t="s">
        <v>598</v>
      </c>
      <c r="F60" s="90">
        <v>250000</v>
      </c>
      <c r="G60" s="32">
        <v>1.34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44490</v>
      </c>
      <c r="B61" s="32">
        <v>538860</v>
      </c>
      <c r="C61" s="31" t="s">
        <v>1026</v>
      </c>
      <c r="D61" s="31" t="s">
        <v>1086</v>
      </c>
      <c r="E61" s="31" t="s">
        <v>599</v>
      </c>
      <c r="F61" s="90">
        <v>524012</v>
      </c>
      <c r="G61" s="32">
        <v>0.37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44490</v>
      </c>
      <c r="B62" s="32">
        <v>538860</v>
      </c>
      <c r="C62" s="20" t="s">
        <v>1026</v>
      </c>
      <c r="D62" s="20" t="s">
        <v>1027</v>
      </c>
      <c r="E62" s="31" t="s">
        <v>599</v>
      </c>
      <c r="F62" s="90">
        <v>610000</v>
      </c>
      <c r="G62" s="32">
        <v>0.36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44490</v>
      </c>
      <c r="B63" s="32">
        <v>519397</v>
      </c>
      <c r="C63" s="31" t="s">
        <v>1087</v>
      </c>
      <c r="D63" s="31" t="s">
        <v>1088</v>
      </c>
      <c r="E63" s="31" t="s">
        <v>598</v>
      </c>
      <c r="F63" s="90">
        <v>201000</v>
      </c>
      <c r="G63" s="32">
        <v>45.01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44490</v>
      </c>
      <c r="B64" s="32">
        <v>519397</v>
      </c>
      <c r="C64" s="31" t="s">
        <v>1087</v>
      </c>
      <c r="D64" s="31" t="s">
        <v>1089</v>
      </c>
      <c r="E64" s="31" t="s">
        <v>599</v>
      </c>
      <c r="F64" s="90">
        <v>500100</v>
      </c>
      <c r="G64" s="32">
        <v>45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44490</v>
      </c>
      <c r="B65" s="32">
        <v>519397</v>
      </c>
      <c r="C65" s="31" t="s">
        <v>1087</v>
      </c>
      <c r="D65" s="31" t="s">
        <v>1090</v>
      </c>
      <c r="E65" s="31" t="s">
        <v>598</v>
      </c>
      <c r="F65" s="90">
        <v>250000</v>
      </c>
      <c r="G65" s="32">
        <v>45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44490</v>
      </c>
      <c r="B66" s="32">
        <v>540738</v>
      </c>
      <c r="C66" s="31" t="s">
        <v>1028</v>
      </c>
      <c r="D66" s="31" t="s">
        <v>1091</v>
      </c>
      <c r="E66" s="31" t="s">
        <v>599</v>
      </c>
      <c r="F66" s="90">
        <v>75000</v>
      </c>
      <c r="G66" s="32">
        <v>44.5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44490</v>
      </c>
      <c r="B67" s="32">
        <v>540738</v>
      </c>
      <c r="C67" s="31" t="s">
        <v>1028</v>
      </c>
      <c r="D67" s="31" t="s">
        <v>1092</v>
      </c>
      <c r="E67" s="31" t="s">
        <v>598</v>
      </c>
      <c r="F67" s="90">
        <v>57000</v>
      </c>
      <c r="G67" s="32">
        <v>44.5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44490</v>
      </c>
      <c r="B68" s="32">
        <v>530475</v>
      </c>
      <c r="C68" s="31" t="s">
        <v>1093</v>
      </c>
      <c r="D68" s="31" t="s">
        <v>1094</v>
      </c>
      <c r="E68" s="31" t="s">
        <v>599</v>
      </c>
      <c r="F68" s="90">
        <v>50000</v>
      </c>
      <c r="G68" s="32">
        <v>128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44490</v>
      </c>
      <c r="B69" s="32">
        <v>538607</v>
      </c>
      <c r="C69" s="31" t="s">
        <v>1001</v>
      </c>
      <c r="D69" s="31" t="s">
        <v>1095</v>
      </c>
      <c r="E69" s="31" t="s">
        <v>599</v>
      </c>
      <c r="F69" s="90">
        <v>2242233</v>
      </c>
      <c r="G69" s="32">
        <v>2.98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44490</v>
      </c>
      <c r="B70" s="32">
        <v>538607</v>
      </c>
      <c r="C70" s="31" t="s">
        <v>1001</v>
      </c>
      <c r="D70" s="31" t="s">
        <v>1096</v>
      </c>
      <c r="E70" s="31" t="s">
        <v>598</v>
      </c>
      <c r="F70" s="90">
        <v>1425000</v>
      </c>
      <c r="G70" s="32">
        <v>2.97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44490</v>
      </c>
      <c r="B71" s="32">
        <v>538610</v>
      </c>
      <c r="C71" s="31" t="s">
        <v>1097</v>
      </c>
      <c r="D71" s="31" t="s">
        <v>1098</v>
      </c>
      <c r="E71" s="31" t="s">
        <v>599</v>
      </c>
      <c r="F71" s="90">
        <v>20000</v>
      </c>
      <c r="G71" s="32">
        <v>76.8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44490</v>
      </c>
      <c r="B72" s="32">
        <v>538610</v>
      </c>
      <c r="C72" s="31" t="s">
        <v>1097</v>
      </c>
      <c r="D72" s="31" t="s">
        <v>1099</v>
      </c>
      <c r="E72" s="31" t="s">
        <v>599</v>
      </c>
      <c r="F72" s="90">
        <v>28676</v>
      </c>
      <c r="G72" s="32">
        <v>76.8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44490</v>
      </c>
      <c r="B73" s="32">
        <v>538610</v>
      </c>
      <c r="C73" s="31" t="s">
        <v>1097</v>
      </c>
      <c r="D73" s="31" t="s">
        <v>1100</v>
      </c>
      <c r="E73" s="31" t="s">
        <v>599</v>
      </c>
      <c r="F73" s="90">
        <v>20000</v>
      </c>
      <c r="G73" s="32">
        <v>76.5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44490</v>
      </c>
      <c r="B74" s="32">
        <v>538565</v>
      </c>
      <c r="C74" s="31" t="s">
        <v>1101</v>
      </c>
      <c r="D74" s="31" t="s">
        <v>1102</v>
      </c>
      <c r="E74" s="31" t="s">
        <v>598</v>
      </c>
      <c r="F74" s="90">
        <v>20000</v>
      </c>
      <c r="G74" s="32">
        <v>71</v>
      </c>
      <c r="H74" s="32" t="s">
        <v>315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44490</v>
      </c>
      <c r="B75" s="32">
        <v>530697</v>
      </c>
      <c r="C75" s="31" t="s">
        <v>1103</v>
      </c>
      <c r="D75" s="31" t="s">
        <v>1104</v>
      </c>
      <c r="E75" s="31" t="s">
        <v>599</v>
      </c>
      <c r="F75" s="90">
        <v>50000</v>
      </c>
      <c r="G75" s="32">
        <v>33.08</v>
      </c>
      <c r="H75" s="32" t="s">
        <v>315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44490</v>
      </c>
      <c r="B76" s="32">
        <v>530697</v>
      </c>
      <c r="C76" s="31" t="s">
        <v>1103</v>
      </c>
      <c r="D76" s="31" t="s">
        <v>1105</v>
      </c>
      <c r="E76" s="31" t="s">
        <v>598</v>
      </c>
      <c r="F76" s="90">
        <v>35502</v>
      </c>
      <c r="G76" s="32">
        <v>33.020000000000003</v>
      </c>
      <c r="H76" s="32" t="s">
        <v>315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44490</v>
      </c>
      <c r="B77" s="32">
        <v>530697</v>
      </c>
      <c r="C77" s="31" t="s">
        <v>1103</v>
      </c>
      <c r="D77" s="31" t="s">
        <v>1105</v>
      </c>
      <c r="E77" s="31" t="s">
        <v>599</v>
      </c>
      <c r="F77" s="90">
        <v>35502</v>
      </c>
      <c r="G77" s="32">
        <v>33.67</v>
      </c>
      <c r="H77" s="32" t="s">
        <v>315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44490</v>
      </c>
      <c r="B78" s="32" t="s">
        <v>1038</v>
      </c>
      <c r="C78" s="31" t="s">
        <v>1039</v>
      </c>
      <c r="D78" s="31" t="s">
        <v>1106</v>
      </c>
      <c r="E78" s="31" t="s">
        <v>598</v>
      </c>
      <c r="F78" s="90">
        <v>50061</v>
      </c>
      <c r="G78" s="32">
        <v>58.85</v>
      </c>
      <c r="H78" s="32" t="s">
        <v>894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44490</v>
      </c>
      <c r="B79" s="32" t="s">
        <v>1038</v>
      </c>
      <c r="C79" s="31" t="s">
        <v>1039</v>
      </c>
      <c r="D79" s="31" t="s">
        <v>1107</v>
      </c>
      <c r="E79" s="31" t="s">
        <v>598</v>
      </c>
      <c r="F79" s="90">
        <v>14038</v>
      </c>
      <c r="G79" s="32">
        <v>62.33</v>
      </c>
      <c r="H79" s="32" t="s">
        <v>894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44490</v>
      </c>
      <c r="B80" s="32" t="s">
        <v>1108</v>
      </c>
      <c r="C80" s="31" t="s">
        <v>1109</v>
      </c>
      <c r="D80" s="31" t="s">
        <v>1110</v>
      </c>
      <c r="E80" s="31" t="s">
        <v>598</v>
      </c>
      <c r="F80" s="90">
        <v>68297</v>
      </c>
      <c r="G80" s="32">
        <v>418.2</v>
      </c>
      <c r="H80" s="32" t="s">
        <v>894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44490</v>
      </c>
      <c r="B81" s="32" t="s">
        <v>1002</v>
      </c>
      <c r="C81" s="31" t="s">
        <v>1003</v>
      </c>
      <c r="D81" s="31" t="s">
        <v>1111</v>
      </c>
      <c r="E81" s="31" t="s">
        <v>598</v>
      </c>
      <c r="F81" s="90">
        <v>25600</v>
      </c>
      <c r="G81" s="32">
        <v>163.13</v>
      </c>
      <c r="H81" s="32" t="s">
        <v>894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44490</v>
      </c>
      <c r="B82" s="32" t="s">
        <v>1002</v>
      </c>
      <c r="C82" s="31" t="s">
        <v>1003</v>
      </c>
      <c r="D82" s="31" t="s">
        <v>1004</v>
      </c>
      <c r="E82" s="31" t="s">
        <v>598</v>
      </c>
      <c r="F82" s="90">
        <v>33600</v>
      </c>
      <c r="G82" s="32">
        <v>161.78</v>
      </c>
      <c r="H82" s="32" t="s">
        <v>894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44490</v>
      </c>
      <c r="B83" s="32" t="s">
        <v>1002</v>
      </c>
      <c r="C83" s="31" t="s">
        <v>1003</v>
      </c>
      <c r="D83" s="31" t="s">
        <v>1005</v>
      </c>
      <c r="E83" s="31" t="s">
        <v>598</v>
      </c>
      <c r="F83" s="90">
        <v>35200</v>
      </c>
      <c r="G83" s="32">
        <v>167.02</v>
      </c>
      <c r="H83" s="32" t="s">
        <v>894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44490</v>
      </c>
      <c r="B84" s="32" t="s">
        <v>1112</v>
      </c>
      <c r="C84" s="31" t="s">
        <v>1113</v>
      </c>
      <c r="D84" s="31" t="s">
        <v>1114</v>
      </c>
      <c r="E84" s="31" t="s">
        <v>598</v>
      </c>
      <c r="F84" s="90">
        <v>72000</v>
      </c>
      <c r="G84" s="32">
        <v>43.45</v>
      </c>
      <c r="H84" s="32" t="s">
        <v>894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44490</v>
      </c>
      <c r="B85" s="32" t="s">
        <v>1031</v>
      </c>
      <c r="C85" s="31" t="s">
        <v>1032</v>
      </c>
      <c r="D85" s="31" t="s">
        <v>1115</v>
      </c>
      <c r="E85" s="31" t="s">
        <v>598</v>
      </c>
      <c r="F85" s="90">
        <v>48000</v>
      </c>
      <c r="G85" s="32">
        <v>81.22</v>
      </c>
      <c r="H85" s="32" t="s">
        <v>894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44490</v>
      </c>
      <c r="B86" s="32" t="s">
        <v>1033</v>
      </c>
      <c r="C86" s="31" t="s">
        <v>1034</v>
      </c>
      <c r="D86" s="31" t="s">
        <v>1116</v>
      </c>
      <c r="E86" s="31" t="s">
        <v>598</v>
      </c>
      <c r="F86" s="90">
        <v>56000</v>
      </c>
      <c r="G86" s="32">
        <v>36.99</v>
      </c>
      <c r="H86" s="32" t="s">
        <v>894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44490</v>
      </c>
      <c r="B87" s="32" t="s">
        <v>1033</v>
      </c>
      <c r="C87" s="31" t="s">
        <v>1034</v>
      </c>
      <c r="D87" s="31" t="s">
        <v>1043</v>
      </c>
      <c r="E87" s="31" t="s">
        <v>598</v>
      </c>
      <c r="F87" s="90">
        <v>28000</v>
      </c>
      <c r="G87" s="32">
        <v>37.29</v>
      </c>
      <c r="H87" s="32" t="s">
        <v>894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44490</v>
      </c>
      <c r="B88" s="32" t="s">
        <v>1033</v>
      </c>
      <c r="C88" s="31" t="s">
        <v>1034</v>
      </c>
      <c r="D88" s="31" t="s">
        <v>1117</v>
      </c>
      <c r="E88" s="31" t="s">
        <v>598</v>
      </c>
      <c r="F88" s="90">
        <v>28000</v>
      </c>
      <c r="G88" s="32">
        <v>37</v>
      </c>
      <c r="H88" s="32" t="s">
        <v>894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44490</v>
      </c>
      <c r="B89" s="32" t="s">
        <v>1033</v>
      </c>
      <c r="C89" s="31" t="s">
        <v>1034</v>
      </c>
      <c r="D89" s="31" t="s">
        <v>1118</v>
      </c>
      <c r="E89" s="31" t="s">
        <v>598</v>
      </c>
      <c r="F89" s="90">
        <v>8000</v>
      </c>
      <c r="G89" s="32">
        <v>36.6</v>
      </c>
      <c r="H89" s="32" t="s">
        <v>894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44490</v>
      </c>
      <c r="B90" s="32" t="s">
        <v>400</v>
      </c>
      <c r="C90" s="31" t="s">
        <v>1119</v>
      </c>
      <c r="D90" s="31" t="s">
        <v>948</v>
      </c>
      <c r="E90" s="31" t="s">
        <v>598</v>
      </c>
      <c r="F90" s="90">
        <v>2158825</v>
      </c>
      <c r="G90" s="32">
        <v>53.39</v>
      </c>
      <c r="H90" s="32" t="s">
        <v>894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44490</v>
      </c>
      <c r="B91" s="32" t="s">
        <v>400</v>
      </c>
      <c r="C91" s="31" t="s">
        <v>1119</v>
      </c>
      <c r="D91" s="31" t="s">
        <v>946</v>
      </c>
      <c r="E91" s="31" t="s">
        <v>598</v>
      </c>
      <c r="F91" s="90">
        <v>3444429</v>
      </c>
      <c r="G91" s="32">
        <v>53.49</v>
      </c>
      <c r="H91" s="32" t="s">
        <v>894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44490</v>
      </c>
      <c r="B92" s="32" t="s">
        <v>125</v>
      </c>
      <c r="C92" s="31" t="s">
        <v>1120</v>
      </c>
      <c r="D92" s="31" t="s">
        <v>1121</v>
      </c>
      <c r="E92" s="31" t="s">
        <v>598</v>
      </c>
      <c r="F92" s="90">
        <v>310911</v>
      </c>
      <c r="G92" s="32">
        <v>249.21</v>
      </c>
      <c r="H92" s="32" t="s">
        <v>894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44490</v>
      </c>
      <c r="B93" s="32" t="s">
        <v>417</v>
      </c>
      <c r="C93" s="31" t="s">
        <v>1006</v>
      </c>
      <c r="D93" s="31" t="s">
        <v>946</v>
      </c>
      <c r="E93" s="31" t="s">
        <v>598</v>
      </c>
      <c r="F93" s="90">
        <v>1651796</v>
      </c>
      <c r="G93" s="32">
        <v>766.13</v>
      </c>
      <c r="H93" s="32" t="s">
        <v>894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44490</v>
      </c>
      <c r="B94" s="32" t="s">
        <v>417</v>
      </c>
      <c r="C94" s="31" t="s">
        <v>1006</v>
      </c>
      <c r="D94" s="31" t="s">
        <v>948</v>
      </c>
      <c r="E94" s="31" t="s">
        <v>598</v>
      </c>
      <c r="F94" s="90">
        <v>2030232</v>
      </c>
      <c r="G94" s="32">
        <v>765.72</v>
      </c>
      <c r="H94" s="32" t="s">
        <v>894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44490</v>
      </c>
      <c r="B95" s="32" t="s">
        <v>411</v>
      </c>
      <c r="C95" s="31" t="s">
        <v>1122</v>
      </c>
      <c r="D95" s="31" t="s">
        <v>948</v>
      </c>
      <c r="E95" s="31" t="s">
        <v>598</v>
      </c>
      <c r="F95" s="90">
        <v>2103032</v>
      </c>
      <c r="G95" s="32">
        <v>246.63</v>
      </c>
      <c r="H95" s="32" t="s">
        <v>894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44490</v>
      </c>
      <c r="B96" s="32" t="s">
        <v>1036</v>
      </c>
      <c r="C96" s="31" t="s">
        <v>1037</v>
      </c>
      <c r="D96" s="31" t="s">
        <v>1035</v>
      </c>
      <c r="E96" s="31" t="s">
        <v>598</v>
      </c>
      <c r="F96" s="90">
        <v>207324</v>
      </c>
      <c r="G96" s="32">
        <v>1057.1199999999999</v>
      </c>
      <c r="H96" s="32" t="s">
        <v>894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44490</v>
      </c>
      <c r="B97" s="32" t="s">
        <v>1123</v>
      </c>
      <c r="C97" s="31" t="s">
        <v>1124</v>
      </c>
      <c r="D97" s="31" t="s">
        <v>1125</v>
      </c>
      <c r="E97" s="31" t="s">
        <v>598</v>
      </c>
      <c r="F97" s="90">
        <v>48000</v>
      </c>
      <c r="G97" s="32">
        <v>50.29</v>
      </c>
      <c r="H97" s="32" t="s">
        <v>894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44490</v>
      </c>
      <c r="B98" s="32" t="s">
        <v>1126</v>
      </c>
      <c r="C98" s="31" t="s">
        <v>1127</v>
      </c>
      <c r="D98" s="31" t="s">
        <v>1128</v>
      </c>
      <c r="E98" s="31" t="s">
        <v>598</v>
      </c>
      <c r="F98" s="90">
        <v>75000</v>
      </c>
      <c r="G98" s="32">
        <v>21.5</v>
      </c>
      <c r="H98" s="32" t="s">
        <v>894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44490</v>
      </c>
      <c r="B99" s="32" t="s">
        <v>1129</v>
      </c>
      <c r="C99" s="31" t="s">
        <v>1130</v>
      </c>
      <c r="D99" s="31" t="s">
        <v>1131</v>
      </c>
      <c r="E99" s="31" t="s">
        <v>598</v>
      </c>
      <c r="F99" s="90">
        <v>4613726</v>
      </c>
      <c r="G99" s="32">
        <v>15.85</v>
      </c>
      <c r="H99" s="32" t="s">
        <v>894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44490</v>
      </c>
      <c r="B100" s="32" t="s">
        <v>1038</v>
      </c>
      <c r="C100" s="31" t="s">
        <v>1039</v>
      </c>
      <c r="D100" s="31" t="s">
        <v>1107</v>
      </c>
      <c r="E100" s="31" t="s">
        <v>599</v>
      </c>
      <c r="F100" s="90">
        <v>58983</v>
      </c>
      <c r="G100" s="32">
        <v>59.19</v>
      </c>
      <c r="H100" s="32" t="s">
        <v>894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44490</v>
      </c>
      <c r="B101" s="32" t="s">
        <v>1040</v>
      </c>
      <c r="C101" s="31" t="s">
        <v>1041</v>
      </c>
      <c r="D101" s="31" t="s">
        <v>1042</v>
      </c>
      <c r="E101" s="31" t="s">
        <v>599</v>
      </c>
      <c r="F101" s="90">
        <v>55000</v>
      </c>
      <c r="G101" s="32">
        <v>41.93</v>
      </c>
      <c r="H101" s="32" t="s">
        <v>894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44490</v>
      </c>
      <c r="B102" s="32" t="s">
        <v>1108</v>
      </c>
      <c r="C102" s="31" t="s">
        <v>1109</v>
      </c>
      <c r="D102" s="31" t="s">
        <v>1110</v>
      </c>
      <c r="E102" s="31" t="s">
        <v>599</v>
      </c>
      <c r="F102" s="90">
        <v>75156</v>
      </c>
      <c r="G102" s="32">
        <v>418.54</v>
      </c>
      <c r="H102" s="32" t="s">
        <v>894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44490</v>
      </c>
      <c r="B103" s="32" t="s">
        <v>1002</v>
      </c>
      <c r="C103" s="31" t="s">
        <v>1003</v>
      </c>
      <c r="D103" s="31" t="s">
        <v>1005</v>
      </c>
      <c r="E103" s="31" t="s">
        <v>599</v>
      </c>
      <c r="F103" s="90">
        <v>35200</v>
      </c>
      <c r="G103" s="32">
        <v>161.80000000000001</v>
      </c>
      <c r="H103" s="32" t="s">
        <v>894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44490</v>
      </c>
      <c r="B104" s="32" t="s">
        <v>1002</v>
      </c>
      <c r="C104" s="31" t="s">
        <v>1003</v>
      </c>
      <c r="D104" s="31" t="s">
        <v>1004</v>
      </c>
      <c r="E104" s="31" t="s">
        <v>599</v>
      </c>
      <c r="F104" s="90">
        <v>33600</v>
      </c>
      <c r="G104" s="32">
        <v>166.83</v>
      </c>
      <c r="H104" s="32" t="s">
        <v>894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44490</v>
      </c>
      <c r="B105" s="32" t="s">
        <v>1002</v>
      </c>
      <c r="C105" s="31" t="s">
        <v>1003</v>
      </c>
      <c r="D105" s="31" t="s">
        <v>1132</v>
      </c>
      <c r="E105" s="31" t="s">
        <v>599</v>
      </c>
      <c r="F105" s="90">
        <v>46400</v>
      </c>
      <c r="G105" s="32">
        <v>161.69</v>
      </c>
      <c r="H105" s="32" t="s">
        <v>894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44490</v>
      </c>
      <c r="B106" s="32" t="s">
        <v>1002</v>
      </c>
      <c r="C106" s="31" t="s">
        <v>1003</v>
      </c>
      <c r="D106" s="31" t="s">
        <v>1111</v>
      </c>
      <c r="E106" s="31" t="s">
        <v>599</v>
      </c>
      <c r="F106" s="90">
        <v>1600</v>
      </c>
      <c r="G106" s="32">
        <v>167.4</v>
      </c>
      <c r="H106" s="32" t="s">
        <v>894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44490</v>
      </c>
      <c r="B107" s="32" t="s">
        <v>1033</v>
      </c>
      <c r="C107" s="31" t="s">
        <v>1034</v>
      </c>
      <c r="D107" s="31" t="s">
        <v>1043</v>
      </c>
      <c r="E107" s="31" t="s">
        <v>599</v>
      </c>
      <c r="F107" s="90">
        <v>28000</v>
      </c>
      <c r="G107" s="32">
        <v>36.92</v>
      </c>
      <c r="H107" s="32" t="s">
        <v>894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44490</v>
      </c>
      <c r="B108" s="32" t="s">
        <v>1033</v>
      </c>
      <c r="C108" s="31" t="s">
        <v>1034</v>
      </c>
      <c r="D108" s="31" t="s">
        <v>1117</v>
      </c>
      <c r="E108" s="31" t="s">
        <v>599</v>
      </c>
      <c r="F108" s="90">
        <v>28000</v>
      </c>
      <c r="G108" s="32">
        <v>37.69</v>
      </c>
      <c r="H108" s="32" t="s">
        <v>894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44490</v>
      </c>
      <c r="B109" s="32" t="s">
        <v>1033</v>
      </c>
      <c r="C109" s="31" t="s">
        <v>1034</v>
      </c>
      <c r="D109" s="31" t="s">
        <v>1118</v>
      </c>
      <c r="E109" s="31" t="s">
        <v>599</v>
      </c>
      <c r="F109" s="90">
        <v>48000</v>
      </c>
      <c r="G109" s="32">
        <v>36.840000000000003</v>
      </c>
      <c r="H109" s="32" t="s">
        <v>894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44490</v>
      </c>
      <c r="B110" s="32" t="s">
        <v>1033</v>
      </c>
      <c r="C110" s="31" t="s">
        <v>1034</v>
      </c>
      <c r="D110" s="31" t="s">
        <v>1116</v>
      </c>
      <c r="E110" s="31" t="s">
        <v>599</v>
      </c>
      <c r="F110" s="90">
        <v>56000</v>
      </c>
      <c r="G110" s="32">
        <v>37.479999999999997</v>
      </c>
      <c r="H110" s="32" t="s">
        <v>894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44490</v>
      </c>
      <c r="B111" s="32" t="s">
        <v>1033</v>
      </c>
      <c r="C111" s="31" t="s">
        <v>1034</v>
      </c>
      <c r="D111" s="31" t="s">
        <v>1133</v>
      </c>
      <c r="E111" s="31" t="s">
        <v>599</v>
      </c>
      <c r="F111" s="90">
        <v>36000</v>
      </c>
      <c r="G111" s="32">
        <v>37.1</v>
      </c>
      <c r="H111" s="32" t="s">
        <v>894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44490</v>
      </c>
      <c r="B112" s="32" t="s">
        <v>400</v>
      </c>
      <c r="C112" s="31" t="s">
        <v>1119</v>
      </c>
      <c r="D112" s="31" t="s">
        <v>948</v>
      </c>
      <c r="E112" s="31" t="s">
        <v>599</v>
      </c>
      <c r="F112" s="90">
        <v>2140928</v>
      </c>
      <c r="G112" s="32">
        <v>53.51</v>
      </c>
      <c r="H112" s="32" t="s">
        <v>894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44490</v>
      </c>
      <c r="B113" s="32" t="s">
        <v>400</v>
      </c>
      <c r="C113" s="31" t="s">
        <v>1119</v>
      </c>
      <c r="D113" s="31" t="s">
        <v>1053</v>
      </c>
      <c r="E113" s="31" t="s">
        <v>599</v>
      </c>
      <c r="F113" s="90">
        <v>10824370</v>
      </c>
      <c r="G113" s="32">
        <v>50.9</v>
      </c>
      <c r="H113" s="32" t="s">
        <v>894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44490</v>
      </c>
      <c r="B114" s="32" t="s">
        <v>400</v>
      </c>
      <c r="C114" s="31" t="s">
        <v>1119</v>
      </c>
      <c r="D114" s="31" t="s">
        <v>946</v>
      </c>
      <c r="E114" s="31" t="s">
        <v>599</v>
      </c>
      <c r="F114" s="90">
        <v>3444429</v>
      </c>
      <c r="G114" s="32">
        <v>53.53</v>
      </c>
      <c r="H114" s="32" t="s">
        <v>894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44490</v>
      </c>
      <c r="B115" s="32" t="s">
        <v>125</v>
      </c>
      <c r="C115" s="31" t="s">
        <v>1120</v>
      </c>
      <c r="D115" s="31" t="s">
        <v>1121</v>
      </c>
      <c r="E115" s="31" t="s">
        <v>599</v>
      </c>
      <c r="F115" s="90">
        <v>2332961</v>
      </c>
      <c r="G115" s="32">
        <v>249.13</v>
      </c>
      <c r="H115" s="32" t="s">
        <v>894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44490</v>
      </c>
      <c r="B116" s="32" t="s">
        <v>417</v>
      </c>
      <c r="C116" s="31" t="s">
        <v>1006</v>
      </c>
      <c r="D116" s="31" t="s">
        <v>948</v>
      </c>
      <c r="E116" s="31" t="s">
        <v>599</v>
      </c>
      <c r="F116" s="90">
        <v>2004366</v>
      </c>
      <c r="G116" s="32">
        <v>766.02</v>
      </c>
      <c r="H116" s="32" t="s">
        <v>894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44490</v>
      </c>
      <c r="B117" s="32" t="s">
        <v>417</v>
      </c>
      <c r="C117" s="31" t="s">
        <v>1006</v>
      </c>
      <c r="D117" s="31" t="s">
        <v>946</v>
      </c>
      <c r="E117" s="31" t="s">
        <v>599</v>
      </c>
      <c r="F117" s="90">
        <v>1656796</v>
      </c>
      <c r="G117" s="32">
        <v>765.89</v>
      </c>
      <c r="H117" s="32" t="s">
        <v>894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44490</v>
      </c>
      <c r="B118" s="32" t="s">
        <v>411</v>
      </c>
      <c r="C118" s="31" t="s">
        <v>1122</v>
      </c>
      <c r="D118" s="31" t="s">
        <v>948</v>
      </c>
      <c r="E118" s="31" t="s">
        <v>599</v>
      </c>
      <c r="F118" s="90">
        <v>2099980</v>
      </c>
      <c r="G118" s="32">
        <v>247.02</v>
      </c>
      <c r="H118" s="32" t="s">
        <v>894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44490</v>
      </c>
      <c r="B119" s="32" t="s">
        <v>1036</v>
      </c>
      <c r="C119" s="31" t="s">
        <v>1037</v>
      </c>
      <c r="D119" s="31" t="s">
        <v>1035</v>
      </c>
      <c r="E119" s="31" t="s">
        <v>599</v>
      </c>
      <c r="F119" s="90">
        <v>207452</v>
      </c>
      <c r="G119" s="32">
        <v>1057.77</v>
      </c>
      <c r="H119" s="32" t="s">
        <v>894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44490</v>
      </c>
      <c r="B120" s="32" t="s">
        <v>1126</v>
      </c>
      <c r="C120" s="31" t="s">
        <v>1127</v>
      </c>
      <c r="D120" s="31" t="s">
        <v>1128</v>
      </c>
      <c r="E120" s="31" t="s">
        <v>599</v>
      </c>
      <c r="F120" s="90">
        <v>3000</v>
      </c>
      <c r="G120" s="32">
        <v>21</v>
      </c>
      <c r="H120" s="32" t="s">
        <v>894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44490</v>
      </c>
      <c r="B121" s="32" t="s">
        <v>956</v>
      </c>
      <c r="C121" s="31" t="s">
        <v>957</v>
      </c>
      <c r="D121" s="31" t="s">
        <v>1007</v>
      </c>
      <c r="E121" s="31" t="s">
        <v>599</v>
      </c>
      <c r="F121" s="90">
        <v>483427</v>
      </c>
      <c r="G121" s="32">
        <v>17.11</v>
      </c>
      <c r="H121" s="32" t="s">
        <v>894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44490</v>
      </c>
      <c r="B122" s="32" t="s">
        <v>525</v>
      </c>
      <c r="C122" s="31" t="s">
        <v>1134</v>
      </c>
      <c r="D122" s="31" t="s">
        <v>1135</v>
      </c>
      <c r="E122" s="31" t="s">
        <v>599</v>
      </c>
      <c r="F122" s="90">
        <v>555496</v>
      </c>
      <c r="G122" s="32">
        <v>845.11</v>
      </c>
      <c r="H122" s="32" t="s">
        <v>894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44490</v>
      </c>
      <c r="B123" s="32" t="s">
        <v>1136</v>
      </c>
      <c r="C123" s="31" t="s">
        <v>1137</v>
      </c>
      <c r="D123" s="31" t="s">
        <v>1138</v>
      </c>
      <c r="E123" s="31" t="s">
        <v>599</v>
      </c>
      <c r="F123" s="90">
        <v>57933</v>
      </c>
      <c r="G123" s="32">
        <v>53.22</v>
      </c>
      <c r="H123" s="32" t="s">
        <v>894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44490</v>
      </c>
      <c r="B124" s="32" t="s">
        <v>1129</v>
      </c>
      <c r="C124" s="31" t="s">
        <v>1130</v>
      </c>
      <c r="D124" s="31" t="s">
        <v>1139</v>
      </c>
      <c r="E124" s="31" t="s">
        <v>599</v>
      </c>
      <c r="F124" s="90">
        <v>4707122</v>
      </c>
      <c r="G124" s="32">
        <v>15.85</v>
      </c>
      <c r="H124" s="32" t="s">
        <v>894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44490</v>
      </c>
      <c r="B125" s="32" t="s">
        <v>580</v>
      </c>
      <c r="C125" s="31" t="s">
        <v>1140</v>
      </c>
      <c r="D125" s="31" t="s">
        <v>1135</v>
      </c>
      <c r="E125" s="31" t="s">
        <v>599</v>
      </c>
      <c r="F125" s="90">
        <v>2043994</v>
      </c>
      <c r="G125" s="32">
        <v>130.44999999999999</v>
      </c>
      <c r="H125" s="32" t="s">
        <v>894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8"/>
  <sheetViews>
    <sheetView zoomScale="85" zoomScaleNormal="85" workbookViewId="0">
      <selection activeCell="B10" sqref="B1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859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867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Intra'!B11:C507,2,0)</f>
        <v>2174.9499999999998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855</v>
      </c>
      <c r="G11" s="107">
        <v>1395</v>
      </c>
      <c r="H11" s="110"/>
      <c r="I11" s="111" t="s">
        <v>856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Intra'!B13:C509,2,0)</f>
        <v>1468.7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876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860</v>
      </c>
      <c r="G13" s="107">
        <v>495</v>
      </c>
      <c r="H13" s="110"/>
      <c r="I13" s="111" t="s">
        <v>861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Intra'!B15:C511,2,0)</f>
        <v>491.35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868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37">
        <v>6</v>
      </c>
      <c r="B15" s="309">
        <v>44466</v>
      </c>
      <c r="C15" s="338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862</v>
      </c>
      <c r="J15" s="314" t="s">
        <v>870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Intra'!B16:C512,2,0)</f>
        <v>1975.55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863</v>
      </c>
      <c r="J16" s="103" t="s">
        <v>958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864</v>
      </c>
      <c r="J17" s="304" t="s">
        <v>869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854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877</v>
      </c>
      <c r="J19" s="103" t="s">
        <v>934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898</v>
      </c>
      <c r="G20" s="107">
        <v>660</v>
      </c>
      <c r="H20" s="110"/>
      <c r="I20" s="111" t="s">
        <v>899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Intra'!B22:C524,2,0)</f>
        <v>694.55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532</v>
      </c>
      <c r="E21" s="322" t="s">
        <v>615</v>
      </c>
      <c r="F21" s="323">
        <v>675</v>
      </c>
      <c r="G21" s="323">
        <v>619</v>
      </c>
      <c r="H21" s="322">
        <f>(615+708.5)/2</f>
        <v>661.75</v>
      </c>
      <c r="I21" s="324" t="s">
        <v>900</v>
      </c>
      <c r="J21" s="304" t="s">
        <v>1141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626</v>
      </c>
      <c r="O21" s="307">
        <v>44490</v>
      </c>
      <c r="P21" s="323"/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139</v>
      </c>
      <c r="E22" s="300" t="s">
        <v>615</v>
      </c>
      <c r="F22" s="301">
        <v>231.5</v>
      </c>
      <c r="G22" s="301">
        <v>216</v>
      </c>
      <c r="H22" s="300">
        <v>259.5</v>
      </c>
      <c r="I22" s="302" t="s">
        <v>915</v>
      </c>
      <c r="J22" s="103" t="s">
        <v>981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613</v>
      </c>
      <c r="O22" s="106">
        <v>44483</v>
      </c>
      <c r="P22" s="301"/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944</v>
      </c>
      <c r="G23" s="107">
        <v>3670</v>
      </c>
      <c r="H23" s="110"/>
      <c r="I23" s="111" t="s">
        <v>945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Intra'!B25:C518,2,0)</f>
        <v>3714.35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949</v>
      </c>
      <c r="G24" s="107">
        <v>6980</v>
      </c>
      <c r="H24" s="110"/>
      <c r="I24" s="111" t="s">
        <v>950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Intra'!B26:C518,2,0)</f>
        <v>7129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>
        <v>16</v>
      </c>
      <c r="B25" s="108">
        <v>44487</v>
      </c>
      <c r="C25" s="114"/>
      <c r="D25" s="109" t="s">
        <v>533</v>
      </c>
      <c r="E25" s="110" t="s">
        <v>615</v>
      </c>
      <c r="F25" s="107" t="s">
        <v>990</v>
      </c>
      <c r="G25" s="107">
        <v>387</v>
      </c>
      <c r="H25" s="110"/>
      <c r="I25" s="111" t="s">
        <v>991</v>
      </c>
      <c r="J25" s="112" t="s">
        <v>616</v>
      </c>
      <c r="K25" s="113"/>
      <c r="L25" s="108"/>
      <c r="M25" s="114"/>
      <c r="N25" s="109"/>
      <c r="O25" s="110"/>
      <c r="P25" s="107">
        <f>VLOOKUP(D25,'MidCap Intra'!B27:C518,2,0)</f>
        <v>399.6</v>
      </c>
      <c r="Q25" s="1"/>
      <c r="R25" s="1" t="s">
        <v>614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113">
        <v>17</v>
      </c>
      <c r="B26" s="108">
        <v>44490</v>
      </c>
      <c r="C26" s="114"/>
      <c r="D26" s="109" t="s">
        <v>269</v>
      </c>
      <c r="E26" s="110" t="s">
        <v>615</v>
      </c>
      <c r="F26" s="107" t="s">
        <v>1145</v>
      </c>
      <c r="G26" s="107">
        <v>549</v>
      </c>
      <c r="H26" s="110"/>
      <c r="I26" s="111" t="s">
        <v>1146</v>
      </c>
      <c r="J26" s="112" t="s">
        <v>616</v>
      </c>
      <c r="K26" s="113"/>
      <c r="L26" s="108"/>
      <c r="M26" s="114"/>
      <c r="N26" s="109"/>
      <c r="O26" s="110"/>
      <c r="P26" s="107">
        <f>VLOOKUP(D26,'MidCap Intra'!B28:C519,2,0)</f>
        <v>572.25</v>
      </c>
      <c r="Q26" s="1"/>
      <c r="R26" s="1" t="s">
        <v>614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618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619</v>
      </c>
      <c r="B31" s="132"/>
      <c r="C31" s="132"/>
      <c r="D31" s="132"/>
      <c r="E31" s="44"/>
      <c r="F31" s="140" t="s">
        <v>620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621</v>
      </c>
      <c r="B32" s="132"/>
      <c r="C32" s="132"/>
      <c r="D32" s="132"/>
      <c r="E32" s="6"/>
      <c r="F32" s="140" t="s">
        <v>622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623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52" t="s">
        <v>590</v>
      </c>
      <c r="C35" s="102"/>
      <c r="D35" s="101" t="s">
        <v>601</v>
      </c>
      <c r="E35" s="100" t="s">
        <v>602</v>
      </c>
      <c r="F35" s="100" t="s">
        <v>603</v>
      </c>
      <c r="G35" s="100" t="s">
        <v>624</v>
      </c>
      <c r="H35" s="100" t="s">
        <v>605</v>
      </c>
      <c r="I35" s="100" t="s">
        <v>606</v>
      </c>
      <c r="J35" s="100" t="s">
        <v>607</v>
      </c>
      <c r="K35" s="100" t="s">
        <v>625</v>
      </c>
      <c r="L35" s="153" t="s">
        <v>609</v>
      </c>
      <c r="M35" s="102" t="s">
        <v>610</v>
      </c>
      <c r="N35" s="100" t="s">
        <v>611</v>
      </c>
      <c r="O35" s="101" t="s">
        <v>612</v>
      </c>
      <c r="P35" s="1"/>
      <c r="Q35" s="1"/>
      <c r="R35" s="59"/>
      <c r="S35" s="59"/>
      <c r="T35" s="59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9" customFormat="1" ht="15" customHeight="1">
      <c r="A36" s="419">
        <v>1</v>
      </c>
      <c r="B36" s="360">
        <v>44462</v>
      </c>
      <c r="C36" s="420"/>
      <c r="D36" s="421" t="s">
        <v>90</v>
      </c>
      <c r="E36" s="422" t="s">
        <v>615</v>
      </c>
      <c r="F36" s="422">
        <v>1707</v>
      </c>
      <c r="G36" s="422">
        <v>1670</v>
      </c>
      <c r="H36" s="422">
        <v>1709</v>
      </c>
      <c r="I36" s="422" t="s">
        <v>850</v>
      </c>
      <c r="J36" s="363" t="s">
        <v>952</v>
      </c>
      <c r="K36" s="363">
        <f t="shared" ref="K36:K37" si="27">H36-F36</f>
        <v>2</v>
      </c>
      <c r="L36" s="423">
        <f>(F36*-0.7)/100</f>
        <v>-11.948999999999998</v>
      </c>
      <c r="M36" s="424">
        <f t="shared" ref="M36:M37" si="28">(K36+L36)/F36</f>
        <v>-5.8283538371411824E-3</v>
      </c>
      <c r="N36" s="363" t="s">
        <v>613</v>
      </c>
      <c r="O36" s="425">
        <v>44480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2</v>
      </c>
      <c r="B37" s="267">
        <v>44470</v>
      </c>
      <c r="C37" s="291"/>
      <c r="D37" s="308" t="s">
        <v>196</v>
      </c>
      <c r="E37" s="303" t="s">
        <v>615</v>
      </c>
      <c r="F37" s="303">
        <v>822</v>
      </c>
      <c r="G37" s="303">
        <v>797</v>
      </c>
      <c r="H37" s="303">
        <v>842</v>
      </c>
      <c r="I37" s="303" t="s">
        <v>871</v>
      </c>
      <c r="J37" s="103" t="s">
        <v>959</v>
      </c>
      <c r="K37" s="103">
        <f t="shared" si="27"/>
        <v>20</v>
      </c>
      <c r="L37" s="104">
        <f>(F37*-0.7)/100</f>
        <v>-5.7539999999999996</v>
      </c>
      <c r="M37" s="105">
        <f t="shared" si="28"/>
        <v>1.7330900243309005E-2</v>
      </c>
      <c r="N37" s="103" t="s">
        <v>613</v>
      </c>
      <c r="O37" s="106">
        <v>44481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3</v>
      </c>
      <c r="B38" s="267">
        <v>44470</v>
      </c>
      <c r="C38" s="291"/>
      <c r="D38" s="308" t="s">
        <v>355</v>
      </c>
      <c r="E38" s="303" t="s">
        <v>615</v>
      </c>
      <c r="F38" s="303">
        <v>814</v>
      </c>
      <c r="G38" s="303">
        <v>794</v>
      </c>
      <c r="H38" s="303">
        <v>832.5</v>
      </c>
      <c r="I38" s="303" t="s">
        <v>872</v>
      </c>
      <c r="J38" s="103" t="s">
        <v>916</v>
      </c>
      <c r="K38" s="103">
        <f t="shared" ref="K38" si="29">H38-F38</f>
        <v>18.5</v>
      </c>
      <c r="L38" s="104">
        <f>(F38*-0.7)/100</f>
        <v>-5.6979999999999995</v>
      </c>
      <c r="M38" s="105">
        <f t="shared" ref="M38" si="30">(K38+L38)/F38</f>
        <v>1.5727272727272725E-2</v>
      </c>
      <c r="N38" s="103" t="s">
        <v>613</v>
      </c>
      <c r="O38" s="106">
        <v>44475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4</v>
      </c>
      <c r="B39" s="267">
        <v>44470</v>
      </c>
      <c r="C39" s="291"/>
      <c r="D39" s="308" t="s">
        <v>248</v>
      </c>
      <c r="E39" s="303" t="s">
        <v>615</v>
      </c>
      <c r="F39" s="303">
        <v>54.95</v>
      </c>
      <c r="G39" s="303">
        <v>53</v>
      </c>
      <c r="H39" s="303">
        <v>56.2</v>
      </c>
      <c r="I39" s="303" t="s">
        <v>873</v>
      </c>
      <c r="J39" s="103" t="s">
        <v>874</v>
      </c>
      <c r="K39" s="103">
        <f t="shared" ref="K39:K41" si="31">H39-F39</f>
        <v>1.25</v>
      </c>
      <c r="L39" s="104">
        <f>(F39*-0.07)/100</f>
        <v>-3.8465000000000006E-2</v>
      </c>
      <c r="M39" s="105">
        <f t="shared" ref="M39:M41" si="32">(K39+L39)/F39</f>
        <v>2.2047952684258416E-2</v>
      </c>
      <c r="N39" s="103" t="s">
        <v>613</v>
      </c>
      <c r="O39" s="374">
        <v>44470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5</v>
      </c>
      <c r="B40" s="267">
        <v>44474</v>
      </c>
      <c r="C40" s="291"/>
      <c r="D40" s="308" t="s">
        <v>199</v>
      </c>
      <c r="E40" s="303" t="s">
        <v>615</v>
      </c>
      <c r="F40" s="303">
        <v>809.5</v>
      </c>
      <c r="G40" s="303">
        <v>788</v>
      </c>
      <c r="H40" s="303">
        <v>830</v>
      </c>
      <c r="I40" s="303" t="s">
        <v>897</v>
      </c>
      <c r="J40" s="103" t="s">
        <v>918</v>
      </c>
      <c r="K40" s="103">
        <f t="shared" si="31"/>
        <v>20.5</v>
      </c>
      <c r="L40" s="104">
        <f>(F40*-0.7)/100</f>
        <v>-5.6665000000000001</v>
      </c>
      <c r="M40" s="105">
        <f t="shared" si="32"/>
        <v>1.8324274243360101E-2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6</v>
      </c>
      <c r="B41" s="267">
        <v>44474</v>
      </c>
      <c r="C41" s="291"/>
      <c r="D41" s="308" t="s">
        <v>82</v>
      </c>
      <c r="E41" s="303" t="s">
        <v>615</v>
      </c>
      <c r="F41" s="303">
        <v>3890</v>
      </c>
      <c r="G41" s="303">
        <v>3770</v>
      </c>
      <c r="H41" s="303">
        <v>3992.5</v>
      </c>
      <c r="I41" s="303" t="s">
        <v>901</v>
      </c>
      <c r="J41" s="103" t="s">
        <v>917</v>
      </c>
      <c r="K41" s="103">
        <f t="shared" si="31"/>
        <v>102.5</v>
      </c>
      <c r="L41" s="104">
        <f>(F41*-0.7)/100</f>
        <v>-27.23</v>
      </c>
      <c r="M41" s="105">
        <f t="shared" si="32"/>
        <v>1.9349614395886887E-2</v>
      </c>
      <c r="N41" s="103" t="s">
        <v>613</v>
      </c>
      <c r="O41" s="106">
        <v>44475</v>
      </c>
      <c r="R41" s="288" t="s">
        <v>614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7</v>
      </c>
      <c r="B42" s="267">
        <v>44474</v>
      </c>
      <c r="C42" s="291"/>
      <c r="D42" s="308" t="s">
        <v>893</v>
      </c>
      <c r="E42" s="303" t="s">
        <v>615</v>
      </c>
      <c r="F42" s="303">
        <v>985.5</v>
      </c>
      <c r="G42" s="303">
        <v>960</v>
      </c>
      <c r="H42" s="303">
        <v>998</v>
      </c>
      <c r="I42" s="303">
        <v>1020</v>
      </c>
      <c r="J42" s="103" t="s">
        <v>902</v>
      </c>
      <c r="K42" s="103">
        <f t="shared" ref="K42" si="33">H42-F42</f>
        <v>12.5</v>
      </c>
      <c r="L42" s="104">
        <f>(F42*-0.07)/100</f>
        <v>-0.68985000000000019</v>
      </c>
      <c r="M42" s="105">
        <f t="shared" ref="M42" si="34">(K42+L42)/F42</f>
        <v>1.1983916793505835E-2</v>
      </c>
      <c r="N42" s="103" t="s">
        <v>613</v>
      </c>
      <c r="O42" s="374">
        <v>44474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8</v>
      </c>
      <c r="B43" s="388">
        <v>44476</v>
      </c>
      <c r="C43" s="291"/>
      <c r="D43" s="308" t="s">
        <v>469</v>
      </c>
      <c r="E43" s="303" t="s">
        <v>615</v>
      </c>
      <c r="F43" s="303">
        <v>192.5</v>
      </c>
      <c r="G43" s="303">
        <v>186</v>
      </c>
      <c r="H43" s="303">
        <v>197.25</v>
      </c>
      <c r="I43" s="303" t="s">
        <v>922</v>
      </c>
      <c r="J43" s="103" t="s">
        <v>923</v>
      </c>
      <c r="K43" s="103">
        <f t="shared" ref="K43:K44" si="35">H43-F43</f>
        <v>4.75</v>
      </c>
      <c r="L43" s="104">
        <f>(F43*-0.07)/100</f>
        <v>-0.13475000000000001</v>
      </c>
      <c r="M43" s="105">
        <f t="shared" ref="M43:M44" si="36">(K43+L43)/F43</f>
        <v>2.3975324675324674E-2</v>
      </c>
      <c r="N43" s="103" t="s">
        <v>613</v>
      </c>
      <c r="O43" s="374">
        <v>44476</v>
      </c>
      <c r="R43" s="288" t="s">
        <v>617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444">
        <v>9</v>
      </c>
      <c r="B44" s="441">
        <v>44476</v>
      </c>
      <c r="C44" s="445"/>
      <c r="D44" s="446" t="s">
        <v>425</v>
      </c>
      <c r="E44" s="440" t="s">
        <v>615</v>
      </c>
      <c r="F44" s="440">
        <v>1804</v>
      </c>
      <c r="G44" s="440">
        <v>1745</v>
      </c>
      <c r="H44" s="440">
        <v>1745</v>
      </c>
      <c r="I44" s="440" t="s">
        <v>927</v>
      </c>
      <c r="J44" s="304" t="s">
        <v>1144</v>
      </c>
      <c r="K44" s="304">
        <f t="shared" si="35"/>
        <v>-59</v>
      </c>
      <c r="L44" s="305">
        <f>(F44*-0.7)/100</f>
        <v>-12.628</v>
      </c>
      <c r="M44" s="306">
        <f t="shared" si="36"/>
        <v>-3.9705099778270511E-2</v>
      </c>
      <c r="N44" s="304" t="s">
        <v>626</v>
      </c>
      <c r="O44" s="307">
        <v>44490</v>
      </c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10</v>
      </c>
      <c r="B45" s="388">
        <v>44477</v>
      </c>
      <c r="C45" s="291"/>
      <c r="D45" s="308" t="s">
        <v>533</v>
      </c>
      <c r="E45" s="303" t="s">
        <v>615</v>
      </c>
      <c r="F45" s="303">
        <v>410.5</v>
      </c>
      <c r="G45" s="303">
        <v>399</v>
      </c>
      <c r="H45" s="303">
        <v>423</v>
      </c>
      <c r="I45" s="303" t="s">
        <v>941</v>
      </c>
      <c r="J45" s="103" t="s">
        <v>902</v>
      </c>
      <c r="K45" s="103">
        <f t="shared" ref="K45" si="37">H45-F45</f>
        <v>12.5</v>
      </c>
      <c r="L45" s="104">
        <f>(F45*-0.7)/100</f>
        <v>-2.8734999999999995</v>
      </c>
      <c r="M45" s="105">
        <f t="shared" ref="M45" si="38">(K45+L45)/F45</f>
        <v>2.3450669914738126E-2</v>
      </c>
      <c r="N45" s="103" t="s">
        <v>613</v>
      </c>
      <c r="O45" s="106">
        <v>44481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11</v>
      </c>
      <c r="B46" s="388">
        <v>44477</v>
      </c>
      <c r="C46" s="291"/>
      <c r="D46" s="308" t="s">
        <v>355</v>
      </c>
      <c r="E46" s="303" t="s">
        <v>615</v>
      </c>
      <c r="F46" s="303">
        <v>808</v>
      </c>
      <c r="G46" s="303">
        <v>788</v>
      </c>
      <c r="H46" s="303">
        <v>821.5</v>
      </c>
      <c r="I46" s="303" t="s">
        <v>942</v>
      </c>
      <c r="J46" s="103" t="s">
        <v>943</v>
      </c>
      <c r="K46" s="103">
        <f t="shared" ref="K46" si="39">H46-F46</f>
        <v>13.5</v>
      </c>
      <c r="L46" s="104">
        <f>(F46*-0.07)/100</f>
        <v>-0.56559999999999999</v>
      </c>
      <c r="M46" s="105">
        <f t="shared" ref="M46" si="40">(K46+L46)/F46</f>
        <v>1.600792079207921E-2</v>
      </c>
      <c r="N46" s="103" t="s">
        <v>613</v>
      </c>
      <c r="O46" s="374">
        <v>44476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12</v>
      </c>
      <c r="B47" s="388">
        <v>44480</v>
      </c>
      <c r="C47" s="291"/>
      <c r="D47" s="308" t="s">
        <v>298</v>
      </c>
      <c r="E47" s="303" t="s">
        <v>615</v>
      </c>
      <c r="F47" s="303">
        <v>237</v>
      </c>
      <c r="G47" s="303">
        <v>230</v>
      </c>
      <c r="H47" s="303">
        <v>244.5</v>
      </c>
      <c r="I47" s="303" t="s">
        <v>951</v>
      </c>
      <c r="J47" s="103" t="s">
        <v>890</v>
      </c>
      <c r="K47" s="103">
        <f t="shared" ref="K47:K49" si="41">H47-F47</f>
        <v>7.5</v>
      </c>
      <c r="L47" s="104">
        <f>(F47*-0.07)/100</f>
        <v>-0.16589999999999999</v>
      </c>
      <c r="M47" s="105">
        <f t="shared" ref="M47:M49" si="42">(K47+L47)/F47</f>
        <v>3.0945569620253167E-2</v>
      </c>
      <c r="N47" s="103" t="s">
        <v>613</v>
      </c>
      <c r="O47" s="374">
        <v>44480</v>
      </c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13</v>
      </c>
      <c r="B48" s="388">
        <v>44480</v>
      </c>
      <c r="C48" s="291"/>
      <c r="D48" s="308" t="s">
        <v>199</v>
      </c>
      <c r="E48" s="303" t="s">
        <v>615</v>
      </c>
      <c r="F48" s="303">
        <v>813.5</v>
      </c>
      <c r="G48" s="303">
        <v>790</v>
      </c>
      <c r="H48" s="303">
        <v>836</v>
      </c>
      <c r="I48" s="303" t="s">
        <v>953</v>
      </c>
      <c r="J48" s="103" t="s">
        <v>972</v>
      </c>
      <c r="K48" s="103">
        <f t="shared" si="41"/>
        <v>22.5</v>
      </c>
      <c r="L48" s="104">
        <f>(F48*-0.7)/100</f>
        <v>-5.6944999999999997</v>
      </c>
      <c r="M48" s="105">
        <f t="shared" si="42"/>
        <v>2.065826674861709E-2</v>
      </c>
      <c r="N48" s="103" t="s">
        <v>613</v>
      </c>
      <c r="O48" s="106">
        <v>44482</v>
      </c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4">
        <v>14</v>
      </c>
      <c r="B49" s="441">
        <v>44481</v>
      </c>
      <c r="C49" s="445"/>
      <c r="D49" s="446" t="s">
        <v>298</v>
      </c>
      <c r="E49" s="440" t="s">
        <v>615</v>
      </c>
      <c r="F49" s="440">
        <v>236.5</v>
      </c>
      <c r="G49" s="440">
        <v>230</v>
      </c>
      <c r="H49" s="440">
        <v>230</v>
      </c>
      <c r="I49" s="440" t="s">
        <v>951</v>
      </c>
      <c r="J49" s="304" t="s">
        <v>989</v>
      </c>
      <c r="K49" s="304">
        <f t="shared" si="41"/>
        <v>-6.5</v>
      </c>
      <c r="L49" s="305">
        <f>(F49*-0.7)/100</f>
        <v>-1.6554999999999997</v>
      </c>
      <c r="M49" s="306">
        <f t="shared" si="42"/>
        <v>-3.4484143763213529E-2</v>
      </c>
      <c r="N49" s="304" t="s">
        <v>626</v>
      </c>
      <c r="O49" s="307">
        <v>44483</v>
      </c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444">
        <v>15</v>
      </c>
      <c r="B50" s="441">
        <v>44481</v>
      </c>
      <c r="C50" s="445"/>
      <c r="D50" s="446" t="s">
        <v>960</v>
      </c>
      <c r="E50" s="440" t="s">
        <v>615</v>
      </c>
      <c r="F50" s="440">
        <v>513</v>
      </c>
      <c r="G50" s="440">
        <v>498</v>
      </c>
      <c r="H50" s="440">
        <v>498</v>
      </c>
      <c r="I50" s="440" t="s">
        <v>961</v>
      </c>
      <c r="J50" s="304" t="s">
        <v>973</v>
      </c>
      <c r="K50" s="304">
        <f t="shared" ref="K50" si="43">H50-F50</f>
        <v>-15</v>
      </c>
      <c r="L50" s="305">
        <f>(F50*-0.7)/100</f>
        <v>-3.5909999999999997</v>
      </c>
      <c r="M50" s="306">
        <f t="shared" ref="M50" si="44">(K50+L50)/F50</f>
        <v>-3.623976608187135E-2</v>
      </c>
      <c r="N50" s="304" t="s">
        <v>626</v>
      </c>
      <c r="O50" s="307">
        <v>44482</v>
      </c>
      <c r="R50" s="288" t="s">
        <v>614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>
        <v>16</v>
      </c>
      <c r="B51" s="336">
        <v>44487</v>
      </c>
      <c r="C51" s="281"/>
      <c r="D51" s="282" t="s">
        <v>118</v>
      </c>
      <c r="E51" s="283" t="s">
        <v>615</v>
      </c>
      <c r="F51" s="283" t="s">
        <v>992</v>
      </c>
      <c r="G51" s="283">
        <v>1638</v>
      </c>
      <c r="H51" s="283"/>
      <c r="I51" s="283" t="s">
        <v>993</v>
      </c>
      <c r="J51" s="280" t="s">
        <v>616</v>
      </c>
      <c r="K51" s="336"/>
      <c r="L51" s="281"/>
      <c r="M51" s="282"/>
      <c r="N51" s="283"/>
      <c r="O51" s="283"/>
      <c r="R51" s="288" t="s">
        <v>614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17</v>
      </c>
      <c r="B52" s="441">
        <v>44489</v>
      </c>
      <c r="C52" s="445"/>
      <c r="D52" s="446" t="s">
        <v>180</v>
      </c>
      <c r="E52" s="440" t="s">
        <v>615</v>
      </c>
      <c r="F52" s="440">
        <v>3170</v>
      </c>
      <c r="G52" s="440">
        <v>3070</v>
      </c>
      <c r="H52" s="440">
        <v>3070</v>
      </c>
      <c r="I52" s="440" t="s">
        <v>1010</v>
      </c>
      <c r="J52" s="304" t="s">
        <v>1011</v>
      </c>
      <c r="K52" s="304">
        <f t="shared" ref="K52" si="45">H52-F52</f>
        <v>-100</v>
      </c>
      <c r="L52" s="305">
        <f>(F52*-0.07)/100</f>
        <v>-2.2190000000000003</v>
      </c>
      <c r="M52" s="306">
        <f t="shared" ref="M52" si="46">(K52+L52)/F52</f>
        <v>-3.2245741324921133E-2</v>
      </c>
      <c r="N52" s="304" t="s">
        <v>626</v>
      </c>
      <c r="O52" s="473">
        <v>44489</v>
      </c>
      <c r="R52" s="288" t="s">
        <v>614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280"/>
      <c r="B53" s="336"/>
      <c r="C53" s="281"/>
      <c r="D53" s="282"/>
      <c r="E53" s="283"/>
      <c r="F53" s="283"/>
      <c r="G53" s="283"/>
      <c r="H53" s="283"/>
      <c r="I53" s="283"/>
      <c r="J53" s="280"/>
      <c r="K53" s="336"/>
      <c r="L53" s="281"/>
      <c r="M53" s="282"/>
      <c r="N53" s="283"/>
      <c r="O53" s="283"/>
      <c r="R53" s="28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280"/>
      <c r="B54" s="336"/>
      <c r="C54" s="281"/>
      <c r="D54" s="282"/>
      <c r="E54" s="283"/>
      <c r="F54" s="283"/>
      <c r="G54" s="283"/>
      <c r="H54" s="283"/>
      <c r="I54" s="283"/>
      <c r="J54" s="280"/>
      <c r="K54" s="336"/>
      <c r="L54" s="281"/>
      <c r="M54" s="282"/>
      <c r="N54" s="283"/>
      <c r="O54" s="283"/>
      <c r="R54" s="28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ht="15" customHeight="1">
      <c r="A55" s="271"/>
      <c r="B55" s="272"/>
      <c r="C55" s="273"/>
      <c r="D55" s="274"/>
      <c r="E55" s="275"/>
      <c r="F55" s="275"/>
      <c r="G55" s="275"/>
      <c r="H55" s="275"/>
      <c r="I55" s="275"/>
      <c r="J55" s="284"/>
      <c r="K55" s="284"/>
      <c r="L55" s="276"/>
      <c r="M55" s="285"/>
      <c r="N55" s="284"/>
      <c r="O55" s="286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5"/>
      <c r="B57" s="121"/>
      <c r="C57" s="156"/>
      <c r="D57" s="157"/>
      <c r="E57" s="120"/>
      <c r="F57" s="120"/>
      <c r="G57" s="120"/>
      <c r="H57" s="120"/>
      <c r="I57" s="120"/>
      <c r="J57" s="158"/>
      <c r="K57" s="158"/>
      <c r="L57" s="159"/>
      <c r="M57" s="160"/>
      <c r="N57" s="126"/>
      <c r="O57" s="161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2" t="s">
        <v>618</v>
      </c>
      <c r="B58" s="156"/>
      <c r="C58" s="156"/>
      <c r="D58" s="1"/>
      <c r="E58" s="6"/>
      <c r="F58" s="6"/>
      <c r="G58" s="6"/>
      <c r="H58" s="6" t="s">
        <v>630</v>
      </c>
      <c r="I58" s="6"/>
      <c r="J58" s="6"/>
      <c r="K58" s="128"/>
      <c r="L58" s="160"/>
      <c r="M58" s="128"/>
      <c r="N58" s="129"/>
      <c r="O58" s="128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39" t="s">
        <v>619</v>
      </c>
      <c r="B59" s="132"/>
      <c r="C59" s="132"/>
      <c r="D59" s="132"/>
      <c r="E59" s="44"/>
      <c r="F59" s="140" t="s">
        <v>620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2"/>
      <c r="C60" s="132"/>
      <c r="D60" s="132"/>
      <c r="E60" s="6"/>
      <c r="F60" s="140" t="s">
        <v>622</v>
      </c>
      <c r="G60" s="59"/>
      <c r="H60" s="44"/>
      <c r="I60" s="59"/>
      <c r="J60" s="6"/>
      <c r="K60" s="162"/>
      <c r="L60" s="163"/>
      <c r="M60" s="6"/>
      <c r="N60" s="122"/>
      <c r="O60" s="164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2"/>
      <c r="B61" s="132"/>
      <c r="C61" s="132"/>
      <c r="D61" s="132"/>
      <c r="E61" s="6"/>
      <c r="F61" s="6"/>
      <c r="G61" s="6"/>
      <c r="H61" s="6"/>
      <c r="I61" s="6"/>
      <c r="J61" s="145"/>
      <c r="K61" s="142"/>
      <c r="L61" s="143"/>
      <c r="M61" s="6"/>
      <c r="N61" s="146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5" t="s">
        <v>631</v>
      </c>
      <c r="B62" s="165"/>
      <c r="C62" s="165"/>
      <c r="D62" s="165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601</v>
      </c>
      <c r="E63" s="100" t="s">
        <v>602</v>
      </c>
      <c r="F63" s="100" t="s">
        <v>603</v>
      </c>
      <c r="G63" s="100" t="s">
        <v>624</v>
      </c>
      <c r="H63" s="100" t="s">
        <v>605</v>
      </c>
      <c r="I63" s="100" t="s">
        <v>606</v>
      </c>
      <c r="J63" s="99" t="s">
        <v>607</v>
      </c>
      <c r="K63" s="166" t="s">
        <v>632</v>
      </c>
      <c r="L63" s="102" t="s">
        <v>609</v>
      </c>
      <c r="M63" s="166" t="s">
        <v>633</v>
      </c>
      <c r="N63" s="100" t="s">
        <v>634</v>
      </c>
      <c r="O63" s="99" t="s">
        <v>611</v>
      </c>
      <c r="P63" s="101" t="s">
        <v>612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69" customFormat="1" ht="13.5" customHeight="1">
      <c r="A64" s="359">
        <v>1</v>
      </c>
      <c r="B64" s="360">
        <v>44469</v>
      </c>
      <c r="C64" s="361"/>
      <c r="D64" s="361" t="s">
        <v>865</v>
      </c>
      <c r="E64" s="359" t="s">
        <v>615</v>
      </c>
      <c r="F64" s="359">
        <v>1597.5</v>
      </c>
      <c r="G64" s="359">
        <v>1575</v>
      </c>
      <c r="H64" s="362">
        <v>1599</v>
      </c>
      <c r="I64" s="362">
        <v>1640</v>
      </c>
      <c r="J64" s="363" t="s">
        <v>892</v>
      </c>
      <c r="K64" s="364">
        <f t="shared" ref="K64" si="47">H64-F64</f>
        <v>1.5</v>
      </c>
      <c r="L64" s="365">
        <f t="shared" ref="L64" si="48">(H64*N64)*0.07%</f>
        <v>615.61500000000012</v>
      </c>
      <c r="M64" s="366">
        <f t="shared" ref="M64" si="49">(K64*N64)-L64</f>
        <v>209.38499999999988</v>
      </c>
      <c r="N64" s="362">
        <v>550</v>
      </c>
      <c r="O64" s="367" t="s">
        <v>736</v>
      </c>
      <c r="P64" s="368">
        <v>44473</v>
      </c>
      <c r="Q64" s="278"/>
      <c r="R64" s="333" t="s">
        <v>614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2"/>
      <c r="AG64" s="289"/>
      <c r="AH64" s="331"/>
      <c r="AI64" s="331"/>
      <c r="AJ64" s="332"/>
      <c r="AK64" s="332"/>
      <c r="AL64" s="332"/>
    </row>
    <row r="65" spans="1:38" s="269" customFormat="1" ht="13.5" customHeight="1">
      <c r="A65" s="357">
        <v>2</v>
      </c>
      <c r="B65" s="267">
        <v>44469</v>
      </c>
      <c r="C65" s="358"/>
      <c r="D65" s="358" t="s">
        <v>866</v>
      </c>
      <c r="E65" s="357" t="s">
        <v>615</v>
      </c>
      <c r="F65" s="357">
        <v>727.5</v>
      </c>
      <c r="G65" s="357">
        <v>717</v>
      </c>
      <c r="H65" s="354">
        <v>735</v>
      </c>
      <c r="I65" s="354">
        <v>745</v>
      </c>
      <c r="J65" s="103" t="s">
        <v>890</v>
      </c>
      <c r="K65" s="351">
        <f t="shared" ref="K65" si="50">H65-F65</f>
        <v>7.5</v>
      </c>
      <c r="L65" s="352">
        <f t="shared" ref="L65" si="51">(H65*N65)*0.07%</f>
        <v>565.95000000000005</v>
      </c>
      <c r="M65" s="353">
        <f t="shared" ref="M65" si="52">(K65*N65)-L65</f>
        <v>7684.05</v>
      </c>
      <c r="N65" s="354">
        <v>1100</v>
      </c>
      <c r="O65" s="355" t="s">
        <v>613</v>
      </c>
      <c r="P65" s="356">
        <v>44473</v>
      </c>
      <c r="Q65" s="278"/>
      <c r="R65" s="333" t="s">
        <v>614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2"/>
      <c r="AG65" s="289"/>
      <c r="AH65" s="331"/>
      <c r="AI65" s="331"/>
      <c r="AJ65" s="332"/>
      <c r="AK65" s="332"/>
      <c r="AL65" s="332"/>
    </row>
    <row r="66" spans="1:38" s="269" customFormat="1" ht="13.5" customHeight="1">
      <c r="A66" s="357">
        <v>3</v>
      </c>
      <c r="B66" s="267">
        <v>44473</v>
      </c>
      <c r="C66" s="358"/>
      <c r="D66" s="358" t="s">
        <v>878</v>
      </c>
      <c r="E66" s="357" t="s">
        <v>615</v>
      </c>
      <c r="F66" s="357">
        <v>1229</v>
      </c>
      <c r="G66" s="357">
        <v>1212</v>
      </c>
      <c r="H66" s="354">
        <v>1243</v>
      </c>
      <c r="I66" s="354" t="s">
        <v>879</v>
      </c>
      <c r="J66" s="103" t="s">
        <v>891</v>
      </c>
      <c r="K66" s="351">
        <f t="shared" ref="K66" si="53">H66-F66</f>
        <v>14</v>
      </c>
      <c r="L66" s="352">
        <f t="shared" ref="L66" si="54">(H66*N66)*0.07%</f>
        <v>652.57500000000005</v>
      </c>
      <c r="M66" s="353">
        <f t="shared" ref="M66" si="55">(K66*N66)-L66</f>
        <v>9847.4249999999993</v>
      </c>
      <c r="N66" s="354">
        <v>750</v>
      </c>
      <c r="O66" s="355" t="s">
        <v>613</v>
      </c>
      <c r="P66" s="356">
        <v>44473</v>
      </c>
      <c r="Q66" s="278"/>
      <c r="R66" s="333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2"/>
      <c r="AG66" s="289"/>
      <c r="AH66" s="331"/>
      <c r="AI66" s="331"/>
      <c r="AJ66" s="332"/>
      <c r="AK66" s="332"/>
      <c r="AL66" s="332"/>
    </row>
    <row r="67" spans="1:38" s="269" customFormat="1" ht="13.5" customHeight="1">
      <c r="A67" s="357">
        <v>4</v>
      </c>
      <c r="B67" s="267">
        <v>44473</v>
      </c>
      <c r="C67" s="358"/>
      <c r="D67" s="358" t="s">
        <v>880</v>
      </c>
      <c r="E67" s="357" t="s">
        <v>615</v>
      </c>
      <c r="F67" s="357">
        <v>1674</v>
      </c>
      <c r="G67" s="357">
        <v>1650</v>
      </c>
      <c r="H67" s="354">
        <v>1690</v>
      </c>
      <c r="I67" s="354" t="s">
        <v>881</v>
      </c>
      <c r="J67" s="103" t="s">
        <v>895</v>
      </c>
      <c r="K67" s="351">
        <f t="shared" ref="K67:K69" si="56">H67-F67</f>
        <v>16</v>
      </c>
      <c r="L67" s="352">
        <f t="shared" ref="L67:L69" si="57">(H67*N67)*0.07%</f>
        <v>709.80000000000007</v>
      </c>
      <c r="M67" s="353">
        <f t="shared" ref="M67:M69" si="58">(K67*N67)-L67</f>
        <v>8890.2000000000007</v>
      </c>
      <c r="N67" s="354">
        <v>600</v>
      </c>
      <c r="O67" s="355" t="s">
        <v>613</v>
      </c>
      <c r="P67" s="356">
        <v>44474</v>
      </c>
      <c r="Q67" s="278"/>
      <c r="R67" s="333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2"/>
      <c r="AG67" s="289"/>
      <c r="AH67" s="331"/>
      <c r="AI67" s="331"/>
      <c r="AJ67" s="332"/>
      <c r="AK67" s="332"/>
      <c r="AL67" s="332"/>
    </row>
    <row r="68" spans="1:38" s="269" customFormat="1" ht="13.5" customHeight="1">
      <c r="A68" s="357">
        <v>5</v>
      </c>
      <c r="B68" s="267">
        <v>44473</v>
      </c>
      <c r="C68" s="358"/>
      <c r="D68" s="358" t="s">
        <v>882</v>
      </c>
      <c r="E68" s="357" t="s">
        <v>615</v>
      </c>
      <c r="F68" s="357">
        <v>702</v>
      </c>
      <c r="G68" s="357">
        <v>690</v>
      </c>
      <c r="H68" s="354">
        <v>708</v>
      </c>
      <c r="I68" s="354" t="s">
        <v>883</v>
      </c>
      <c r="J68" s="103" t="s">
        <v>906</v>
      </c>
      <c r="K68" s="351">
        <f t="shared" si="56"/>
        <v>6</v>
      </c>
      <c r="L68" s="352">
        <f t="shared" si="57"/>
        <v>681.45</v>
      </c>
      <c r="M68" s="353">
        <f t="shared" si="58"/>
        <v>7568.55</v>
      </c>
      <c r="N68" s="354">
        <v>1375</v>
      </c>
      <c r="O68" s="355" t="s">
        <v>613</v>
      </c>
      <c r="P68" s="356">
        <v>44475</v>
      </c>
      <c r="Q68" s="278"/>
      <c r="R68" s="333" t="s">
        <v>617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2"/>
      <c r="AG68" s="289"/>
      <c r="AH68" s="331"/>
      <c r="AI68" s="331"/>
      <c r="AJ68" s="332"/>
      <c r="AK68" s="332"/>
      <c r="AL68" s="332"/>
    </row>
    <row r="69" spans="1:38" s="269" customFormat="1" ht="13.5" customHeight="1">
      <c r="A69" s="375">
        <v>6</v>
      </c>
      <c r="B69" s="376">
        <v>44473</v>
      </c>
      <c r="C69" s="377"/>
      <c r="D69" s="377" t="s">
        <v>888</v>
      </c>
      <c r="E69" s="375" t="s">
        <v>615</v>
      </c>
      <c r="F69" s="375">
        <v>565.5</v>
      </c>
      <c r="G69" s="375">
        <v>555</v>
      </c>
      <c r="H69" s="378">
        <v>555</v>
      </c>
      <c r="I69" s="378">
        <v>585</v>
      </c>
      <c r="J69" s="304" t="s">
        <v>907</v>
      </c>
      <c r="K69" s="382">
        <f t="shared" si="56"/>
        <v>-10.5</v>
      </c>
      <c r="L69" s="383">
        <f t="shared" si="57"/>
        <v>543.90000000000009</v>
      </c>
      <c r="M69" s="384">
        <f t="shared" si="58"/>
        <v>-15243.9</v>
      </c>
      <c r="N69" s="378">
        <v>1400</v>
      </c>
      <c r="O69" s="385" t="s">
        <v>626</v>
      </c>
      <c r="P69" s="386">
        <v>44475</v>
      </c>
      <c r="Q69" s="278"/>
      <c r="R69" s="333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2"/>
      <c r="AG69" s="289"/>
      <c r="AH69" s="331"/>
      <c r="AI69" s="331"/>
      <c r="AJ69" s="332"/>
      <c r="AK69" s="332"/>
      <c r="AL69" s="332"/>
    </row>
    <row r="70" spans="1:38" s="269" customFormat="1" ht="13.5" customHeight="1">
      <c r="A70" s="357">
        <v>7</v>
      </c>
      <c r="B70" s="267">
        <v>44473</v>
      </c>
      <c r="C70" s="358"/>
      <c r="D70" s="358" t="s">
        <v>865</v>
      </c>
      <c r="E70" s="357" t="s">
        <v>615</v>
      </c>
      <c r="F70" s="357">
        <v>1590</v>
      </c>
      <c r="G70" s="357">
        <v>1568</v>
      </c>
      <c r="H70" s="354">
        <v>1605.5</v>
      </c>
      <c r="I70" s="354" t="s">
        <v>889</v>
      </c>
      <c r="J70" s="103" t="s">
        <v>910</v>
      </c>
      <c r="K70" s="351">
        <f t="shared" ref="K70" si="59">H70-F70</f>
        <v>15.5</v>
      </c>
      <c r="L70" s="352">
        <f t="shared" ref="L70" si="60">(H70*N70)*0.07%</f>
        <v>618.11750000000006</v>
      </c>
      <c r="M70" s="353">
        <f t="shared" ref="M70" si="61">(K70*N70)-L70</f>
        <v>7906.8824999999997</v>
      </c>
      <c r="N70" s="354">
        <v>550</v>
      </c>
      <c r="O70" s="355" t="s">
        <v>613</v>
      </c>
      <c r="P70" s="356">
        <v>44475</v>
      </c>
      <c r="Q70" s="278"/>
      <c r="R70" s="333" t="s">
        <v>614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2"/>
      <c r="AG70" s="289"/>
      <c r="AH70" s="331"/>
      <c r="AI70" s="331"/>
      <c r="AJ70" s="332"/>
      <c r="AK70" s="332"/>
      <c r="AL70" s="332"/>
    </row>
    <row r="71" spans="1:38" s="269" customFormat="1" ht="13.5" customHeight="1">
      <c r="A71" s="357">
        <v>8</v>
      </c>
      <c r="B71" s="267">
        <v>44474</v>
      </c>
      <c r="C71" s="358"/>
      <c r="D71" s="358" t="s">
        <v>866</v>
      </c>
      <c r="E71" s="357" t="s">
        <v>615</v>
      </c>
      <c r="F71" s="357">
        <v>726.5</v>
      </c>
      <c r="G71" s="357">
        <v>715</v>
      </c>
      <c r="H71" s="354">
        <v>737.5</v>
      </c>
      <c r="I71" s="354">
        <v>745</v>
      </c>
      <c r="J71" s="103" t="s">
        <v>896</v>
      </c>
      <c r="K71" s="351">
        <f t="shared" ref="K71:K72" si="62">H71-F71</f>
        <v>11</v>
      </c>
      <c r="L71" s="352">
        <f t="shared" ref="L71:L72" si="63">(H71*N71)*0.07%</f>
        <v>567.87500000000011</v>
      </c>
      <c r="M71" s="353">
        <f t="shared" ref="M71:M72" si="64">(K71*N71)-L71</f>
        <v>11532.125</v>
      </c>
      <c r="N71" s="354">
        <v>1100</v>
      </c>
      <c r="O71" s="355" t="s">
        <v>613</v>
      </c>
      <c r="P71" s="356">
        <v>44474</v>
      </c>
      <c r="Q71" s="278"/>
      <c r="R71" s="333" t="s">
        <v>614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2"/>
      <c r="AG71" s="289"/>
      <c r="AH71" s="331"/>
      <c r="AI71" s="331"/>
      <c r="AJ71" s="332"/>
      <c r="AK71" s="332"/>
      <c r="AL71" s="332"/>
    </row>
    <row r="72" spans="1:38" s="269" customFormat="1" ht="13.5" customHeight="1">
      <c r="A72" s="357">
        <v>9</v>
      </c>
      <c r="B72" s="267">
        <v>44474</v>
      </c>
      <c r="C72" s="358"/>
      <c r="D72" s="358" t="s">
        <v>971</v>
      </c>
      <c r="E72" s="357" t="s">
        <v>615</v>
      </c>
      <c r="F72" s="357">
        <v>1721</v>
      </c>
      <c r="G72" s="357">
        <v>1698</v>
      </c>
      <c r="H72" s="354">
        <v>1737</v>
      </c>
      <c r="I72" s="354" t="s">
        <v>903</v>
      </c>
      <c r="J72" s="103" t="s">
        <v>895</v>
      </c>
      <c r="K72" s="351">
        <f t="shared" si="62"/>
        <v>16</v>
      </c>
      <c r="L72" s="352">
        <f t="shared" si="63"/>
        <v>699.14250000000015</v>
      </c>
      <c r="M72" s="353">
        <f t="shared" si="64"/>
        <v>8500.8575000000001</v>
      </c>
      <c r="N72" s="354">
        <v>575</v>
      </c>
      <c r="O72" s="355" t="s">
        <v>613</v>
      </c>
      <c r="P72" s="356">
        <v>44475</v>
      </c>
      <c r="Q72" s="278"/>
      <c r="R72" s="333" t="s">
        <v>617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2"/>
      <c r="AG72" s="289"/>
      <c r="AH72" s="331"/>
      <c r="AI72" s="331"/>
      <c r="AJ72" s="332"/>
      <c r="AK72" s="332"/>
      <c r="AL72" s="332"/>
    </row>
    <row r="73" spans="1:38" s="269" customFormat="1" ht="13.5" customHeight="1">
      <c r="A73" s="375">
        <v>10</v>
      </c>
      <c r="B73" s="376">
        <v>44475</v>
      </c>
      <c r="C73" s="377"/>
      <c r="D73" s="377" t="s">
        <v>878</v>
      </c>
      <c r="E73" s="375" t="s">
        <v>615</v>
      </c>
      <c r="F73" s="375">
        <v>1251</v>
      </c>
      <c r="G73" s="375">
        <v>1232</v>
      </c>
      <c r="H73" s="378">
        <v>1232</v>
      </c>
      <c r="I73" s="378" t="s">
        <v>904</v>
      </c>
      <c r="J73" s="304" t="s">
        <v>908</v>
      </c>
      <c r="K73" s="382">
        <f t="shared" ref="K73" si="65">H73-F73</f>
        <v>-19</v>
      </c>
      <c r="L73" s="383">
        <f t="shared" ref="L73" si="66">(H73*N73)*0.07%</f>
        <v>646.80000000000007</v>
      </c>
      <c r="M73" s="384">
        <f t="shared" ref="M73" si="67">(K73*N73)-L73</f>
        <v>-14896.8</v>
      </c>
      <c r="N73" s="378">
        <v>750</v>
      </c>
      <c r="O73" s="385" t="s">
        <v>626</v>
      </c>
      <c r="P73" s="386">
        <v>44475</v>
      </c>
      <c r="Q73" s="278"/>
      <c r="R73" s="333" t="s">
        <v>617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2"/>
      <c r="AG73" s="289"/>
      <c r="AH73" s="331"/>
      <c r="AI73" s="331"/>
      <c r="AJ73" s="332"/>
      <c r="AK73" s="332"/>
      <c r="AL73" s="332"/>
    </row>
    <row r="74" spans="1:38" s="269" customFormat="1" ht="13.5" customHeight="1">
      <c r="A74" s="375">
        <v>11</v>
      </c>
      <c r="B74" s="376">
        <v>44475</v>
      </c>
      <c r="C74" s="377"/>
      <c r="D74" s="377" t="s">
        <v>911</v>
      </c>
      <c r="E74" s="375" t="s">
        <v>615</v>
      </c>
      <c r="F74" s="375">
        <v>2692.5</v>
      </c>
      <c r="G74" s="375">
        <v>2650</v>
      </c>
      <c r="H74" s="378">
        <v>2650</v>
      </c>
      <c r="I74" s="378" t="s">
        <v>912</v>
      </c>
      <c r="J74" s="304" t="s">
        <v>935</v>
      </c>
      <c r="K74" s="382">
        <f t="shared" ref="K74:K75" si="68">H74-F74</f>
        <v>-42.5</v>
      </c>
      <c r="L74" s="383">
        <f t="shared" ref="L74:L75" si="69">(H74*N74)*0.07%</f>
        <v>556.50000000000011</v>
      </c>
      <c r="M74" s="384">
        <f t="shared" ref="M74:M75" si="70">(K74*N74)-L74</f>
        <v>-13306.5</v>
      </c>
      <c r="N74" s="378">
        <v>300</v>
      </c>
      <c r="O74" s="385" t="s">
        <v>626</v>
      </c>
      <c r="P74" s="386">
        <v>44475</v>
      </c>
      <c r="Q74" s="278"/>
      <c r="R74" s="333" t="s">
        <v>617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75">
        <v>12</v>
      </c>
      <c r="B75" s="376">
        <v>44475</v>
      </c>
      <c r="C75" s="377"/>
      <c r="D75" s="377" t="s">
        <v>913</v>
      </c>
      <c r="E75" s="375" t="s">
        <v>615</v>
      </c>
      <c r="F75" s="375">
        <v>3950</v>
      </c>
      <c r="G75" s="375">
        <v>3880</v>
      </c>
      <c r="H75" s="378">
        <v>3890</v>
      </c>
      <c r="I75" s="378" t="s">
        <v>914</v>
      </c>
      <c r="J75" s="304" t="s">
        <v>936</v>
      </c>
      <c r="K75" s="382">
        <f t="shared" si="68"/>
        <v>-60</v>
      </c>
      <c r="L75" s="383">
        <f t="shared" si="69"/>
        <v>544.6</v>
      </c>
      <c r="M75" s="384">
        <f t="shared" si="70"/>
        <v>-12544.6</v>
      </c>
      <c r="N75" s="378">
        <v>200</v>
      </c>
      <c r="O75" s="385" t="s">
        <v>626</v>
      </c>
      <c r="P75" s="386">
        <v>44475</v>
      </c>
      <c r="Q75" s="278"/>
      <c r="R75" s="333" t="s">
        <v>614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03">
        <v>13</v>
      </c>
      <c r="B76" s="388">
        <v>44475</v>
      </c>
      <c r="C76" s="389"/>
      <c r="D76" s="389" t="s">
        <v>866</v>
      </c>
      <c r="E76" s="303" t="s">
        <v>615</v>
      </c>
      <c r="F76" s="303">
        <v>726.5</v>
      </c>
      <c r="G76" s="303">
        <v>715</v>
      </c>
      <c r="H76" s="390">
        <v>735.5</v>
      </c>
      <c r="I76" s="390">
        <v>745</v>
      </c>
      <c r="J76" s="391" t="s">
        <v>823</v>
      </c>
      <c r="K76" s="351">
        <f t="shared" ref="K76:K77" si="71">H76-F76</f>
        <v>9</v>
      </c>
      <c r="L76" s="352">
        <f t="shared" ref="L76:L77" si="72">(H76*N76)*0.07%</f>
        <v>566.33500000000004</v>
      </c>
      <c r="M76" s="392">
        <f t="shared" ref="M76:M77" si="73">(K76*N76)-L76</f>
        <v>9333.6650000000009</v>
      </c>
      <c r="N76" s="390">
        <v>1100</v>
      </c>
      <c r="O76" s="393" t="s">
        <v>613</v>
      </c>
      <c r="P76" s="394">
        <v>44476</v>
      </c>
      <c r="Q76" s="278"/>
      <c r="R76" s="333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59">
        <v>14</v>
      </c>
      <c r="B77" s="360">
        <v>44476</v>
      </c>
      <c r="C77" s="361"/>
      <c r="D77" s="361" t="s">
        <v>928</v>
      </c>
      <c r="E77" s="359" t="s">
        <v>615</v>
      </c>
      <c r="F77" s="359">
        <v>1618</v>
      </c>
      <c r="G77" s="359">
        <v>1594</v>
      </c>
      <c r="H77" s="362">
        <v>1619</v>
      </c>
      <c r="I77" s="362" t="s">
        <v>929</v>
      </c>
      <c r="J77" s="363" t="s">
        <v>848</v>
      </c>
      <c r="K77" s="364">
        <f t="shared" si="71"/>
        <v>1</v>
      </c>
      <c r="L77" s="365">
        <f t="shared" si="72"/>
        <v>538.31750000000011</v>
      </c>
      <c r="M77" s="366">
        <f t="shared" si="73"/>
        <v>-63.317500000000109</v>
      </c>
      <c r="N77" s="362">
        <v>475</v>
      </c>
      <c r="O77" s="367" t="s">
        <v>736</v>
      </c>
      <c r="P77" s="368">
        <v>44473</v>
      </c>
      <c r="Q77" s="278"/>
      <c r="R77" s="333" t="s">
        <v>617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75">
        <v>15</v>
      </c>
      <c r="B78" s="376">
        <v>44476</v>
      </c>
      <c r="C78" s="377"/>
      <c r="D78" s="377" t="s">
        <v>930</v>
      </c>
      <c r="E78" s="375" t="s">
        <v>615</v>
      </c>
      <c r="F78" s="375">
        <v>686.5</v>
      </c>
      <c r="G78" s="375">
        <v>679</v>
      </c>
      <c r="H78" s="378">
        <v>679</v>
      </c>
      <c r="I78" s="378">
        <v>700</v>
      </c>
      <c r="J78" s="304" t="s">
        <v>937</v>
      </c>
      <c r="K78" s="382">
        <f t="shared" ref="K78" si="74">H78-F78</f>
        <v>-7.5</v>
      </c>
      <c r="L78" s="383">
        <f t="shared" ref="L78" si="75">(H78*N78)*0.07%</f>
        <v>712.95000000000016</v>
      </c>
      <c r="M78" s="384">
        <f t="shared" ref="M78" si="76">(K78*N78)-L78</f>
        <v>-11962.95</v>
      </c>
      <c r="N78" s="378">
        <v>1500</v>
      </c>
      <c r="O78" s="385" t="s">
        <v>626</v>
      </c>
      <c r="P78" s="386">
        <v>44475</v>
      </c>
      <c r="Q78" s="278"/>
      <c r="R78" s="333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440">
        <v>16</v>
      </c>
      <c r="B79" s="441">
        <v>44477</v>
      </c>
      <c r="C79" s="442"/>
      <c r="D79" s="442" t="s">
        <v>866</v>
      </c>
      <c r="E79" s="440" t="s">
        <v>615</v>
      </c>
      <c r="F79" s="440">
        <v>726.5</v>
      </c>
      <c r="G79" s="440">
        <v>715</v>
      </c>
      <c r="H79" s="443">
        <v>715</v>
      </c>
      <c r="I79" s="443">
        <v>745</v>
      </c>
      <c r="J79" s="304" t="s">
        <v>969</v>
      </c>
      <c r="K79" s="382">
        <f t="shared" ref="K79:K83" si="77">H79-F79</f>
        <v>-11.5</v>
      </c>
      <c r="L79" s="383">
        <f t="shared" ref="L79:L83" si="78">(H79*N79)*0.07%</f>
        <v>550.55000000000007</v>
      </c>
      <c r="M79" s="384">
        <f t="shared" ref="M79:M83" si="79">(K79*N79)-L79</f>
        <v>-13200.55</v>
      </c>
      <c r="N79" s="378">
        <v>1100</v>
      </c>
      <c r="O79" s="385" t="s">
        <v>626</v>
      </c>
      <c r="P79" s="386">
        <v>44481</v>
      </c>
      <c r="Q79" s="278"/>
      <c r="R79" s="333" t="s">
        <v>614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97"/>
      <c r="AG79" s="398"/>
      <c r="AH79" s="399"/>
      <c r="AI79" s="399"/>
      <c r="AJ79" s="397"/>
      <c r="AK79" s="397"/>
      <c r="AL79" s="397"/>
    </row>
    <row r="80" spans="1:38" s="408" customFormat="1" ht="13.5" customHeight="1">
      <c r="A80" s="357">
        <v>17</v>
      </c>
      <c r="B80" s="267">
        <v>44480</v>
      </c>
      <c r="C80" s="358"/>
      <c r="D80" s="389" t="s">
        <v>955</v>
      </c>
      <c r="E80" s="357" t="s">
        <v>615</v>
      </c>
      <c r="F80" s="357">
        <v>2235</v>
      </c>
      <c r="G80" s="357">
        <v>2185</v>
      </c>
      <c r="H80" s="354">
        <v>2266</v>
      </c>
      <c r="I80" s="354" t="s">
        <v>954</v>
      </c>
      <c r="J80" s="391" t="s">
        <v>970</v>
      </c>
      <c r="K80" s="351">
        <f t="shared" si="77"/>
        <v>31</v>
      </c>
      <c r="L80" s="352">
        <f t="shared" si="78"/>
        <v>436.20500000000004</v>
      </c>
      <c r="M80" s="392">
        <f t="shared" si="79"/>
        <v>8088.7950000000001</v>
      </c>
      <c r="N80" s="390">
        <v>275</v>
      </c>
      <c r="O80" s="393" t="s">
        <v>613</v>
      </c>
      <c r="P80" s="394">
        <v>44481</v>
      </c>
      <c r="Q80" s="278"/>
      <c r="R80" s="333" t="s">
        <v>617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92"/>
      <c r="AG80" s="270"/>
      <c r="AH80" s="395"/>
      <c r="AI80" s="395"/>
      <c r="AJ80" s="292"/>
      <c r="AK80" s="292"/>
      <c r="AL80" s="292"/>
    </row>
    <row r="81" spans="1:38" s="448" customFormat="1" ht="13.5" customHeight="1">
      <c r="A81" s="303">
        <v>18</v>
      </c>
      <c r="B81" s="388">
        <v>44481</v>
      </c>
      <c r="C81" s="389"/>
      <c r="D81" s="389" t="s">
        <v>865</v>
      </c>
      <c r="E81" s="303" t="s">
        <v>615</v>
      </c>
      <c r="F81" s="303">
        <v>1631</v>
      </c>
      <c r="G81" s="303">
        <v>1609</v>
      </c>
      <c r="H81" s="390">
        <v>1652</v>
      </c>
      <c r="I81" s="390" t="s">
        <v>964</v>
      </c>
      <c r="J81" s="391" t="s">
        <v>627</v>
      </c>
      <c r="K81" s="351">
        <f t="shared" si="77"/>
        <v>21</v>
      </c>
      <c r="L81" s="352">
        <f t="shared" si="78"/>
        <v>636.0200000000001</v>
      </c>
      <c r="M81" s="392">
        <f t="shared" si="79"/>
        <v>10913.98</v>
      </c>
      <c r="N81" s="390">
        <v>550</v>
      </c>
      <c r="O81" s="393" t="s">
        <v>613</v>
      </c>
      <c r="P81" s="394">
        <v>44483</v>
      </c>
      <c r="Q81" s="278"/>
      <c r="R81" s="333" t="s">
        <v>617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83"/>
      <c r="AG81" s="336"/>
      <c r="AH81" s="447"/>
      <c r="AI81" s="447"/>
      <c r="AJ81" s="283"/>
      <c r="AK81" s="283"/>
      <c r="AL81" s="283"/>
    </row>
    <row r="82" spans="1:38" s="408" customFormat="1" ht="13.5" customHeight="1">
      <c r="A82" s="357">
        <v>19</v>
      </c>
      <c r="B82" s="267">
        <v>44482</v>
      </c>
      <c r="C82" s="358"/>
      <c r="D82" s="358" t="s">
        <v>974</v>
      </c>
      <c r="E82" s="357" t="s">
        <v>615</v>
      </c>
      <c r="F82" s="357">
        <v>3880</v>
      </c>
      <c r="G82" s="357">
        <v>3815</v>
      </c>
      <c r="H82" s="354">
        <v>3925</v>
      </c>
      <c r="I82" s="354" t="s">
        <v>975</v>
      </c>
      <c r="J82" s="391" t="s">
        <v>933</v>
      </c>
      <c r="K82" s="351">
        <f t="shared" si="77"/>
        <v>45</v>
      </c>
      <c r="L82" s="352">
        <f t="shared" si="78"/>
        <v>549.50000000000011</v>
      </c>
      <c r="M82" s="392">
        <f t="shared" si="79"/>
        <v>8450.5</v>
      </c>
      <c r="N82" s="390">
        <v>200</v>
      </c>
      <c r="O82" s="393" t="s">
        <v>613</v>
      </c>
      <c r="P82" s="394">
        <v>44483</v>
      </c>
      <c r="Q82" s="278"/>
      <c r="R82" s="333" t="s">
        <v>617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92"/>
      <c r="AG82" s="270"/>
      <c r="AH82" s="395"/>
      <c r="AI82" s="395"/>
      <c r="AJ82" s="292"/>
      <c r="AK82" s="292"/>
      <c r="AL82" s="292"/>
    </row>
    <row r="83" spans="1:38" s="408" customFormat="1" ht="13.5" customHeight="1">
      <c r="A83" s="357">
        <v>20</v>
      </c>
      <c r="B83" s="267">
        <v>44482</v>
      </c>
      <c r="C83" s="358"/>
      <c r="D83" s="358" t="s">
        <v>976</v>
      </c>
      <c r="E83" s="357" t="s">
        <v>615</v>
      </c>
      <c r="F83" s="357">
        <v>713</v>
      </c>
      <c r="G83" s="357">
        <v>702</v>
      </c>
      <c r="H83" s="354">
        <v>721</v>
      </c>
      <c r="I83" s="354" t="s">
        <v>977</v>
      </c>
      <c r="J83" s="391" t="s">
        <v>985</v>
      </c>
      <c r="K83" s="351">
        <f t="shared" si="77"/>
        <v>8</v>
      </c>
      <c r="L83" s="352">
        <f t="shared" si="78"/>
        <v>693.96250000000009</v>
      </c>
      <c r="M83" s="392">
        <f t="shared" si="79"/>
        <v>10306.0375</v>
      </c>
      <c r="N83" s="390">
        <v>1375</v>
      </c>
      <c r="O83" s="393" t="s">
        <v>613</v>
      </c>
      <c r="P83" s="394">
        <v>44483</v>
      </c>
      <c r="Q83" s="278"/>
      <c r="R83" s="333" t="s">
        <v>617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92"/>
      <c r="AG83" s="270"/>
      <c r="AH83" s="395"/>
      <c r="AI83" s="395"/>
      <c r="AJ83" s="292"/>
      <c r="AK83" s="292"/>
      <c r="AL83" s="292"/>
    </row>
    <row r="84" spans="1:38" s="450" customFormat="1" ht="13.5" customHeight="1">
      <c r="A84" s="451">
        <v>21</v>
      </c>
      <c r="B84" s="452">
        <v>44483</v>
      </c>
      <c r="C84" s="453"/>
      <c r="D84" s="389" t="s">
        <v>982</v>
      </c>
      <c r="E84" s="451" t="s">
        <v>615</v>
      </c>
      <c r="F84" s="451">
        <v>794.5</v>
      </c>
      <c r="G84" s="451">
        <v>783</v>
      </c>
      <c r="H84" s="454">
        <v>806</v>
      </c>
      <c r="I84" s="454" t="s">
        <v>983</v>
      </c>
      <c r="J84" s="391" t="s">
        <v>984</v>
      </c>
      <c r="K84" s="351">
        <f t="shared" ref="K84" si="80">H84-F84</f>
        <v>11.5</v>
      </c>
      <c r="L84" s="352">
        <f t="shared" ref="L84" si="81">(H84*N84)*0.07%</f>
        <v>677.04000000000008</v>
      </c>
      <c r="M84" s="392">
        <f t="shared" ref="M84" si="82">(K84*N84)-L84</f>
        <v>13122.96</v>
      </c>
      <c r="N84" s="390">
        <v>1200</v>
      </c>
      <c r="O84" s="393" t="s">
        <v>613</v>
      </c>
      <c r="P84" s="394">
        <v>44483</v>
      </c>
      <c r="Q84" s="278"/>
      <c r="R84" s="333" t="s">
        <v>617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449"/>
      <c r="AG84" s="289"/>
      <c r="AH84" s="278"/>
      <c r="AI84" s="278"/>
      <c r="AJ84" s="449"/>
      <c r="AK84" s="449"/>
      <c r="AL84" s="449"/>
    </row>
    <row r="85" spans="1:38" s="450" customFormat="1" ht="13.5" customHeight="1">
      <c r="A85" s="357">
        <v>22</v>
      </c>
      <c r="B85" s="267">
        <v>44483</v>
      </c>
      <c r="C85" s="358"/>
      <c r="D85" s="358" t="s">
        <v>911</v>
      </c>
      <c r="E85" s="357" t="s">
        <v>615</v>
      </c>
      <c r="F85" s="357">
        <v>2642.5</v>
      </c>
      <c r="G85" s="357">
        <v>2598</v>
      </c>
      <c r="H85" s="354">
        <v>2677</v>
      </c>
      <c r="I85" s="354" t="s">
        <v>986</v>
      </c>
      <c r="J85" s="381" t="s">
        <v>995</v>
      </c>
      <c r="K85" s="354">
        <f t="shared" ref="K85" si="83">H85-F85</f>
        <v>34.5</v>
      </c>
      <c r="L85" s="455">
        <f t="shared" ref="L85" si="84">(H85*N85)*0.07%</f>
        <v>562.17000000000007</v>
      </c>
      <c r="M85" s="353">
        <f t="shared" ref="M85" si="85">(K85*N85)-L85</f>
        <v>9787.83</v>
      </c>
      <c r="N85" s="354">
        <v>300</v>
      </c>
      <c r="O85" s="355" t="s">
        <v>613</v>
      </c>
      <c r="P85" s="356">
        <v>44488</v>
      </c>
      <c r="Q85" s="278"/>
      <c r="R85" s="333" t="s">
        <v>614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449"/>
      <c r="AG85" s="289"/>
      <c r="AH85" s="278"/>
      <c r="AI85" s="278"/>
      <c r="AJ85" s="449"/>
      <c r="AK85" s="449"/>
      <c r="AL85" s="449"/>
    </row>
    <row r="86" spans="1:38" s="450" customFormat="1" ht="13.5" customHeight="1">
      <c r="A86" s="357">
        <v>23</v>
      </c>
      <c r="B86" s="267">
        <v>44483</v>
      </c>
      <c r="C86" s="358"/>
      <c r="D86" s="358" t="s">
        <v>987</v>
      </c>
      <c r="E86" s="357" t="s">
        <v>615</v>
      </c>
      <c r="F86" s="357">
        <v>2804</v>
      </c>
      <c r="G86" s="357">
        <v>2760</v>
      </c>
      <c r="H86" s="354">
        <v>2836</v>
      </c>
      <c r="I86" s="354" t="s">
        <v>988</v>
      </c>
      <c r="J86" s="381" t="s">
        <v>996</v>
      </c>
      <c r="K86" s="354">
        <f t="shared" ref="K86:K87" si="86">H86-F86</f>
        <v>32</v>
      </c>
      <c r="L86" s="455">
        <f t="shared" ref="L86:L87" si="87">(H86*N86)*0.07%</f>
        <v>595.56000000000006</v>
      </c>
      <c r="M86" s="353">
        <f t="shared" ref="M86:M87" si="88">(K86*N86)-L86</f>
        <v>9004.44</v>
      </c>
      <c r="N86" s="354">
        <v>300</v>
      </c>
      <c r="O86" s="355" t="s">
        <v>613</v>
      </c>
      <c r="P86" s="356">
        <v>44488</v>
      </c>
      <c r="Q86" s="278"/>
      <c r="R86" s="333" t="s">
        <v>614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449"/>
      <c r="AG86" s="289"/>
      <c r="AH86" s="278"/>
      <c r="AI86" s="278"/>
      <c r="AJ86" s="449"/>
      <c r="AK86" s="449"/>
      <c r="AL86" s="449"/>
    </row>
    <row r="87" spans="1:38" s="450" customFormat="1" ht="13.5" customHeight="1">
      <c r="A87" s="468">
        <v>24</v>
      </c>
      <c r="B87" s="410">
        <v>44489</v>
      </c>
      <c r="C87" s="469"/>
      <c r="D87" s="469" t="s">
        <v>911</v>
      </c>
      <c r="E87" s="468" t="s">
        <v>615</v>
      </c>
      <c r="F87" s="468">
        <v>2542.5</v>
      </c>
      <c r="G87" s="468">
        <v>2498</v>
      </c>
      <c r="H87" s="470">
        <v>2498</v>
      </c>
      <c r="I87" s="470" t="s">
        <v>1009</v>
      </c>
      <c r="J87" s="416" t="s">
        <v>1012</v>
      </c>
      <c r="K87" s="378">
        <f t="shared" si="86"/>
        <v>-44.5</v>
      </c>
      <c r="L87" s="471">
        <f t="shared" si="87"/>
        <v>524.58000000000004</v>
      </c>
      <c r="M87" s="384">
        <f t="shared" si="88"/>
        <v>-13874.58</v>
      </c>
      <c r="N87" s="378">
        <v>300</v>
      </c>
      <c r="O87" s="385" t="s">
        <v>626</v>
      </c>
      <c r="P87" s="472">
        <v>44489</v>
      </c>
      <c r="Q87" s="278"/>
      <c r="R87" s="333" t="s">
        <v>614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449"/>
      <c r="AG87" s="289"/>
      <c r="AH87" s="278"/>
      <c r="AI87" s="278"/>
      <c r="AJ87" s="449"/>
      <c r="AK87" s="449"/>
      <c r="AL87" s="449"/>
    </row>
    <row r="88" spans="1:38" s="269" customFormat="1" ht="13.5" customHeight="1">
      <c r="A88" s="400"/>
      <c r="B88" s="289"/>
      <c r="C88" s="401"/>
      <c r="D88" s="408"/>
      <c r="E88" s="400"/>
      <c r="F88" s="400"/>
      <c r="G88" s="400"/>
      <c r="H88" s="402"/>
      <c r="I88" s="402"/>
      <c r="J88" s="403"/>
      <c r="K88" s="402"/>
      <c r="L88" s="404"/>
      <c r="M88" s="405"/>
      <c r="N88" s="402"/>
      <c r="O88" s="406"/>
      <c r="P88" s="407"/>
      <c r="Q88" s="278"/>
      <c r="R88" s="333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332"/>
      <c r="AG88" s="289"/>
      <c r="AH88" s="331"/>
      <c r="AI88" s="331"/>
      <c r="AJ88" s="332"/>
      <c r="AK88" s="332"/>
      <c r="AL88" s="332"/>
    </row>
    <row r="89" spans="1:38" s="277" customFormat="1" ht="13.5" customHeight="1">
      <c r="A89" s="275"/>
      <c r="B89" s="272"/>
      <c r="C89" s="326"/>
      <c r="D89" s="326"/>
      <c r="E89" s="275"/>
      <c r="F89" s="275"/>
      <c r="G89" s="275"/>
      <c r="H89" s="284"/>
      <c r="I89" s="284"/>
      <c r="J89" s="326"/>
      <c r="K89" s="284"/>
      <c r="L89" s="276"/>
      <c r="M89" s="327"/>
      <c r="N89" s="284"/>
      <c r="O89" s="328"/>
      <c r="P89" s="286"/>
      <c r="Q89" s="278"/>
      <c r="R89" s="333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168"/>
      <c r="AG89" s="270"/>
      <c r="AH89" s="169"/>
      <c r="AI89" s="169"/>
      <c r="AJ89" s="107"/>
      <c r="AK89" s="107"/>
      <c r="AL89" s="107"/>
    </row>
    <row r="90" spans="1:38" ht="13.5" customHeight="1">
      <c r="A90" s="511"/>
      <c r="B90" s="513"/>
      <c r="C90" s="334"/>
      <c r="D90" s="287"/>
      <c r="E90" s="329"/>
      <c r="F90" s="329"/>
      <c r="G90" s="329"/>
      <c r="H90" s="330"/>
      <c r="I90" s="330"/>
      <c r="J90" s="287"/>
      <c r="K90" s="294"/>
      <c r="L90" s="294"/>
      <c r="M90" s="515"/>
      <c r="N90" s="517"/>
      <c r="O90" s="507"/>
      <c r="P90" s="509"/>
      <c r="Q90" s="167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512"/>
      <c r="B91" s="514"/>
      <c r="C91" s="109"/>
      <c r="D91" s="169"/>
      <c r="E91" s="107"/>
      <c r="F91" s="107"/>
      <c r="G91" s="107"/>
      <c r="H91" s="112"/>
      <c r="I91" s="330"/>
      <c r="J91" s="169"/>
      <c r="K91" s="293"/>
      <c r="L91" s="294"/>
      <c r="M91" s="516"/>
      <c r="N91" s="518"/>
      <c r="O91" s="508"/>
      <c r="P91" s="510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120"/>
      <c r="B92" s="121"/>
      <c r="C92" s="156"/>
      <c r="D92" s="170"/>
      <c r="E92" s="171"/>
      <c r="F92" s="120"/>
      <c r="G92" s="120"/>
      <c r="H92" s="120"/>
      <c r="I92" s="158"/>
      <c r="J92" s="158"/>
      <c r="K92" s="158"/>
      <c r="L92" s="158"/>
      <c r="M92" s="158"/>
      <c r="N92" s="158"/>
      <c r="O92" s="158"/>
      <c r="P92" s="158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72"/>
      <c r="B93" s="121"/>
      <c r="C93" s="122"/>
      <c r="D93" s="173"/>
      <c r="E93" s="125"/>
      <c r="F93" s="125"/>
      <c r="G93" s="125"/>
      <c r="H93" s="125"/>
      <c r="I93" s="125"/>
      <c r="J93" s="6"/>
      <c r="K93" s="125"/>
      <c r="L93" s="125"/>
      <c r="M93" s="6"/>
      <c r="N93" s="1"/>
      <c r="O93" s="122"/>
      <c r="P93" s="44"/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ht="12.75" customHeight="1">
      <c r="A94" s="174" t="s">
        <v>636</v>
      </c>
      <c r="B94" s="174"/>
      <c r="C94" s="174"/>
      <c r="D94" s="174"/>
      <c r="E94" s="175"/>
      <c r="F94" s="125"/>
      <c r="G94" s="125"/>
      <c r="H94" s="125"/>
      <c r="I94" s="125"/>
      <c r="J94" s="1"/>
      <c r="K94" s="6"/>
      <c r="L94" s="6"/>
      <c r="M94" s="6"/>
      <c r="N94" s="1"/>
      <c r="O94" s="1"/>
      <c r="P94" s="44"/>
      <c r="Q94" s="44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4"/>
      <c r="AG94" s="44"/>
      <c r="AH94" s="44"/>
      <c r="AI94" s="44"/>
      <c r="AJ94" s="44"/>
      <c r="AK94" s="44"/>
      <c r="AL94" s="44"/>
    </row>
    <row r="95" spans="1:38" ht="38.25" customHeight="1">
      <c r="A95" s="100" t="s">
        <v>16</v>
      </c>
      <c r="B95" s="100" t="s">
        <v>590</v>
      </c>
      <c r="C95" s="100"/>
      <c r="D95" s="101" t="s">
        <v>601</v>
      </c>
      <c r="E95" s="100" t="s">
        <v>602</v>
      </c>
      <c r="F95" s="100" t="s">
        <v>603</v>
      </c>
      <c r="G95" s="100" t="s">
        <v>624</v>
      </c>
      <c r="H95" s="100" t="s">
        <v>605</v>
      </c>
      <c r="I95" s="100" t="s">
        <v>606</v>
      </c>
      <c r="J95" s="99" t="s">
        <v>607</v>
      </c>
      <c r="K95" s="99" t="s">
        <v>637</v>
      </c>
      <c r="L95" s="102" t="s">
        <v>609</v>
      </c>
      <c r="M95" s="166" t="s">
        <v>633</v>
      </c>
      <c r="N95" s="100" t="s">
        <v>634</v>
      </c>
      <c r="O95" s="100" t="s">
        <v>611</v>
      </c>
      <c r="P95" s="101" t="s">
        <v>612</v>
      </c>
      <c r="Q95" s="44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4"/>
      <c r="AG95" s="44"/>
      <c r="AH95" s="44"/>
      <c r="AI95" s="44"/>
      <c r="AJ95" s="44"/>
      <c r="AK95" s="44"/>
      <c r="AL95" s="44"/>
    </row>
    <row r="96" spans="1:38" s="269" customFormat="1" ht="12.75" customHeight="1">
      <c r="A96" s="369">
        <v>1</v>
      </c>
      <c r="B96" s="267">
        <v>44473</v>
      </c>
      <c r="C96" s="370"/>
      <c r="D96" s="371" t="s">
        <v>884</v>
      </c>
      <c r="E96" s="357" t="s">
        <v>615</v>
      </c>
      <c r="F96" s="357">
        <v>69</v>
      </c>
      <c r="G96" s="357">
        <v>55</v>
      </c>
      <c r="H96" s="357">
        <v>79.5</v>
      </c>
      <c r="I96" s="354" t="s">
        <v>885</v>
      </c>
      <c r="J96" s="379" t="s">
        <v>905</v>
      </c>
      <c r="K96" s="380">
        <f>H96-F96</f>
        <v>10.5</v>
      </c>
      <c r="L96" s="380">
        <v>100</v>
      </c>
      <c r="M96" s="381">
        <f>(K96*N96)-100</f>
        <v>2525</v>
      </c>
      <c r="N96" s="381">
        <v>250</v>
      </c>
      <c r="O96" s="355" t="s">
        <v>613</v>
      </c>
      <c r="P96" s="356">
        <v>44475</v>
      </c>
      <c r="Q96" s="278"/>
      <c r="R96" s="279" t="s">
        <v>614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69">
        <v>2</v>
      </c>
      <c r="B97" s="267">
        <v>44473</v>
      </c>
      <c r="C97" s="370"/>
      <c r="D97" s="371" t="s">
        <v>886</v>
      </c>
      <c r="E97" s="357" t="s">
        <v>887</v>
      </c>
      <c r="F97" s="357">
        <v>290</v>
      </c>
      <c r="G97" s="357">
        <v>444</v>
      </c>
      <c r="H97" s="357">
        <v>220</v>
      </c>
      <c r="I97" s="354">
        <v>0.1</v>
      </c>
      <c r="J97" s="103" t="s">
        <v>797</v>
      </c>
      <c r="K97" s="372">
        <v>70</v>
      </c>
      <c r="L97" s="372">
        <v>100</v>
      </c>
      <c r="M97" s="373">
        <f>(K97*N97)-100</f>
        <v>1650</v>
      </c>
      <c r="N97" s="373">
        <v>25</v>
      </c>
      <c r="O97" s="355" t="s">
        <v>613</v>
      </c>
      <c r="P97" s="356">
        <v>44474</v>
      </c>
      <c r="Q97" s="278"/>
      <c r="R97" s="279" t="s">
        <v>614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69">
        <v>3</v>
      </c>
      <c r="B98" s="267">
        <v>44475</v>
      </c>
      <c r="C98" s="370"/>
      <c r="D98" s="371" t="s">
        <v>909</v>
      </c>
      <c r="E98" s="357" t="s">
        <v>615</v>
      </c>
      <c r="F98" s="357">
        <v>65</v>
      </c>
      <c r="G98" s="357">
        <v>45</v>
      </c>
      <c r="H98" s="357">
        <v>78</v>
      </c>
      <c r="I98" s="354" t="s">
        <v>885</v>
      </c>
      <c r="J98" s="379" t="s">
        <v>854</v>
      </c>
      <c r="K98" s="380">
        <f>H98-F98</f>
        <v>13</v>
      </c>
      <c r="L98" s="380">
        <v>100</v>
      </c>
      <c r="M98" s="381">
        <f>(K98*N98)-100</f>
        <v>3150</v>
      </c>
      <c r="N98" s="381">
        <v>250</v>
      </c>
      <c r="O98" s="355" t="s">
        <v>613</v>
      </c>
      <c r="P98" s="356">
        <v>44477</v>
      </c>
      <c r="Q98" s="278"/>
      <c r="R98" s="279" t="s">
        <v>614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504">
        <v>4</v>
      </c>
      <c r="B99" s="506">
        <v>44475</v>
      </c>
      <c r="C99" s="370"/>
      <c r="D99" s="371" t="s">
        <v>919</v>
      </c>
      <c r="E99" s="387" t="s">
        <v>615</v>
      </c>
      <c r="F99" s="357">
        <v>152.5</v>
      </c>
      <c r="G99" s="357">
        <v>17</v>
      </c>
      <c r="H99" s="357">
        <v>142</v>
      </c>
      <c r="I99" s="354" t="s">
        <v>921</v>
      </c>
      <c r="J99" s="504" t="s">
        <v>925</v>
      </c>
      <c r="K99" s="380">
        <f>H99-F99</f>
        <v>-10.5</v>
      </c>
      <c r="L99" s="380">
        <v>100</v>
      </c>
      <c r="M99" s="502">
        <f>(17.5*50)-200</f>
        <v>675</v>
      </c>
      <c r="N99" s="502">
        <v>50</v>
      </c>
      <c r="O99" s="498" t="s">
        <v>613</v>
      </c>
      <c r="P99" s="500">
        <v>44476</v>
      </c>
      <c r="Q99" s="278"/>
      <c r="R99" s="279" t="s">
        <v>614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505"/>
      <c r="B100" s="505"/>
      <c r="C100" s="370"/>
      <c r="D100" s="371" t="s">
        <v>920</v>
      </c>
      <c r="E100" s="387" t="s">
        <v>887</v>
      </c>
      <c r="F100" s="357">
        <v>70</v>
      </c>
      <c r="G100" s="357"/>
      <c r="H100" s="357">
        <v>42</v>
      </c>
      <c r="I100" s="354"/>
      <c r="J100" s="505"/>
      <c r="K100" s="380">
        <f>F100-H100</f>
        <v>28</v>
      </c>
      <c r="L100" s="380">
        <v>100</v>
      </c>
      <c r="M100" s="503"/>
      <c r="N100" s="503"/>
      <c r="O100" s="499"/>
      <c r="P100" s="501"/>
      <c r="Q100" s="278"/>
      <c r="R100" s="279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69">
        <v>5</v>
      </c>
      <c r="B101" s="267">
        <v>44476</v>
      </c>
      <c r="C101" s="370"/>
      <c r="D101" s="371" t="s">
        <v>924</v>
      </c>
      <c r="E101" s="387" t="s">
        <v>615</v>
      </c>
      <c r="F101" s="357">
        <v>15</v>
      </c>
      <c r="G101" s="357">
        <v>10</v>
      </c>
      <c r="H101" s="357">
        <v>18.5</v>
      </c>
      <c r="I101" s="354">
        <v>25</v>
      </c>
      <c r="J101" s="379" t="s">
        <v>926</v>
      </c>
      <c r="K101" s="380">
        <f t="shared" ref="K101:K106" si="89">H101-F101</f>
        <v>3.5</v>
      </c>
      <c r="L101" s="380">
        <v>100</v>
      </c>
      <c r="M101" s="381">
        <f t="shared" ref="M101:M106" si="90">(K101*N101)-100</f>
        <v>3750</v>
      </c>
      <c r="N101" s="381">
        <v>1100</v>
      </c>
      <c r="O101" s="355" t="s">
        <v>613</v>
      </c>
      <c r="P101" s="396">
        <v>44476</v>
      </c>
      <c r="Q101" s="278"/>
      <c r="R101" s="279" t="s">
        <v>614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69">
        <v>6</v>
      </c>
      <c r="B102" s="267">
        <v>44476</v>
      </c>
      <c r="C102" s="370"/>
      <c r="D102" s="371" t="s">
        <v>967</v>
      </c>
      <c r="E102" s="387" t="s">
        <v>615</v>
      </c>
      <c r="F102" s="357">
        <v>102.5</v>
      </c>
      <c r="G102" s="357">
        <v>60</v>
      </c>
      <c r="H102" s="357">
        <v>121</v>
      </c>
      <c r="I102" s="354" t="s">
        <v>931</v>
      </c>
      <c r="J102" s="379" t="s">
        <v>916</v>
      </c>
      <c r="K102" s="380">
        <f t="shared" si="89"/>
        <v>18.5</v>
      </c>
      <c r="L102" s="380">
        <v>100</v>
      </c>
      <c r="M102" s="381">
        <f t="shared" si="90"/>
        <v>825</v>
      </c>
      <c r="N102" s="381">
        <v>50</v>
      </c>
      <c r="O102" s="355" t="s">
        <v>613</v>
      </c>
      <c r="P102" s="396">
        <v>44476</v>
      </c>
      <c r="Q102" s="278"/>
      <c r="R102" s="279" t="s">
        <v>614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69">
        <v>7</v>
      </c>
      <c r="B103" s="267">
        <v>44476</v>
      </c>
      <c r="C103" s="370"/>
      <c r="D103" s="358" t="s">
        <v>932</v>
      </c>
      <c r="E103" s="387" t="s">
        <v>615</v>
      </c>
      <c r="F103" s="357">
        <v>290</v>
      </c>
      <c r="G103" s="357">
        <v>170</v>
      </c>
      <c r="H103" s="357">
        <v>335</v>
      </c>
      <c r="I103" s="354">
        <v>500</v>
      </c>
      <c r="J103" s="379" t="s">
        <v>933</v>
      </c>
      <c r="K103" s="380">
        <f t="shared" si="89"/>
        <v>45</v>
      </c>
      <c r="L103" s="380">
        <v>100</v>
      </c>
      <c r="M103" s="381">
        <f t="shared" si="90"/>
        <v>1025</v>
      </c>
      <c r="N103" s="381">
        <v>25</v>
      </c>
      <c r="O103" s="355" t="s">
        <v>613</v>
      </c>
      <c r="P103" s="396">
        <v>44476</v>
      </c>
      <c r="Q103" s="278"/>
      <c r="R103" s="279" t="s">
        <v>617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409">
        <v>8</v>
      </c>
      <c r="B104" s="410">
        <v>44477</v>
      </c>
      <c r="C104" s="411"/>
      <c r="D104" s="412" t="s">
        <v>938</v>
      </c>
      <c r="E104" s="413" t="s">
        <v>615</v>
      </c>
      <c r="F104" s="375">
        <v>230</v>
      </c>
      <c r="G104" s="375">
        <v>180</v>
      </c>
      <c r="H104" s="375">
        <v>185</v>
      </c>
      <c r="I104" s="378" t="s">
        <v>939</v>
      </c>
      <c r="J104" s="414" t="s">
        <v>940</v>
      </c>
      <c r="K104" s="415">
        <f t="shared" si="89"/>
        <v>-45</v>
      </c>
      <c r="L104" s="415">
        <v>100</v>
      </c>
      <c r="M104" s="416">
        <f t="shared" si="90"/>
        <v>-1225</v>
      </c>
      <c r="N104" s="416">
        <v>25</v>
      </c>
      <c r="O104" s="417" t="s">
        <v>626</v>
      </c>
      <c r="P104" s="418">
        <v>44477</v>
      </c>
      <c r="Q104" s="278"/>
      <c r="R104" s="279" t="s">
        <v>614</v>
      </c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69">
        <v>9</v>
      </c>
      <c r="B105" s="267">
        <v>44481</v>
      </c>
      <c r="C105" s="370"/>
      <c r="D105" s="371" t="s">
        <v>965</v>
      </c>
      <c r="E105" s="387" t="s">
        <v>615</v>
      </c>
      <c r="F105" s="357">
        <v>92.5</v>
      </c>
      <c r="G105" s="357">
        <v>70</v>
      </c>
      <c r="H105" s="357">
        <v>124</v>
      </c>
      <c r="I105" s="354" t="s">
        <v>966</v>
      </c>
      <c r="J105" s="379" t="s">
        <v>968</v>
      </c>
      <c r="K105" s="380">
        <f t="shared" si="89"/>
        <v>31.5</v>
      </c>
      <c r="L105" s="380">
        <v>100</v>
      </c>
      <c r="M105" s="381">
        <f t="shared" si="90"/>
        <v>1475</v>
      </c>
      <c r="N105" s="381">
        <v>50</v>
      </c>
      <c r="O105" s="355" t="s">
        <v>613</v>
      </c>
      <c r="P105" s="396">
        <v>44481</v>
      </c>
      <c r="Q105" s="278"/>
      <c r="R105" s="279" t="s">
        <v>614</v>
      </c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69">
        <v>10</v>
      </c>
      <c r="B106" s="467">
        <v>44488</v>
      </c>
      <c r="C106" s="370"/>
      <c r="D106" s="371" t="s">
        <v>997</v>
      </c>
      <c r="E106" s="387" t="s">
        <v>615</v>
      </c>
      <c r="F106" s="357">
        <v>51.5</v>
      </c>
      <c r="G106" s="357">
        <v>37</v>
      </c>
      <c r="H106" s="357">
        <v>54.5</v>
      </c>
      <c r="I106" s="354" t="s">
        <v>998</v>
      </c>
      <c r="J106" s="379" t="s">
        <v>1008</v>
      </c>
      <c r="K106" s="380">
        <f t="shared" si="89"/>
        <v>3</v>
      </c>
      <c r="L106" s="380">
        <v>100</v>
      </c>
      <c r="M106" s="381">
        <f t="shared" si="90"/>
        <v>650</v>
      </c>
      <c r="N106" s="381">
        <v>250</v>
      </c>
      <c r="O106" s="355" t="s">
        <v>613</v>
      </c>
      <c r="P106" s="356">
        <v>44489</v>
      </c>
      <c r="Q106" s="278"/>
      <c r="R106" s="279" t="s">
        <v>614</v>
      </c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69">
        <v>11</v>
      </c>
      <c r="B107" s="267">
        <v>44490</v>
      </c>
      <c r="C107" s="370"/>
      <c r="D107" s="371" t="s">
        <v>1147</v>
      </c>
      <c r="E107" s="387" t="s">
        <v>615</v>
      </c>
      <c r="F107" s="357">
        <v>12.5</v>
      </c>
      <c r="G107" s="357">
        <v>8</v>
      </c>
      <c r="H107" s="357">
        <v>15.25</v>
      </c>
      <c r="I107" s="354" t="s">
        <v>1148</v>
      </c>
      <c r="J107" s="379" t="s">
        <v>1149</v>
      </c>
      <c r="K107" s="380">
        <f t="shared" ref="K107:K108" si="91">H107-F107</f>
        <v>2.75</v>
      </c>
      <c r="L107" s="380">
        <v>100</v>
      </c>
      <c r="M107" s="381">
        <f t="shared" ref="M107" si="92">(K107*N107)-100</f>
        <v>3681.25</v>
      </c>
      <c r="N107" s="381">
        <v>1375</v>
      </c>
      <c r="O107" s="355" t="s">
        <v>613</v>
      </c>
      <c r="P107" s="396">
        <v>44490</v>
      </c>
      <c r="Q107" s="278"/>
      <c r="R107" s="279" t="s">
        <v>614</v>
      </c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523">
        <v>12</v>
      </c>
      <c r="B108" s="525">
        <v>44490</v>
      </c>
      <c r="C108" s="478"/>
      <c r="D108" s="479" t="s">
        <v>1150</v>
      </c>
      <c r="E108" s="480" t="s">
        <v>615</v>
      </c>
      <c r="F108" s="480">
        <v>380</v>
      </c>
      <c r="G108" s="480">
        <v>90</v>
      </c>
      <c r="H108" s="481">
        <v>530</v>
      </c>
      <c r="I108" s="481" t="s">
        <v>1152</v>
      </c>
      <c r="J108" s="521" t="s">
        <v>1153</v>
      </c>
      <c r="K108" s="482">
        <f t="shared" si="91"/>
        <v>150</v>
      </c>
      <c r="L108" s="482">
        <v>100</v>
      </c>
      <c r="M108" s="527">
        <f>(125*25)-200</f>
        <v>2925</v>
      </c>
      <c r="N108" s="529">
        <v>25</v>
      </c>
      <c r="O108" s="531" t="s">
        <v>613</v>
      </c>
      <c r="P108" s="519">
        <v>44490</v>
      </c>
      <c r="Q108" s="278"/>
      <c r="R108" s="279" t="s">
        <v>614</v>
      </c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524"/>
      <c r="B109" s="526"/>
      <c r="C109" s="299"/>
      <c r="D109" s="479" t="s">
        <v>1151</v>
      </c>
      <c r="E109" s="301" t="s">
        <v>887</v>
      </c>
      <c r="F109" s="301">
        <v>55</v>
      </c>
      <c r="G109" s="301"/>
      <c r="H109" s="483">
        <v>80</v>
      </c>
      <c r="I109" s="481"/>
      <c r="J109" s="522"/>
      <c r="K109" s="484">
        <f>F109-H109</f>
        <v>-25</v>
      </c>
      <c r="L109" s="482">
        <v>100</v>
      </c>
      <c r="M109" s="528"/>
      <c r="N109" s="530"/>
      <c r="O109" s="532"/>
      <c r="P109" s="520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39"/>
      <c r="B110" s="270"/>
      <c r="C110" s="340"/>
      <c r="D110" s="341"/>
      <c r="E110" s="342"/>
      <c r="F110" s="292"/>
      <c r="G110" s="292"/>
      <c r="H110" s="292"/>
      <c r="I110" s="295"/>
      <c r="J110" s="345"/>
      <c r="K110" s="343"/>
      <c r="L110" s="343"/>
      <c r="M110" s="335"/>
      <c r="N110" s="335"/>
      <c r="O110" s="346"/>
      <c r="P110" s="344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39"/>
      <c r="B111" s="270"/>
      <c r="C111" s="340"/>
      <c r="D111" s="341"/>
      <c r="E111" s="342"/>
      <c r="F111" s="292"/>
      <c r="G111" s="292"/>
      <c r="H111" s="292"/>
      <c r="I111" s="295"/>
      <c r="J111" s="345"/>
      <c r="K111" s="343"/>
      <c r="L111" s="343"/>
      <c r="M111" s="335"/>
      <c r="N111" s="335"/>
      <c r="O111" s="346"/>
      <c r="P111" s="344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39"/>
      <c r="B112" s="289"/>
      <c r="C112" s="340"/>
      <c r="D112" s="341"/>
      <c r="E112" s="342"/>
      <c r="F112" s="292"/>
      <c r="G112" s="292"/>
      <c r="H112" s="292"/>
      <c r="I112" s="295"/>
      <c r="J112" s="345"/>
      <c r="K112" s="343"/>
      <c r="L112" s="343"/>
      <c r="M112" s="335"/>
      <c r="N112" s="335"/>
      <c r="O112" s="346"/>
      <c r="P112" s="347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39"/>
      <c r="B113" s="289"/>
      <c r="C113" s="340"/>
      <c r="D113" s="341"/>
      <c r="E113" s="342"/>
      <c r="F113" s="292"/>
      <c r="G113" s="292"/>
      <c r="H113" s="292"/>
      <c r="I113" s="295"/>
      <c r="J113" s="345"/>
      <c r="K113" s="343"/>
      <c r="L113" s="343"/>
      <c r="M113" s="335"/>
      <c r="N113" s="335"/>
      <c r="O113" s="346"/>
      <c r="P113" s="344"/>
      <c r="Q113" s="278"/>
      <c r="R113" s="279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39"/>
      <c r="B114" s="289"/>
      <c r="C114" s="340"/>
      <c r="D114" s="341"/>
      <c r="E114" s="342"/>
      <c r="F114" s="292"/>
      <c r="G114" s="292"/>
      <c r="H114" s="292"/>
      <c r="I114" s="295"/>
      <c r="J114" s="345"/>
      <c r="K114" s="343"/>
      <c r="L114" s="343"/>
      <c r="M114" s="335"/>
      <c r="N114" s="335"/>
      <c r="O114" s="346"/>
      <c r="P114" s="344"/>
      <c r="Q114" s="278"/>
      <c r="R114" s="279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39"/>
      <c r="B115" s="289"/>
      <c r="C115" s="340"/>
      <c r="D115" s="341"/>
      <c r="E115" s="342"/>
      <c r="F115" s="292"/>
      <c r="G115" s="292"/>
      <c r="H115" s="292"/>
      <c r="I115" s="295"/>
      <c r="J115" s="345"/>
      <c r="K115" s="343"/>
      <c r="L115" s="343"/>
      <c r="M115" s="335"/>
      <c r="N115" s="335"/>
      <c r="O115" s="346"/>
      <c r="P115" s="344"/>
      <c r="Q115" s="278"/>
      <c r="R115" s="279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39"/>
      <c r="B116" s="289"/>
      <c r="C116" s="340"/>
      <c r="D116" s="341"/>
      <c r="E116" s="342"/>
      <c r="F116" s="292"/>
      <c r="G116" s="292"/>
      <c r="H116" s="292"/>
      <c r="I116" s="295"/>
      <c r="J116" s="345"/>
      <c r="K116" s="343"/>
      <c r="L116" s="343"/>
      <c r="M116" s="335"/>
      <c r="N116" s="335"/>
      <c r="O116" s="346"/>
      <c r="P116" s="347"/>
      <c r="Q116" s="278"/>
      <c r="R116" s="279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39"/>
      <c r="B117" s="289"/>
      <c r="C117" s="340"/>
      <c r="D117" s="341"/>
      <c r="E117" s="342"/>
      <c r="F117" s="292"/>
      <c r="G117" s="292"/>
      <c r="H117" s="292"/>
      <c r="I117" s="295"/>
      <c r="J117" s="345"/>
      <c r="K117" s="343"/>
      <c r="L117" s="343"/>
      <c r="M117" s="335"/>
      <c r="N117" s="335"/>
      <c r="O117" s="346"/>
      <c r="P117" s="347"/>
      <c r="Q117" s="278"/>
      <c r="R117" s="279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39"/>
      <c r="B118" s="270"/>
      <c r="C118" s="340"/>
      <c r="D118" s="341"/>
      <c r="E118" s="342"/>
      <c r="F118" s="292"/>
      <c r="G118" s="292"/>
      <c r="H118" s="292"/>
      <c r="I118" s="295"/>
      <c r="J118" s="345"/>
      <c r="K118" s="343"/>
      <c r="L118" s="343"/>
      <c r="M118" s="335"/>
      <c r="N118" s="335"/>
      <c r="O118" s="346"/>
      <c r="P118" s="347"/>
      <c r="Q118" s="278"/>
      <c r="R118" s="279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39"/>
      <c r="B119" s="270"/>
      <c r="C119" s="340"/>
      <c r="D119" s="341"/>
      <c r="E119" s="342"/>
      <c r="F119" s="292"/>
      <c r="G119" s="292"/>
      <c r="H119" s="292"/>
      <c r="I119" s="295"/>
      <c r="J119" s="345"/>
      <c r="K119" s="343"/>
      <c r="L119" s="343"/>
      <c r="M119" s="335"/>
      <c r="N119" s="335"/>
      <c r="O119" s="346"/>
      <c r="P119" s="347"/>
      <c r="Q119" s="278"/>
      <c r="R119" s="279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39"/>
      <c r="B120" s="270"/>
      <c r="C120" s="340"/>
      <c r="D120" s="341"/>
      <c r="E120" s="342"/>
      <c r="F120" s="292"/>
      <c r="G120" s="292"/>
      <c r="H120" s="292"/>
      <c r="I120" s="295"/>
      <c r="J120" s="345"/>
      <c r="K120" s="343"/>
      <c r="L120" s="343"/>
      <c r="M120" s="335"/>
      <c r="N120" s="335"/>
      <c r="O120" s="346"/>
      <c r="P120" s="344"/>
      <c r="Q120" s="278"/>
      <c r="R120" s="279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39"/>
      <c r="B121" s="270"/>
      <c r="C121" s="340"/>
      <c r="D121" s="341"/>
      <c r="E121" s="342"/>
      <c r="F121" s="292"/>
      <c r="G121" s="292"/>
      <c r="H121" s="292"/>
      <c r="I121" s="295"/>
      <c r="J121" s="345"/>
      <c r="K121" s="343"/>
      <c r="L121" s="343"/>
      <c r="M121" s="335"/>
      <c r="N121" s="335"/>
      <c r="O121" s="346"/>
      <c r="P121" s="344"/>
      <c r="Q121" s="278"/>
      <c r="R121" s="279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71"/>
      <c r="B123" s="176"/>
      <c r="C123" s="176"/>
      <c r="D123" s="177"/>
      <c r="E123" s="171"/>
      <c r="F123" s="178"/>
      <c r="G123" s="171"/>
      <c r="H123" s="171"/>
      <c r="I123" s="171"/>
      <c r="J123" s="176"/>
      <c r="K123" s="179"/>
      <c r="L123" s="171"/>
      <c r="M123" s="171"/>
      <c r="N123" s="171"/>
      <c r="O123" s="180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98" t="s">
        <v>638</v>
      </c>
      <c r="B124" s="181"/>
      <c r="C124" s="181"/>
      <c r="D124" s="182"/>
      <c r="E124" s="148"/>
      <c r="F124" s="6"/>
      <c r="G124" s="6"/>
      <c r="H124" s="149"/>
      <c r="I124" s="183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590</v>
      </c>
      <c r="C125" s="100"/>
      <c r="D125" s="101" t="s">
        <v>601</v>
      </c>
      <c r="E125" s="100" t="s">
        <v>602</v>
      </c>
      <c r="F125" s="100" t="s">
        <v>603</v>
      </c>
      <c r="G125" s="100" t="s">
        <v>604</v>
      </c>
      <c r="H125" s="100" t="s">
        <v>605</v>
      </c>
      <c r="I125" s="100" t="s">
        <v>606</v>
      </c>
      <c r="J125" s="99" t="s">
        <v>607</v>
      </c>
      <c r="K125" s="152" t="s">
        <v>625</v>
      </c>
      <c r="L125" s="153" t="s">
        <v>609</v>
      </c>
      <c r="M125" s="102" t="s">
        <v>610</v>
      </c>
      <c r="N125" s="100" t="s">
        <v>611</v>
      </c>
      <c r="O125" s="101" t="s">
        <v>612</v>
      </c>
      <c r="P125" s="100" t="s">
        <v>859</v>
      </c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312">
        <v>1</v>
      </c>
      <c r="B126" s="309">
        <v>44420</v>
      </c>
      <c r="C126" s="325"/>
      <c r="D126" s="310" t="s">
        <v>516</v>
      </c>
      <c r="E126" s="311" t="s">
        <v>615</v>
      </c>
      <c r="F126" s="312">
        <v>314</v>
      </c>
      <c r="G126" s="312">
        <v>284</v>
      </c>
      <c r="H126" s="311">
        <v>343.5</v>
      </c>
      <c r="I126" s="313" t="s">
        <v>847</v>
      </c>
      <c r="J126" s="314" t="s">
        <v>853</v>
      </c>
      <c r="K126" s="314">
        <f t="shared" ref="K126" si="93">H126-F126</f>
        <v>29.5</v>
      </c>
      <c r="L126" s="315">
        <f t="shared" ref="L126" si="94">(F126*-0.7)/100</f>
        <v>-2.198</v>
      </c>
      <c r="M126" s="316">
        <f t="shared" ref="M126" si="95">(K126+L126)/F126</f>
        <v>8.6949044585987262E-2</v>
      </c>
      <c r="N126" s="314" t="s">
        <v>613</v>
      </c>
      <c r="O126" s="317">
        <v>44455</v>
      </c>
      <c r="P126" s="314">
        <f>VLOOKUP(D126,'MidCap Intra'!B170:C666,2,0)</f>
        <v>301.35000000000002</v>
      </c>
      <c r="Q126" s="1"/>
      <c r="R126" s="1" t="s">
        <v>614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69" customFormat="1" ht="14.25" customHeight="1">
      <c r="A127" s="456">
        <v>2</v>
      </c>
      <c r="B127" s="457">
        <v>44488</v>
      </c>
      <c r="C127" s="458"/>
      <c r="D127" s="459" t="s">
        <v>139</v>
      </c>
      <c r="E127" s="460" t="s">
        <v>615</v>
      </c>
      <c r="F127" s="461" t="s">
        <v>999</v>
      </c>
      <c r="G127" s="461">
        <v>198</v>
      </c>
      <c r="H127" s="460"/>
      <c r="I127" s="462" t="s">
        <v>1000</v>
      </c>
      <c r="J127" s="463" t="s">
        <v>616</v>
      </c>
      <c r="K127" s="463"/>
      <c r="L127" s="464"/>
      <c r="M127" s="465"/>
      <c r="N127" s="463"/>
      <c r="O127" s="466"/>
      <c r="P127" s="463"/>
      <c r="Q127" s="268"/>
      <c r="R127" s="1" t="s">
        <v>614</v>
      </c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4.25" customHeight="1">
      <c r="A128" s="456">
        <v>3</v>
      </c>
      <c r="B128" s="457">
        <v>44490</v>
      </c>
      <c r="C128" s="458"/>
      <c r="D128" s="459" t="s">
        <v>482</v>
      </c>
      <c r="E128" s="460" t="s">
        <v>615</v>
      </c>
      <c r="F128" s="461" t="s">
        <v>1142</v>
      </c>
      <c r="G128" s="461">
        <v>3700</v>
      </c>
      <c r="H128" s="460"/>
      <c r="I128" s="462" t="s">
        <v>1143</v>
      </c>
      <c r="J128" s="463" t="s">
        <v>616</v>
      </c>
      <c r="K128" s="463"/>
      <c r="L128" s="464"/>
      <c r="M128" s="465"/>
      <c r="N128" s="463"/>
      <c r="O128" s="466"/>
      <c r="P128" s="463"/>
      <c r="Q128" s="268"/>
      <c r="R128" s="1" t="s">
        <v>614</v>
      </c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ht="14.25" customHeight="1">
      <c r="A129" s="184"/>
      <c r="B129" s="154"/>
      <c r="C129" s="185"/>
      <c r="D129" s="109"/>
      <c r="E129" s="186"/>
      <c r="F129" s="186"/>
      <c r="G129" s="186"/>
      <c r="H129" s="186"/>
      <c r="I129" s="186"/>
      <c r="J129" s="186"/>
      <c r="K129" s="187"/>
      <c r="L129" s="188"/>
      <c r="M129" s="186"/>
      <c r="N129" s="189"/>
      <c r="O129" s="190"/>
      <c r="P129" s="190"/>
      <c r="R129" s="6"/>
      <c r="S129" s="44"/>
      <c r="T129" s="1"/>
      <c r="U129" s="1"/>
      <c r="V129" s="1"/>
      <c r="W129" s="1"/>
      <c r="X129" s="1"/>
      <c r="Y129" s="1"/>
      <c r="Z129" s="1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2.75" customHeight="1">
      <c r="A130" s="132" t="s">
        <v>618</v>
      </c>
      <c r="B130" s="132"/>
      <c r="C130" s="132"/>
      <c r="D130" s="132"/>
      <c r="E130" s="44"/>
      <c r="F130" s="140" t="s">
        <v>620</v>
      </c>
      <c r="G130" s="59"/>
      <c r="H130" s="59"/>
      <c r="I130" s="59"/>
      <c r="J130" s="6"/>
      <c r="K130" s="162"/>
      <c r="L130" s="163"/>
      <c r="M130" s="6"/>
      <c r="N130" s="122"/>
      <c r="O130" s="191"/>
      <c r="P130" s="1"/>
      <c r="Q130" s="1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39" t="s">
        <v>619</v>
      </c>
      <c r="B131" s="132"/>
      <c r="C131" s="132"/>
      <c r="D131" s="132"/>
      <c r="E131" s="6"/>
      <c r="F131" s="140" t="s">
        <v>622</v>
      </c>
      <c r="G131" s="6"/>
      <c r="H131" s="6" t="s">
        <v>845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9"/>
      <c r="B132" s="132"/>
      <c r="C132" s="132"/>
      <c r="D132" s="132"/>
      <c r="E132" s="6"/>
      <c r="F132" s="140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59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"/>
      <c r="B133" s="147" t="s">
        <v>639</v>
      </c>
      <c r="C133" s="147"/>
      <c r="D133" s="147"/>
      <c r="E133" s="147"/>
      <c r="F133" s="148"/>
      <c r="G133" s="6"/>
      <c r="H133" s="6"/>
      <c r="I133" s="149"/>
      <c r="J133" s="150"/>
      <c r="K133" s="151"/>
      <c r="L133" s="150"/>
      <c r="M133" s="6"/>
      <c r="N133" s="1"/>
      <c r="O133" s="1"/>
      <c r="Q133" s="1"/>
      <c r="R133" s="59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9" t="s">
        <v>16</v>
      </c>
      <c r="B134" s="100" t="s">
        <v>590</v>
      </c>
      <c r="C134" s="100"/>
      <c r="D134" s="101" t="s">
        <v>601</v>
      </c>
      <c r="E134" s="100" t="s">
        <v>602</v>
      </c>
      <c r="F134" s="100" t="s">
        <v>603</v>
      </c>
      <c r="G134" s="100" t="s">
        <v>624</v>
      </c>
      <c r="H134" s="100" t="s">
        <v>605</v>
      </c>
      <c r="I134" s="100" t="s">
        <v>606</v>
      </c>
      <c r="J134" s="192" t="s">
        <v>607</v>
      </c>
      <c r="K134" s="152" t="s">
        <v>625</v>
      </c>
      <c r="L134" s="166" t="s">
        <v>633</v>
      </c>
      <c r="M134" s="100" t="s">
        <v>634</v>
      </c>
      <c r="N134" s="153" t="s">
        <v>609</v>
      </c>
      <c r="O134" s="102" t="s">
        <v>610</v>
      </c>
      <c r="P134" s="100" t="s">
        <v>611</v>
      </c>
      <c r="Q134" s="101" t="s">
        <v>612</v>
      </c>
      <c r="R134" s="59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113"/>
      <c r="B135" s="115"/>
      <c r="C135" s="193"/>
      <c r="D135" s="116"/>
      <c r="E135" s="117"/>
      <c r="F135" s="194"/>
      <c r="G135" s="113"/>
      <c r="H135" s="117"/>
      <c r="I135" s="118"/>
      <c r="J135" s="195"/>
      <c r="K135" s="195"/>
      <c r="L135" s="196"/>
      <c r="M135" s="107"/>
      <c r="N135" s="196"/>
      <c r="O135" s="197"/>
      <c r="P135" s="198"/>
      <c r="Q135" s="199"/>
      <c r="R135" s="160"/>
      <c r="S135" s="126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38" ht="14.25" customHeight="1">
      <c r="A136" s="113"/>
      <c r="B136" s="115"/>
      <c r="C136" s="193"/>
      <c r="D136" s="116"/>
      <c r="E136" s="117"/>
      <c r="F136" s="194"/>
      <c r="G136" s="113"/>
      <c r="H136" s="117"/>
      <c r="I136" s="118"/>
      <c r="J136" s="195"/>
      <c r="K136" s="195"/>
      <c r="L136" s="196"/>
      <c r="M136" s="107"/>
      <c r="N136" s="196"/>
      <c r="O136" s="197"/>
      <c r="P136" s="198"/>
      <c r="Q136" s="199"/>
      <c r="R136" s="160"/>
      <c r="S136" s="126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13"/>
      <c r="B137" s="115"/>
      <c r="C137" s="193"/>
      <c r="D137" s="116"/>
      <c r="E137" s="117"/>
      <c r="F137" s="194"/>
      <c r="G137" s="113"/>
      <c r="H137" s="117"/>
      <c r="I137" s="118"/>
      <c r="J137" s="195"/>
      <c r="K137" s="195"/>
      <c r="L137" s="196"/>
      <c r="M137" s="107"/>
      <c r="N137" s="196"/>
      <c r="O137" s="197"/>
      <c r="P137" s="198"/>
      <c r="Q137" s="19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3"/>
      <c r="D138" s="116"/>
      <c r="E138" s="117"/>
      <c r="F138" s="195"/>
      <c r="G138" s="113"/>
      <c r="H138" s="117"/>
      <c r="I138" s="118"/>
      <c r="J138" s="195"/>
      <c r="K138" s="195"/>
      <c r="L138" s="196"/>
      <c r="M138" s="107"/>
      <c r="N138" s="196"/>
      <c r="O138" s="197"/>
      <c r="P138" s="198"/>
      <c r="Q138" s="19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3"/>
      <c r="B139" s="115"/>
      <c r="C139" s="193"/>
      <c r="D139" s="116"/>
      <c r="E139" s="117"/>
      <c r="F139" s="195"/>
      <c r="G139" s="113"/>
      <c r="H139" s="117"/>
      <c r="I139" s="118"/>
      <c r="J139" s="195"/>
      <c r="K139" s="195"/>
      <c r="L139" s="196"/>
      <c r="M139" s="107"/>
      <c r="N139" s="196"/>
      <c r="O139" s="197"/>
      <c r="P139" s="198"/>
      <c r="Q139" s="199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3"/>
      <c r="B140" s="115"/>
      <c r="C140" s="193"/>
      <c r="D140" s="116"/>
      <c r="E140" s="117"/>
      <c r="F140" s="194"/>
      <c r="G140" s="113"/>
      <c r="H140" s="117"/>
      <c r="I140" s="118"/>
      <c r="J140" s="195"/>
      <c r="K140" s="195"/>
      <c r="L140" s="196"/>
      <c r="M140" s="107"/>
      <c r="N140" s="196"/>
      <c r="O140" s="197"/>
      <c r="P140" s="198"/>
      <c r="Q140" s="19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13"/>
      <c r="B141" s="115"/>
      <c r="C141" s="193"/>
      <c r="D141" s="116"/>
      <c r="E141" s="117"/>
      <c r="F141" s="194"/>
      <c r="G141" s="113"/>
      <c r="H141" s="117"/>
      <c r="I141" s="118"/>
      <c r="J141" s="195"/>
      <c r="K141" s="195"/>
      <c r="L141" s="195"/>
      <c r="M141" s="195"/>
      <c r="N141" s="196"/>
      <c r="O141" s="200"/>
      <c r="P141" s="198"/>
      <c r="Q141" s="19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93"/>
      <c r="D142" s="116"/>
      <c r="E142" s="117"/>
      <c r="F142" s="195"/>
      <c r="G142" s="113"/>
      <c r="H142" s="117"/>
      <c r="I142" s="118"/>
      <c r="J142" s="195"/>
      <c r="K142" s="195"/>
      <c r="L142" s="196"/>
      <c r="M142" s="107"/>
      <c r="N142" s="196"/>
      <c r="O142" s="197"/>
      <c r="P142" s="198"/>
      <c r="Q142" s="199"/>
      <c r="R142" s="160"/>
      <c r="S142" s="12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93"/>
      <c r="D143" s="116"/>
      <c r="E143" s="117"/>
      <c r="F143" s="194"/>
      <c r="G143" s="113"/>
      <c r="H143" s="117"/>
      <c r="I143" s="118"/>
      <c r="J143" s="201"/>
      <c r="K143" s="201"/>
      <c r="L143" s="201"/>
      <c r="M143" s="201"/>
      <c r="N143" s="202"/>
      <c r="O143" s="197"/>
      <c r="P143" s="119"/>
      <c r="Q143" s="199"/>
      <c r="R143" s="160"/>
      <c r="S143" s="12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139"/>
      <c r="B144" s="132"/>
      <c r="C144" s="132"/>
      <c r="D144" s="132"/>
      <c r="E144" s="6"/>
      <c r="F144" s="140"/>
      <c r="G144" s="6"/>
      <c r="H144" s="6"/>
      <c r="I144" s="6"/>
      <c r="J144" s="1"/>
      <c r="K144" s="6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9"/>
      <c r="B145" s="132"/>
      <c r="C145" s="132"/>
      <c r="D145" s="132"/>
      <c r="E145" s="6"/>
      <c r="F145" s="140"/>
      <c r="G145" s="59"/>
      <c r="H145" s="44"/>
      <c r="I145" s="59"/>
      <c r="J145" s="6"/>
      <c r="K145" s="162"/>
      <c r="L145" s="163"/>
      <c r="M145" s="6"/>
      <c r="N145" s="122"/>
      <c r="O145" s="16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59"/>
      <c r="B146" s="121"/>
      <c r="C146" s="121"/>
      <c r="D146" s="44"/>
      <c r="E146" s="59"/>
      <c r="F146" s="59"/>
      <c r="G146" s="59"/>
      <c r="H146" s="44"/>
      <c r="I146" s="59"/>
      <c r="J146" s="6"/>
      <c r="K146" s="162"/>
      <c r="L146" s="163"/>
      <c r="M146" s="6"/>
      <c r="N146" s="122"/>
      <c r="O146" s="16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4"/>
      <c r="B147" s="203" t="s">
        <v>640</v>
      </c>
      <c r="C147" s="203"/>
      <c r="D147" s="203"/>
      <c r="E147" s="203"/>
      <c r="F147" s="6"/>
      <c r="G147" s="6"/>
      <c r="H147" s="150"/>
      <c r="I147" s="6"/>
      <c r="J147" s="150"/>
      <c r="K147" s="151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99" t="s">
        <v>16</v>
      </c>
      <c r="B148" s="100" t="s">
        <v>590</v>
      </c>
      <c r="C148" s="100"/>
      <c r="D148" s="101" t="s">
        <v>601</v>
      </c>
      <c r="E148" s="100" t="s">
        <v>602</v>
      </c>
      <c r="F148" s="100" t="s">
        <v>603</v>
      </c>
      <c r="G148" s="100" t="s">
        <v>641</v>
      </c>
      <c r="H148" s="100" t="s">
        <v>642</v>
      </c>
      <c r="I148" s="100" t="s">
        <v>606</v>
      </c>
      <c r="J148" s="204" t="s">
        <v>607</v>
      </c>
      <c r="K148" s="100" t="s">
        <v>608</v>
      </c>
      <c r="L148" s="100" t="s">
        <v>643</v>
      </c>
      <c r="M148" s="100" t="s">
        <v>611</v>
      </c>
      <c r="N148" s="101" t="s">
        <v>612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</v>
      </c>
      <c r="B149" s="206">
        <v>41579</v>
      </c>
      <c r="C149" s="206"/>
      <c r="D149" s="207" t="s">
        <v>644</v>
      </c>
      <c r="E149" s="208" t="s">
        <v>645</v>
      </c>
      <c r="F149" s="209">
        <v>82</v>
      </c>
      <c r="G149" s="208" t="s">
        <v>646</v>
      </c>
      <c r="H149" s="208">
        <v>100</v>
      </c>
      <c r="I149" s="210">
        <v>100</v>
      </c>
      <c r="J149" s="211" t="s">
        <v>647</v>
      </c>
      <c r="K149" s="212">
        <f t="shared" ref="K149:K201" si="96">H149-F149</f>
        <v>18</v>
      </c>
      <c r="L149" s="213">
        <f t="shared" ref="L149:L201" si="97">K149/F149</f>
        <v>0.21951219512195122</v>
      </c>
      <c r="M149" s="208" t="s">
        <v>613</v>
      </c>
      <c r="N149" s="214">
        <v>42657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2</v>
      </c>
      <c r="B150" s="206">
        <v>41794</v>
      </c>
      <c r="C150" s="206"/>
      <c r="D150" s="207" t="s">
        <v>648</v>
      </c>
      <c r="E150" s="208" t="s">
        <v>615</v>
      </c>
      <c r="F150" s="209">
        <v>257</v>
      </c>
      <c r="G150" s="208" t="s">
        <v>646</v>
      </c>
      <c r="H150" s="208">
        <v>300</v>
      </c>
      <c r="I150" s="210">
        <v>300</v>
      </c>
      <c r="J150" s="211" t="s">
        <v>647</v>
      </c>
      <c r="K150" s="212">
        <f t="shared" si="96"/>
        <v>43</v>
      </c>
      <c r="L150" s="213">
        <f t="shared" si="97"/>
        <v>0.16731517509727625</v>
      </c>
      <c r="M150" s="208" t="s">
        <v>613</v>
      </c>
      <c r="N150" s="214">
        <v>41822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3</v>
      </c>
      <c r="B151" s="206">
        <v>41828</v>
      </c>
      <c r="C151" s="206"/>
      <c r="D151" s="207" t="s">
        <v>649</v>
      </c>
      <c r="E151" s="208" t="s">
        <v>615</v>
      </c>
      <c r="F151" s="209">
        <v>393</v>
      </c>
      <c r="G151" s="208" t="s">
        <v>646</v>
      </c>
      <c r="H151" s="208">
        <v>468</v>
      </c>
      <c r="I151" s="210">
        <v>468</v>
      </c>
      <c r="J151" s="211" t="s">
        <v>647</v>
      </c>
      <c r="K151" s="212">
        <f t="shared" si="96"/>
        <v>75</v>
      </c>
      <c r="L151" s="213">
        <f t="shared" si="97"/>
        <v>0.19083969465648856</v>
      </c>
      <c r="M151" s="208" t="s">
        <v>613</v>
      </c>
      <c r="N151" s="214">
        <v>41863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4</v>
      </c>
      <c r="B152" s="206">
        <v>41857</v>
      </c>
      <c r="C152" s="206"/>
      <c r="D152" s="207" t="s">
        <v>650</v>
      </c>
      <c r="E152" s="208" t="s">
        <v>615</v>
      </c>
      <c r="F152" s="209">
        <v>205</v>
      </c>
      <c r="G152" s="208" t="s">
        <v>646</v>
      </c>
      <c r="H152" s="208">
        <v>275</v>
      </c>
      <c r="I152" s="210">
        <v>250</v>
      </c>
      <c r="J152" s="211" t="s">
        <v>647</v>
      </c>
      <c r="K152" s="212">
        <f t="shared" si="96"/>
        <v>70</v>
      </c>
      <c r="L152" s="213">
        <f t="shared" si="97"/>
        <v>0.34146341463414637</v>
      </c>
      <c r="M152" s="208" t="s">
        <v>613</v>
      </c>
      <c r="N152" s="214">
        <v>41962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5</v>
      </c>
      <c r="B153" s="206">
        <v>41886</v>
      </c>
      <c r="C153" s="206"/>
      <c r="D153" s="207" t="s">
        <v>651</v>
      </c>
      <c r="E153" s="208" t="s">
        <v>615</v>
      </c>
      <c r="F153" s="209">
        <v>162</v>
      </c>
      <c r="G153" s="208" t="s">
        <v>646</v>
      </c>
      <c r="H153" s="208">
        <v>190</v>
      </c>
      <c r="I153" s="210">
        <v>190</v>
      </c>
      <c r="J153" s="211" t="s">
        <v>647</v>
      </c>
      <c r="K153" s="212">
        <f t="shared" si="96"/>
        <v>28</v>
      </c>
      <c r="L153" s="213">
        <f t="shared" si="97"/>
        <v>0.1728395061728395</v>
      </c>
      <c r="M153" s="208" t="s">
        <v>613</v>
      </c>
      <c r="N153" s="214">
        <v>42006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6</v>
      </c>
      <c r="B154" s="206">
        <v>41886</v>
      </c>
      <c r="C154" s="206"/>
      <c r="D154" s="207" t="s">
        <v>652</v>
      </c>
      <c r="E154" s="208" t="s">
        <v>615</v>
      </c>
      <c r="F154" s="209">
        <v>75</v>
      </c>
      <c r="G154" s="208" t="s">
        <v>646</v>
      </c>
      <c r="H154" s="208">
        <v>91.5</v>
      </c>
      <c r="I154" s="210" t="s">
        <v>653</v>
      </c>
      <c r="J154" s="211" t="s">
        <v>654</v>
      </c>
      <c r="K154" s="212">
        <f t="shared" si="96"/>
        <v>16.5</v>
      </c>
      <c r="L154" s="213">
        <f t="shared" si="97"/>
        <v>0.22</v>
      </c>
      <c r="M154" s="208" t="s">
        <v>613</v>
      </c>
      <c r="N154" s="214">
        <v>41954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7</v>
      </c>
      <c r="B155" s="206">
        <v>41913</v>
      </c>
      <c r="C155" s="206"/>
      <c r="D155" s="207" t="s">
        <v>655</v>
      </c>
      <c r="E155" s="208" t="s">
        <v>615</v>
      </c>
      <c r="F155" s="209">
        <v>850</v>
      </c>
      <c r="G155" s="208" t="s">
        <v>646</v>
      </c>
      <c r="H155" s="208">
        <v>982.5</v>
      </c>
      <c r="I155" s="210">
        <v>1050</v>
      </c>
      <c r="J155" s="211" t="s">
        <v>656</v>
      </c>
      <c r="K155" s="212">
        <f t="shared" si="96"/>
        <v>132.5</v>
      </c>
      <c r="L155" s="213">
        <f t="shared" si="97"/>
        <v>0.15588235294117647</v>
      </c>
      <c r="M155" s="208" t="s">
        <v>613</v>
      </c>
      <c r="N155" s="214">
        <v>42039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8</v>
      </c>
      <c r="B156" s="206">
        <v>41913</v>
      </c>
      <c r="C156" s="206"/>
      <c r="D156" s="207" t="s">
        <v>657</v>
      </c>
      <c r="E156" s="208" t="s">
        <v>615</v>
      </c>
      <c r="F156" s="209">
        <v>475</v>
      </c>
      <c r="G156" s="208" t="s">
        <v>646</v>
      </c>
      <c r="H156" s="208">
        <v>515</v>
      </c>
      <c r="I156" s="210">
        <v>600</v>
      </c>
      <c r="J156" s="211" t="s">
        <v>658</v>
      </c>
      <c r="K156" s="212">
        <f t="shared" si="96"/>
        <v>40</v>
      </c>
      <c r="L156" s="213">
        <f t="shared" si="97"/>
        <v>8.4210526315789472E-2</v>
      </c>
      <c r="M156" s="208" t="s">
        <v>613</v>
      </c>
      <c r="N156" s="21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9</v>
      </c>
      <c r="B157" s="206">
        <v>41913</v>
      </c>
      <c r="C157" s="206"/>
      <c r="D157" s="207" t="s">
        <v>659</v>
      </c>
      <c r="E157" s="208" t="s">
        <v>615</v>
      </c>
      <c r="F157" s="209">
        <v>86</v>
      </c>
      <c r="G157" s="208" t="s">
        <v>646</v>
      </c>
      <c r="H157" s="208">
        <v>99</v>
      </c>
      <c r="I157" s="210">
        <v>140</v>
      </c>
      <c r="J157" s="211" t="s">
        <v>660</v>
      </c>
      <c r="K157" s="212">
        <f t="shared" si="96"/>
        <v>13</v>
      </c>
      <c r="L157" s="213">
        <f t="shared" si="97"/>
        <v>0.15116279069767441</v>
      </c>
      <c r="M157" s="208" t="s">
        <v>613</v>
      </c>
      <c r="N157" s="21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10</v>
      </c>
      <c r="B158" s="206">
        <v>41926</v>
      </c>
      <c r="C158" s="206"/>
      <c r="D158" s="207" t="s">
        <v>661</v>
      </c>
      <c r="E158" s="208" t="s">
        <v>615</v>
      </c>
      <c r="F158" s="209">
        <v>496.6</v>
      </c>
      <c r="G158" s="208" t="s">
        <v>646</v>
      </c>
      <c r="H158" s="208">
        <v>621</v>
      </c>
      <c r="I158" s="210">
        <v>580</v>
      </c>
      <c r="J158" s="211" t="s">
        <v>647</v>
      </c>
      <c r="K158" s="212">
        <f t="shared" si="96"/>
        <v>124.39999999999998</v>
      </c>
      <c r="L158" s="213">
        <f t="shared" si="97"/>
        <v>0.25050342327829234</v>
      </c>
      <c r="M158" s="208" t="s">
        <v>613</v>
      </c>
      <c r="N158" s="214">
        <v>42605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11</v>
      </c>
      <c r="B159" s="206">
        <v>41926</v>
      </c>
      <c r="C159" s="206"/>
      <c r="D159" s="207" t="s">
        <v>662</v>
      </c>
      <c r="E159" s="208" t="s">
        <v>615</v>
      </c>
      <c r="F159" s="209">
        <v>2481.9</v>
      </c>
      <c r="G159" s="208" t="s">
        <v>646</v>
      </c>
      <c r="H159" s="208">
        <v>2840</v>
      </c>
      <c r="I159" s="210">
        <v>2870</v>
      </c>
      <c r="J159" s="211" t="s">
        <v>663</v>
      </c>
      <c r="K159" s="212">
        <f t="shared" si="96"/>
        <v>358.09999999999991</v>
      </c>
      <c r="L159" s="213">
        <f t="shared" si="97"/>
        <v>0.14428462065353154</v>
      </c>
      <c r="M159" s="208" t="s">
        <v>613</v>
      </c>
      <c r="N159" s="214">
        <v>42017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12</v>
      </c>
      <c r="B160" s="206">
        <v>41928</v>
      </c>
      <c r="C160" s="206"/>
      <c r="D160" s="207" t="s">
        <v>664</v>
      </c>
      <c r="E160" s="208" t="s">
        <v>615</v>
      </c>
      <c r="F160" s="209">
        <v>84.5</v>
      </c>
      <c r="G160" s="208" t="s">
        <v>646</v>
      </c>
      <c r="H160" s="208">
        <v>93</v>
      </c>
      <c r="I160" s="210">
        <v>110</v>
      </c>
      <c r="J160" s="211" t="s">
        <v>665</v>
      </c>
      <c r="K160" s="212">
        <f t="shared" si="96"/>
        <v>8.5</v>
      </c>
      <c r="L160" s="213">
        <f t="shared" si="97"/>
        <v>0.10059171597633136</v>
      </c>
      <c r="M160" s="208" t="s">
        <v>613</v>
      </c>
      <c r="N160" s="21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13</v>
      </c>
      <c r="B161" s="206">
        <v>41928</v>
      </c>
      <c r="C161" s="206"/>
      <c r="D161" s="207" t="s">
        <v>666</v>
      </c>
      <c r="E161" s="208" t="s">
        <v>615</v>
      </c>
      <c r="F161" s="209">
        <v>401</v>
      </c>
      <c r="G161" s="208" t="s">
        <v>646</v>
      </c>
      <c r="H161" s="208">
        <v>428</v>
      </c>
      <c r="I161" s="210">
        <v>450</v>
      </c>
      <c r="J161" s="211" t="s">
        <v>667</v>
      </c>
      <c r="K161" s="212">
        <f t="shared" si="96"/>
        <v>27</v>
      </c>
      <c r="L161" s="213">
        <f t="shared" si="97"/>
        <v>6.7331670822942641E-2</v>
      </c>
      <c r="M161" s="208" t="s">
        <v>613</v>
      </c>
      <c r="N161" s="214">
        <v>42020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14</v>
      </c>
      <c r="B162" s="206">
        <v>41928</v>
      </c>
      <c r="C162" s="206"/>
      <c r="D162" s="207" t="s">
        <v>668</v>
      </c>
      <c r="E162" s="208" t="s">
        <v>615</v>
      </c>
      <c r="F162" s="209">
        <v>101</v>
      </c>
      <c r="G162" s="208" t="s">
        <v>646</v>
      </c>
      <c r="H162" s="208">
        <v>112</v>
      </c>
      <c r="I162" s="210">
        <v>120</v>
      </c>
      <c r="J162" s="211" t="s">
        <v>669</v>
      </c>
      <c r="K162" s="212">
        <f t="shared" si="96"/>
        <v>11</v>
      </c>
      <c r="L162" s="213">
        <f t="shared" si="97"/>
        <v>0.10891089108910891</v>
      </c>
      <c r="M162" s="208" t="s">
        <v>613</v>
      </c>
      <c r="N162" s="21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15</v>
      </c>
      <c r="B163" s="206">
        <v>41954</v>
      </c>
      <c r="C163" s="206"/>
      <c r="D163" s="207" t="s">
        <v>670</v>
      </c>
      <c r="E163" s="208" t="s">
        <v>615</v>
      </c>
      <c r="F163" s="209">
        <v>59</v>
      </c>
      <c r="G163" s="208" t="s">
        <v>646</v>
      </c>
      <c r="H163" s="208">
        <v>76</v>
      </c>
      <c r="I163" s="210">
        <v>76</v>
      </c>
      <c r="J163" s="211" t="s">
        <v>647</v>
      </c>
      <c r="K163" s="212">
        <f t="shared" si="96"/>
        <v>17</v>
      </c>
      <c r="L163" s="213">
        <f t="shared" si="97"/>
        <v>0.28813559322033899</v>
      </c>
      <c r="M163" s="208" t="s">
        <v>613</v>
      </c>
      <c r="N163" s="214">
        <v>43032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16</v>
      </c>
      <c r="B164" s="206">
        <v>41954</v>
      </c>
      <c r="C164" s="206"/>
      <c r="D164" s="207" t="s">
        <v>659</v>
      </c>
      <c r="E164" s="208" t="s">
        <v>615</v>
      </c>
      <c r="F164" s="209">
        <v>99</v>
      </c>
      <c r="G164" s="208" t="s">
        <v>646</v>
      </c>
      <c r="H164" s="208">
        <v>120</v>
      </c>
      <c r="I164" s="210">
        <v>120</v>
      </c>
      <c r="J164" s="211" t="s">
        <v>627</v>
      </c>
      <c r="K164" s="212">
        <f t="shared" si="96"/>
        <v>21</v>
      </c>
      <c r="L164" s="213">
        <f t="shared" si="97"/>
        <v>0.21212121212121213</v>
      </c>
      <c r="M164" s="208" t="s">
        <v>613</v>
      </c>
      <c r="N164" s="214">
        <v>41960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17</v>
      </c>
      <c r="B165" s="206">
        <v>41956</v>
      </c>
      <c r="C165" s="206"/>
      <c r="D165" s="207" t="s">
        <v>671</v>
      </c>
      <c r="E165" s="208" t="s">
        <v>615</v>
      </c>
      <c r="F165" s="209">
        <v>22</v>
      </c>
      <c r="G165" s="208" t="s">
        <v>646</v>
      </c>
      <c r="H165" s="208">
        <v>33.549999999999997</v>
      </c>
      <c r="I165" s="210">
        <v>32</v>
      </c>
      <c r="J165" s="211" t="s">
        <v>672</v>
      </c>
      <c r="K165" s="212">
        <f t="shared" si="96"/>
        <v>11.549999999999997</v>
      </c>
      <c r="L165" s="213">
        <f t="shared" si="97"/>
        <v>0.52499999999999991</v>
      </c>
      <c r="M165" s="208" t="s">
        <v>613</v>
      </c>
      <c r="N165" s="214">
        <v>42188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18</v>
      </c>
      <c r="B166" s="206">
        <v>41976</v>
      </c>
      <c r="C166" s="206"/>
      <c r="D166" s="207" t="s">
        <v>673</v>
      </c>
      <c r="E166" s="208" t="s">
        <v>615</v>
      </c>
      <c r="F166" s="209">
        <v>440</v>
      </c>
      <c r="G166" s="208" t="s">
        <v>646</v>
      </c>
      <c r="H166" s="208">
        <v>520</v>
      </c>
      <c r="I166" s="210">
        <v>520</v>
      </c>
      <c r="J166" s="211" t="s">
        <v>674</v>
      </c>
      <c r="K166" s="212">
        <f t="shared" si="96"/>
        <v>80</v>
      </c>
      <c r="L166" s="213">
        <f t="shared" si="97"/>
        <v>0.18181818181818182</v>
      </c>
      <c r="M166" s="208" t="s">
        <v>613</v>
      </c>
      <c r="N166" s="214">
        <v>42208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19</v>
      </c>
      <c r="B167" s="206">
        <v>41976</v>
      </c>
      <c r="C167" s="206"/>
      <c r="D167" s="207" t="s">
        <v>675</v>
      </c>
      <c r="E167" s="208" t="s">
        <v>615</v>
      </c>
      <c r="F167" s="209">
        <v>360</v>
      </c>
      <c r="G167" s="208" t="s">
        <v>646</v>
      </c>
      <c r="H167" s="208">
        <v>427</v>
      </c>
      <c r="I167" s="210">
        <v>425</v>
      </c>
      <c r="J167" s="211" t="s">
        <v>676</v>
      </c>
      <c r="K167" s="212">
        <f t="shared" si="96"/>
        <v>67</v>
      </c>
      <c r="L167" s="213">
        <f t="shared" si="97"/>
        <v>0.18611111111111112</v>
      </c>
      <c r="M167" s="208" t="s">
        <v>613</v>
      </c>
      <c r="N167" s="214">
        <v>42058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20</v>
      </c>
      <c r="B168" s="206">
        <v>42012</v>
      </c>
      <c r="C168" s="206"/>
      <c r="D168" s="207" t="s">
        <v>677</v>
      </c>
      <c r="E168" s="208" t="s">
        <v>615</v>
      </c>
      <c r="F168" s="209">
        <v>360</v>
      </c>
      <c r="G168" s="208" t="s">
        <v>646</v>
      </c>
      <c r="H168" s="208">
        <v>455</v>
      </c>
      <c r="I168" s="210">
        <v>420</v>
      </c>
      <c r="J168" s="211" t="s">
        <v>678</v>
      </c>
      <c r="K168" s="212">
        <f t="shared" si="96"/>
        <v>95</v>
      </c>
      <c r="L168" s="213">
        <f t="shared" si="97"/>
        <v>0.2638888888888889</v>
      </c>
      <c r="M168" s="208" t="s">
        <v>613</v>
      </c>
      <c r="N168" s="214">
        <v>42024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21</v>
      </c>
      <c r="B169" s="206">
        <v>42012</v>
      </c>
      <c r="C169" s="206"/>
      <c r="D169" s="207" t="s">
        <v>679</v>
      </c>
      <c r="E169" s="208" t="s">
        <v>615</v>
      </c>
      <c r="F169" s="209">
        <v>130</v>
      </c>
      <c r="G169" s="208"/>
      <c r="H169" s="208">
        <v>175.5</v>
      </c>
      <c r="I169" s="210">
        <v>165</v>
      </c>
      <c r="J169" s="211" t="s">
        <v>680</v>
      </c>
      <c r="K169" s="212">
        <f t="shared" si="96"/>
        <v>45.5</v>
      </c>
      <c r="L169" s="213">
        <f t="shared" si="97"/>
        <v>0.35</v>
      </c>
      <c r="M169" s="208" t="s">
        <v>613</v>
      </c>
      <c r="N169" s="214">
        <v>43088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22</v>
      </c>
      <c r="B170" s="206">
        <v>42040</v>
      </c>
      <c r="C170" s="206"/>
      <c r="D170" s="207" t="s">
        <v>392</v>
      </c>
      <c r="E170" s="208" t="s">
        <v>645</v>
      </c>
      <c r="F170" s="209">
        <v>98</v>
      </c>
      <c r="G170" s="208"/>
      <c r="H170" s="208">
        <v>120</v>
      </c>
      <c r="I170" s="210">
        <v>120</v>
      </c>
      <c r="J170" s="211" t="s">
        <v>647</v>
      </c>
      <c r="K170" s="212">
        <f t="shared" si="96"/>
        <v>22</v>
      </c>
      <c r="L170" s="213">
        <f t="shared" si="97"/>
        <v>0.22448979591836735</v>
      </c>
      <c r="M170" s="208" t="s">
        <v>613</v>
      </c>
      <c r="N170" s="214">
        <v>42753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23</v>
      </c>
      <c r="B171" s="206">
        <v>42040</v>
      </c>
      <c r="C171" s="206"/>
      <c r="D171" s="207" t="s">
        <v>681</v>
      </c>
      <c r="E171" s="208" t="s">
        <v>645</v>
      </c>
      <c r="F171" s="209">
        <v>196</v>
      </c>
      <c r="G171" s="208"/>
      <c r="H171" s="208">
        <v>262</v>
      </c>
      <c r="I171" s="210">
        <v>255</v>
      </c>
      <c r="J171" s="211" t="s">
        <v>647</v>
      </c>
      <c r="K171" s="212">
        <f t="shared" si="96"/>
        <v>66</v>
      </c>
      <c r="L171" s="213">
        <f t="shared" si="97"/>
        <v>0.33673469387755101</v>
      </c>
      <c r="M171" s="208" t="s">
        <v>613</v>
      </c>
      <c r="N171" s="214">
        <v>42599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5">
        <v>24</v>
      </c>
      <c r="B172" s="216">
        <v>42067</v>
      </c>
      <c r="C172" s="216"/>
      <c r="D172" s="217" t="s">
        <v>391</v>
      </c>
      <c r="E172" s="218" t="s">
        <v>645</v>
      </c>
      <c r="F172" s="219">
        <v>235</v>
      </c>
      <c r="G172" s="219"/>
      <c r="H172" s="220">
        <v>77</v>
      </c>
      <c r="I172" s="220" t="s">
        <v>682</v>
      </c>
      <c r="J172" s="221" t="s">
        <v>683</v>
      </c>
      <c r="K172" s="222">
        <f t="shared" si="96"/>
        <v>-158</v>
      </c>
      <c r="L172" s="223">
        <f t="shared" si="97"/>
        <v>-0.67234042553191486</v>
      </c>
      <c r="M172" s="219" t="s">
        <v>626</v>
      </c>
      <c r="N172" s="216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25</v>
      </c>
      <c r="B173" s="206">
        <v>42067</v>
      </c>
      <c r="C173" s="206"/>
      <c r="D173" s="207" t="s">
        <v>684</v>
      </c>
      <c r="E173" s="208" t="s">
        <v>645</v>
      </c>
      <c r="F173" s="209">
        <v>185</v>
      </c>
      <c r="G173" s="208"/>
      <c r="H173" s="208">
        <v>224</v>
      </c>
      <c r="I173" s="210" t="s">
        <v>685</v>
      </c>
      <c r="J173" s="211" t="s">
        <v>647</v>
      </c>
      <c r="K173" s="212">
        <f t="shared" si="96"/>
        <v>39</v>
      </c>
      <c r="L173" s="213">
        <f t="shared" si="97"/>
        <v>0.21081081081081082</v>
      </c>
      <c r="M173" s="208" t="s">
        <v>613</v>
      </c>
      <c r="N173" s="214">
        <v>42647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5">
        <v>26</v>
      </c>
      <c r="B174" s="216">
        <v>42090</v>
      </c>
      <c r="C174" s="216"/>
      <c r="D174" s="224" t="s">
        <v>686</v>
      </c>
      <c r="E174" s="219" t="s">
        <v>645</v>
      </c>
      <c r="F174" s="219">
        <v>49.5</v>
      </c>
      <c r="G174" s="220"/>
      <c r="H174" s="220">
        <v>15.85</v>
      </c>
      <c r="I174" s="220">
        <v>67</v>
      </c>
      <c r="J174" s="221" t="s">
        <v>687</v>
      </c>
      <c r="K174" s="220">
        <f t="shared" si="96"/>
        <v>-33.65</v>
      </c>
      <c r="L174" s="225">
        <f t="shared" si="97"/>
        <v>-0.67979797979797973</v>
      </c>
      <c r="M174" s="219" t="s">
        <v>626</v>
      </c>
      <c r="N174" s="226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27</v>
      </c>
      <c r="B175" s="206">
        <v>42093</v>
      </c>
      <c r="C175" s="206"/>
      <c r="D175" s="207" t="s">
        <v>688</v>
      </c>
      <c r="E175" s="208" t="s">
        <v>645</v>
      </c>
      <c r="F175" s="209">
        <v>183.5</v>
      </c>
      <c r="G175" s="208"/>
      <c r="H175" s="208">
        <v>219</v>
      </c>
      <c r="I175" s="210">
        <v>218</v>
      </c>
      <c r="J175" s="211" t="s">
        <v>689</v>
      </c>
      <c r="K175" s="212">
        <f t="shared" si="96"/>
        <v>35.5</v>
      </c>
      <c r="L175" s="213">
        <f t="shared" si="97"/>
        <v>0.19346049046321526</v>
      </c>
      <c r="M175" s="208" t="s">
        <v>613</v>
      </c>
      <c r="N175" s="214">
        <v>42103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28</v>
      </c>
      <c r="B176" s="206">
        <v>42114</v>
      </c>
      <c r="C176" s="206"/>
      <c r="D176" s="207" t="s">
        <v>690</v>
      </c>
      <c r="E176" s="208" t="s">
        <v>645</v>
      </c>
      <c r="F176" s="209">
        <f>(227+237)/2</f>
        <v>232</v>
      </c>
      <c r="G176" s="208"/>
      <c r="H176" s="208">
        <v>298</v>
      </c>
      <c r="I176" s="210">
        <v>298</v>
      </c>
      <c r="J176" s="211" t="s">
        <v>647</v>
      </c>
      <c r="K176" s="212">
        <f t="shared" si="96"/>
        <v>66</v>
      </c>
      <c r="L176" s="213">
        <f t="shared" si="97"/>
        <v>0.28448275862068967</v>
      </c>
      <c r="M176" s="208" t="s">
        <v>613</v>
      </c>
      <c r="N176" s="214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29</v>
      </c>
      <c r="B177" s="206">
        <v>42128</v>
      </c>
      <c r="C177" s="206"/>
      <c r="D177" s="207" t="s">
        <v>691</v>
      </c>
      <c r="E177" s="208" t="s">
        <v>615</v>
      </c>
      <c r="F177" s="209">
        <v>385</v>
      </c>
      <c r="G177" s="208"/>
      <c r="H177" s="208">
        <f>212.5+331</f>
        <v>543.5</v>
      </c>
      <c r="I177" s="210">
        <v>510</v>
      </c>
      <c r="J177" s="211" t="s">
        <v>692</v>
      </c>
      <c r="K177" s="212">
        <f t="shared" si="96"/>
        <v>158.5</v>
      </c>
      <c r="L177" s="213">
        <f t="shared" si="97"/>
        <v>0.41168831168831171</v>
      </c>
      <c r="M177" s="208" t="s">
        <v>613</v>
      </c>
      <c r="N177" s="214">
        <v>42235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30</v>
      </c>
      <c r="B178" s="206">
        <v>42128</v>
      </c>
      <c r="C178" s="206"/>
      <c r="D178" s="207" t="s">
        <v>693</v>
      </c>
      <c r="E178" s="208" t="s">
        <v>615</v>
      </c>
      <c r="F178" s="209">
        <v>115.5</v>
      </c>
      <c r="G178" s="208"/>
      <c r="H178" s="208">
        <v>146</v>
      </c>
      <c r="I178" s="210">
        <v>142</v>
      </c>
      <c r="J178" s="211" t="s">
        <v>694</v>
      </c>
      <c r="K178" s="212">
        <f t="shared" si="96"/>
        <v>30.5</v>
      </c>
      <c r="L178" s="213">
        <f t="shared" si="97"/>
        <v>0.26406926406926406</v>
      </c>
      <c r="M178" s="208" t="s">
        <v>613</v>
      </c>
      <c r="N178" s="214">
        <v>42202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31</v>
      </c>
      <c r="B179" s="206">
        <v>42151</v>
      </c>
      <c r="C179" s="206"/>
      <c r="D179" s="207" t="s">
        <v>695</v>
      </c>
      <c r="E179" s="208" t="s">
        <v>615</v>
      </c>
      <c r="F179" s="209">
        <v>237.5</v>
      </c>
      <c r="G179" s="208"/>
      <c r="H179" s="208">
        <v>279.5</v>
      </c>
      <c r="I179" s="210">
        <v>278</v>
      </c>
      <c r="J179" s="211" t="s">
        <v>647</v>
      </c>
      <c r="K179" s="212">
        <f t="shared" si="96"/>
        <v>42</v>
      </c>
      <c r="L179" s="213">
        <f t="shared" si="97"/>
        <v>0.17684210526315788</v>
      </c>
      <c r="M179" s="208" t="s">
        <v>613</v>
      </c>
      <c r="N179" s="214">
        <v>42222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32</v>
      </c>
      <c r="B180" s="206">
        <v>42174</v>
      </c>
      <c r="C180" s="206"/>
      <c r="D180" s="207" t="s">
        <v>666</v>
      </c>
      <c r="E180" s="208" t="s">
        <v>645</v>
      </c>
      <c r="F180" s="209">
        <v>340</v>
      </c>
      <c r="G180" s="208"/>
      <c r="H180" s="208">
        <v>448</v>
      </c>
      <c r="I180" s="210">
        <v>448</v>
      </c>
      <c r="J180" s="211" t="s">
        <v>647</v>
      </c>
      <c r="K180" s="212">
        <f t="shared" si="96"/>
        <v>108</v>
      </c>
      <c r="L180" s="213">
        <f t="shared" si="97"/>
        <v>0.31764705882352939</v>
      </c>
      <c r="M180" s="208" t="s">
        <v>613</v>
      </c>
      <c r="N180" s="214">
        <v>43018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33</v>
      </c>
      <c r="B181" s="206">
        <v>42191</v>
      </c>
      <c r="C181" s="206"/>
      <c r="D181" s="207" t="s">
        <v>696</v>
      </c>
      <c r="E181" s="208" t="s">
        <v>645</v>
      </c>
      <c r="F181" s="209">
        <v>390</v>
      </c>
      <c r="G181" s="208"/>
      <c r="H181" s="208">
        <v>460</v>
      </c>
      <c r="I181" s="210">
        <v>460</v>
      </c>
      <c r="J181" s="211" t="s">
        <v>647</v>
      </c>
      <c r="K181" s="212">
        <f t="shared" si="96"/>
        <v>70</v>
      </c>
      <c r="L181" s="213">
        <f t="shared" si="97"/>
        <v>0.17948717948717949</v>
      </c>
      <c r="M181" s="208" t="s">
        <v>613</v>
      </c>
      <c r="N181" s="214">
        <v>42478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5">
        <v>34</v>
      </c>
      <c r="B182" s="216">
        <v>42195</v>
      </c>
      <c r="C182" s="216"/>
      <c r="D182" s="217" t="s">
        <v>697</v>
      </c>
      <c r="E182" s="218" t="s">
        <v>645</v>
      </c>
      <c r="F182" s="219">
        <v>122.5</v>
      </c>
      <c r="G182" s="219"/>
      <c r="H182" s="220">
        <v>61</v>
      </c>
      <c r="I182" s="220">
        <v>172</v>
      </c>
      <c r="J182" s="221" t="s">
        <v>698</v>
      </c>
      <c r="K182" s="222">
        <f t="shared" si="96"/>
        <v>-61.5</v>
      </c>
      <c r="L182" s="223">
        <f t="shared" si="97"/>
        <v>-0.50204081632653064</v>
      </c>
      <c r="M182" s="219" t="s">
        <v>626</v>
      </c>
      <c r="N182" s="21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35</v>
      </c>
      <c r="B183" s="206">
        <v>42219</v>
      </c>
      <c r="C183" s="206"/>
      <c r="D183" s="207" t="s">
        <v>699</v>
      </c>
      <c r="E183" s="208" t="s">
        <v>645</v>
      </c>
      <c r="F183" s="209">
        <v>297.5</v>
      </c>
      <c r="G183" s="208"/>
      <c r="H183" s="208">
        <v>350</v>
      </c>
      <c r="I183" s="210">
        <v>360</v>
      </c>
      <c r="J183" s="211" t="s">
        <v>700</v>
      </c>
      <c r="K183" s="212">
        <f t="shared" si="96"/>
        <v>52.5</v>
      </c>
      <c r="L183" s="213">
        <f t="shared" si="97"/>
        <v>0.17647058823529413</v>
      </c>
      <c r="M183" s="208" t="s">
        <v>613</v>
      </c>
      <c r="N183" s="214">
        <v>42232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36</v>
      </c>
      <c r="B184" s="206">
        <v>42219</v>
      </c>
      <c r="C184" s="206"/>
      <c r="D184" s="207" t="s">
        <v>701</v>
      </c>
      <c r="E184" s="208" t="s">
        <v>645</v>
      </c>
      <c r="F184" s="209">
        <v>115.5</v>
      </c>
      <c r="G184" s="208"/>
      <c r="H184" s="208">
        <v>149</v>
      </c>
      <c r="I184" s="210">
        <v>140</v>
      </c>
      <c r="J184" s="211" t="s">
        <v>702</v>
      </c>
      <c r="K184" s="212">
        <f t="shared" si="96"/>
        <v>33.5</v>
      </c>
      <c r="L184" s="213">
        <f t="shared" si="97"/>
        <v>0.29004329004329005</v>
      </c>
      <c r="M184" s="208" t="s">
        <v>613</v>
      </c>
      <c r="N184" s="214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37</v>
      </c>
      <c r="B185" s="206">
        <v>42251</v>
      </c>
      <c r="C185" s="206"/>
      <c r="D185" s="207" t="s">
        <v>695</v>
      </c>
      <c r="E185" s="208" t="s">
        <v>645</v>
      </c>
      <c r="F185" s="209">
        <v>226</v>
      </c>
      <c r="G185" s="208"/>
      <c r="H185" s="208">
        <v>292</v>
      </c>
      <c r="I185" s="210">
        <v>292</v>
      </c>
      <c r="J185" s="211" t="s">
        <v>703</v>
      </c>
      <c r="K185" s="212">
        <f t="shared" si="96"/>
        <v>66</v>
      </c>
      <c r="L185" s="213">
        <f t="shared" si="97"/>
        <v>0.29203539823008851</v>
      </c>
      <c r="M185" s="208" t="s">
        <v>613</v>
      </c>
      <c r="N185" s="214">
        <v>42286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38</v>
      </c>
      <c r="B186" s="206">
        <v>42254</v>
      </c>
      <c r="C186" s="206"/>
      <c r="D186" s="207" t="s">
        <v>690</v>
      </c>
      <c r="E186" s="208" t="s">
        <v>645</v>
      </c>
      <c r="F186" s="209">
        <v>232.5</v>
      </c>
      <c r="G186" s="208"/>
      <c r="H186" s="208">
        <v>312.5</v>
      </c>
      <c r="I186" s="210">
        <v>310</v>
      </c>
      <c r="J186" s="211" t="s">
        <v>647</v>
      </c>
      <c r="K186" s="212">
        <f t="shared" si="96"/>
        <v>80</v>
      </c>
      <c r="L186" s="213">
        <f t="shared" si="97"/>
        <v>0.34408602150537637</v>
      </c>
      <c r="M186" s="208" t="s">
        <v>613</v>
      </c>
      <c r="N186" s="21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39</v>
      </c>
      <c r="B187" s="206">
        <v>42268</v>
      </c>
      <c r="C187" s="206"/>
      <c r="D187" s="207" t="s">
        <v>704</v>
      </c>
      <c r="E187" s="208" t="s">
        <v>645</v>
      </c>
      <c r="F187" s="209">
        <v>196.5</v>
      </c>
      <c r="G187" s="208"/>
      <c r="H187" s="208">
        <v>238</v>
      </c>
      <c r="I187" s="210">
        <v>238</v>
      </c>
      <c r="J187" s="211" t="s">
        <v>703</v>
      </c>
      <c r="K187" s="212">
        <f t="shared" si="96"/>
        <v>41.5</v>
      </c>
      <c r="L187" s="213">
        <f t="shared" si="97"/>
        <v>0.21119592875318066</v>
      </c>
      <c r="M187" s="208" t="s">
        <v>613</v>
      </c>
      <c r="N187" s="214">
        <v>42291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40</v>
      </c>
      <c r="B188" s="206">
        <v>42271</v>
      </c>
      <c r="C188" s="206"/>
      <c r="D188" s="207" t="s">
        <v>644</v>
      </c>
      <c r="E188" s="208" t="s">
        <v>645</v>
      </c>
      <c r="F188" s="209">
        <v>65</v>
      </c>
      <c r="G188" s="208"/>
      <c r="H188" s="208">
        <v>82</v>
      </c>
      <c r="I188" s="210">
        <v>82</v>
      </c>
      <c r="J188" s="211" t="s">
        <v>703</v>
      </c>
      <c r="K188" s="212">
        <f t="shared" si="96"/>
        <v>17</v>
      </c>
      <c r="L188" s="213">
        <f t="shared" si="97"/>
        <v>0.26153846153846155</v>
      </c>
      <c r="M188" s="208" t="s">
        <v>613</v>
      </c>
      <c r="N188" s="214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41</v>
      </c>
      <c r="B189" s="206">
        <v>42291</v>
      </c>
      <c r="C189" s="206"/>
      <c r="D189" s="207" t="s">
        <v>705</v>
      </c>
      <c r="E189" s="208" t="s">
        <v>645</v>
      </c>
      <c r="F189" s="209">
        <v>144</v>
      </c>
      <c r="G189" s="208"/>
      <c r="H189" s="208">
        <v>182.5</v>
      </c>
      <c r="I189" s="210">
        <v>181</v>
      </c>
      <c r="J189" s="211" t="s">
        <v>703</v>
      </c>
      <c r="K189" s="212">
        <f t="shared" si="96"/>
        <v>38.5</v>
      </c>
      <c r="L189" s="213">
        <f t="shared" si="97"/>
        <v>0.2673611111111111</v>
      </c>
      <c r="M189" s="208" t="s">
        <v>613</v>
      </c>
      <c r="N189" s="214">
        <v>42817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42</v>
      </c>
      <c r="B190" s="206">
        <v>42291</v>
      </c>
      <c r="C190" s="206"/>
      <c r="D190" s="207" t="s">
        <v>706</v>
      </c>
      <c r="E190" s="208" t="s">
        <v>645</v>
      </c>
      <c r="F190" s="209">
        <v>264</v>
      </c>
      <c r="G190" s="208"/>
      <c r="H190" s="208">
        <v>311</v>
      </c>
      <c r="I190" s="210">
        <v>311</v>
      </c>
      <c r="J190" s="211" t="s">
        <v>703</v>
      </c>
      <c r="K190" s="212">
        <f t="shared" si="96"/>
        <v>47</v>
      </c>
      <c r="L190" s="213">
        <f t="shared" si="97"/>
        <v>0.17803030303030304</v>
      </c>
      <c r="M190" s="208" t="s">
        <v>613</v>
      </c>
      <c r="N190" s="214">
        <v>42604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43</v>
      </c>
      <c r="B191" s="206">
        <v>42318</v>
      </c>
      <c r="C191" s="206"/>
      <c r="D191" s="207" t="s">
        <v>707</v>
      </c>
      <c r="E191" s="208" t="s">
        <v>615</v>
      </c>
      <c r="F191" s="209">
        <v>549.5</v>
      </c>
      <c r="G191" s="208"/>
      <c r="H191" s="208">
        <v>630</v>
      </c>
      <c r="I191" s="210">
        <v>630</v>
      </c>
      <c r="J191" s="211" t="s">
        <v>703</v>
      </c>
      <c r="K191" s="212">
        <f t="shared" si="96"/>
        <v>80.5</v>
      </c>
      <c r="L191" s="213">
        <f t="shared" si="97"/>
        <v>0.1464968152866242</v>
      </c>
      <c r="M191" s="208" t="s">
        <v>613</v>
      </c>
      <c r="N191" s="214">
        <v>42419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44</v>
      </c>
      <c r="B192" s="206">
        <v>42342</v>
      </c>
      <c r="C192" s="206"/>
      <c r="D192" s="207" t="s">
        <v>708</v>
      </c>
      <c r="E192" s="208" t="s">
        <v>645</v>
      </c>
      <c r="F192" s="209">
        <v>1027.5</v>
      </c>
      <c r="G192" s="208"/>
      <c r="H192" s="208">
        <v>1315</v>
      </c>
      <c r="I192" s="210">
        <v>1250</v>
      </c>
      <c r="J192" s="211" t="s">
        <v>703</v>
      </c>
      <c r="K192" s="212">
        <f t="shared" si="96"/>
        <v>287.5</v>
      </c>
      <c r="L192" s="213">
        <f t="shared" si="97"/>
        <v>0.27980535279805352</v>
      </c>
      <c r="M192" s="208" t="s">
        <v>613</v>
      </c>
      <c r="N192" s="214">
        <v>43244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45</v>
      </c>
      <c r="B193" s="206">
        <v>42367</v>
      </c>
      <c r="C193" s="206"/>
      <c r="D193" s="207" t="s">
        <v>709</v>
      </c>
      <c r="E193" s="208" t="s">
        <v>645</v>
      </c>
      <c r="F193" s="209">
        <v>465</v>
      </c>
      <c r="G193" s="208"/>
      <c r="H193" s="208">
        <v>540</v>
      </c>
      <c r="I193" s="210">
        <v>540</v>
      </c>
      <c r="J193" s="211" t="s">
        <v>703</v>
      </c>
      <c r="K193" s="212">
        <f t="shared" si="96"/>
        <v>75</v>
      </c>
      <c r="L193" s="213">
        <f t="shared" si="97"/>
        <v>0.16129032258064516</v>
      </c>
      <c r="M193" s="208" t="s">
        <v>613</v>
      </c>
      <c r="N193" s="214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46</v>
      </c>
      <c r="B194" s="206">
        <v>42380</v>
      </c>
      <c r="C194" s="206"/>
      <c r="D194" s="207" t="s">
        <v>392</v>
      </c>
      <c r="E194" s="208" t="s">
        <v>615</v>
      </c>
      <c r="F194" s="209">
        <v>81</v>
      </c>
      <c r="G194" s="208"/>
      <c r="H194" s="208">
        <v>110</v>
      </c>
      <c r="I194" s="210">
        <v>110</v>
      </c>
      <c r="J194" s="211" t="s">
        <v>703</v>
      </c>
      <c r="K194" s="212">
        <f t="shared" si="96"/>
        <v>29</v>
      </c>
      <c r="L194" s="213">
        <f t="shared" si="97"/>
        <v>0.35802469135802467</v>
      </c>
      <c r="M194" s="208" t="s">
        <v>613</v>
      </c>
      <c r="N194" s="214">
        <v>42745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47</v>
      </c>
      <c r="B195" s="206">
        <v>42382</v>
      </c>
      <c r="C195" s="206"/>
      <c r="D195" s="207" t="s">
        <v>710</v>
      </c>
      <c r="E195" s="208" t="s">
        <v>615</v>
      </c>
      <c r="F195" s="209">
        <v>417.5</v>
      </c>
      <c r="G195" s="208"/>
      <c r="H195" s="208">
        <v>547</v>
      </c>
      <c r="I195" s="210">
        <v>535</v>
      </c>
      <c r="J195" s="211" t="s">
        <v>703</v>
      </c>
      <c r="K195" s="212">
        <f t="shared" si="96"/>
        <v>129.5</v>
      </c>
      <c r="L195" s="213">
        <f t="shared" si="97"/>
        <v>0.31017964071856285</v>
      </c>
      <c r="M195" s="208" t="s">
        <v>613</v>
      </c>
      <c r="N195" s="21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48</v>
      </c>
      <c r="B196" s="206">
        <v>42408</v>
      </c>
      <c r="C196" s="206"/>
      <c r="D196" s="207" t="s">
        <v>711</v>
      </c>
      <c r="E196" s="208" t="s">
        <v>645</v>
      </c>
      <c r="F196" s="209">
        <v>650</v>
      </c>
      <c r="G196" s="208"/>
      <c r="H196" s="208">
        <v>800</v>
      </c>
      <c r="I196" s="210">
        <v>800</v>
      </c>
      <c r="J196" s="211" t="s">
        <v>703</v>
      </c>
      <c r="K196" s="212">
        <f t="shared" si="96"/>
        <v>150</v>
      </c>
      <c r="L196" s="213">
        <f t="shared" si="97"/>
        <v>0.23076923076923078</v>
      </c>
      <c r="M196" s="208" t="s">
        <v>613</v>
      </c>
      <c r="N196" s="214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49</v>
      </c>
      <c r="B197" s="206">
        <v>42433</v>
      </c>
      <c r="C197" s="206"/>
      <c r="D197" s="207" t="s">
        <v>212</v>
      </c>
      <c r="E197" s="208" t="s">
        <v>645</v>
      </c>
      <c r="F197" s="209">
        <v>437.5</v>
      </c>
      <c r="G197" s="208"/>
      <c r="H197" s="208">
        <v>504.5</v>
      </c>
      <c r="I197" s="210">
        <v>522</v>
      </c>
      <c r="J197" s="211" t="s">
        <v>712</v>
      </c>
      <c r="K197" s="212">
        <f t="shared" si="96"/>
        <v>67</v>
      </c>
      <c r="L197" s="213">
        <f t="shared" si="97"/>
        <v>0.15314285714285714</v>
      </c>
      <c r="M197" s="208" t="s">
        <v>613</v>
      </c>
      <c r="N197" s="214">
        <v>42480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50</v>
      </c>
      <c r="B198" s="206">
        <v>42438</v>
      </c>
      <c r="C198" s="206"/>
      <c r="D198" s="207" t="s">
        <v>713</v>
      </c>
      <c r="E198" s="208" t="s">
        <v>645</v>
      </c>
      <c r="F198" s="209">
        <v>189.5</v>
      </c>
      <c r="G198" s="208"/>
      <c r="H198" s="208">
        <v>218</v>
      </c>
      <c r="I198" s="210">
        <v>218</v>
      </c>
      <c r="J198" s="211" t="s">
        <v>703</v>
      </c>
      <c r="K198" s="212">
        <f t="shared" si="96"/>
        <v>28.5</v>
      </c>
      <c r="L198" s="213">
        <f t="shared" si="97"/>
        <v>0.15039577836411611</v>
      </c>
      <c r="M198" s="208" t="s">
        <v>613</v>
      </c>
      <c r="N198" s="214">
        <v>43034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51</v>
      </c>
      <c r="B199" s="216">
        <v>42471</v>
      </c>
      <c r="C199" s="216"/>
      <c r="D199" s="224" t="s">
        <v>714</v>
      </c>
      <c r="E199" s="219" t="s">
        <v>645</v>
      </c>
      <c r="F199" s="219">
        <v>36.5</v>
      </c>
      <c r="G199" s="220"/>
      <c r="H199" s="220">
        <v>15.85</v>
      </c>
      <c r="I199" s="220">
        <v>60</v>
      </c>
      <c r="J199" s="221" t="s">
        <v>715</v>
      </c>
      <c r="K199" s="222">
        <f t="shared" si="96"/>
        <v>-20.65</v>
      </c>
      <c r="L199" s="223">
        <f t="shared" si="97"/>
        <v>-0.5657534246575342</v>
      </c>
      <c r="M199" s="219" t="s">
        <v>626</v>
      </c>
      <c r="N199" s="227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52</v>
      </c>
      <c r="B200" s="206">
        <v>42472</v>
      </c>
      <c r="C200" s="206"/>
      <c r="D200" s="207" t="s">
        <v>716</v>
      </c>
      <c r="E200" s="208" t="s">
        <v>645</v>
      </c>
      <c r="F200" s="209">
        <v>93</v>
      </c>
      <c r="G200" s="208"/>
      <c r="H200" s="208">
        <v>149</v>
      </c>
      <c r="I200" s="210">
        <v>140</v>
      </c>
      <c r="J200" s="211" t="s">
        <v>717</v>
      </c>
      <c r="K200" s="212">
        <f t="shared" si="96"/>
        <v>56</v>
      </c>
      <c r="L200" s="213">
        <f t="shared" si="97"/>
        <v>0.60215053763440862</v>
      </c>
      <c r="M200" s="208" t="s">
        <v>613</v>
      </c>
      <c r="N200" s="214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53</v>
      </c>
      <c r="B201" s="206">
        <v>42472</v>
      </c>
      <c r="C201" s="206"/>
      <c r="D201" s="207" t="s">
        <v>718</v>
      </c>
      <c r="E201" s="208" t="s">
        <v>645</v>
      </c>
      <c r="F201" s="209">
        <v>130</v>
      </c>
      <c r="G201" s="208"/>
      <c r="H201" s="208">
        <v>150</v>
      </c>
      <c r="I201" s="210" t="s">
        <v>719</v>
      </c>
      <c r="J201" s="211" t="s">
        <v>703</v>
      </c>
      <c r="K201" s="212">
        <f t="shared" si="96"/>
        <v>20</v>
      </c>
      <c r="L201" s="213">
        <f t="shared" si="97"/>
        <v>0.15384615384615385</v>
      </c>
      <c r="M201" s="208" t="s">
        <v>613</v>
      </c>
      <c r="N201" s="214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54</v>
      </c>
      <c r="B202" s="206">
        <v>42473</v>
      </c>
      <c r="C202" s="206"/>
      <c r="D202" s="207" t="s">
        <v>720</v>
      </c>
      <c r="E202" s="208" t="s">
        <v>645</v>
      </c>
      <c r="F202" s="209">
        <v>196</v>
      </c>
      <c r="G202" s="208"/>
      <c r="H202" s="208">
        <v>299</v>
      </c>
      <c r="I202" s="210">
        <v>299</v>
      </c>
      <c r="J202" s="211" t="s">
        <v>703</v>
      </c>
      <c r="K202" s="212">
        <v>103</v>
      </c>
      <c r="L202" s="213">
        <v>0.52551020408163296</v>
      </c>
      <c r="M202" s="208" t="s">
        <v>613</v>
      </c>
      <c r="N202" s="214">
        <v>42620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55</v>
      </c>
      <c r="B203" s="206">
        <v>42473</v>
      </c>
      <c r="C203" s="206"/>
      <c r="D203" s="207" t="s">
        <v>721</v>
      </c>
      <c r="E203" s="208" t="s">
        <v>645</v>
      </c>
      <c r="F203" s="209">
        <v>88</v>
      </c>
      <c r="G203" s="208"/>
      <c r="H203" s="208">
        <v>103</v>
      </c>
      <c r="I203" s="210">
        <v>103</v>
      </c>
      <c r="J203" s="211" t="s">
        <v>703</v>
      </c>
      <c r="K203" s="212">
        <v>15</v>
      </c>
      <c r="L203" s="213">
        <v>0.170454545454545</v>
      </c>
      <c r="M203" s="208" t="s">
        <v>613</v>
      </c>
      <c r="N203" s="21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56</v>
      </c>
      <c r="B204" s="206">
        <v>42492</v>
      </c>
      <c r="C204" s="206"/>
      <c r="D204" s="207" t="s">
        <v>722</v>
      </c>
      <c r="E204" s="208" t="s">
        <v>645</v>
      </c>
      <c r="F204" s="209">
        <v>127.5</v>
      </c>
      <c r="G204" s="208"/>
      <c r="H204" s="208">
        <v>148</v>
      </c>
      <c r="I204" s="210" t="s">
        <v>723</v>
      </c>
      <c r="J204" s="211" t="s">
        <v>703</v>
      </c>
      <c r="K204" s="212">
        <f t="shared" ref="K204:K208" si="98">H204-F204</f>
        <v>20.5</v>
      </c>
      <c r="L204" s="213">
        <f t="shared" ref="L204:L208" si="99">K204/F204</f>
        <v>0.16078431372549021</v>
      </c>
      <c r="M204" s="208" t="s">
        <v>613</v>
      </c>
      <c r="N204" s="214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57</v>
      </c>
      <c r="B205" s="206">
        <v>42493</v>
      </c>
      <c r="C205" s="206"/>
      <c r="D205" s="207" t="s">
        <v>724</v>
      </c>
      <c r="E205" s="208" t="s">
        <v>645</v>
      </c>
      <c r="F205" s="209">
        <v>675</v>
      </c>
      <c r="G205" s="208"/>
      <c r="H205" s="208">
        <v>815</v>
      </c>
      <c r="I205" s="210" t="s">
        <v>725</v>
      </c>
      <c r="J205" s="211" t="s">
        <v>703</v>
      </c>
      <c r="K205" s="212">
        <f t="shared" si="98"/>
        <v>140</v>
      </c>
      <c r="L205" s="213">
        <f t="shared" si="99"/>
        <v>0.2074074074074074</v>
      </c>
      <c r="M205" s="208" t="s">
        <v>613</v>
      </c>
      <c r="N205" s="214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58</v>
      </c>
      <c r="B206" s="216">
        <v>42522</v>
      </c>
      <c r="C206" s="216"/>
      <c r="D206" s="217" t="s">
        <v>726</v>
      </c>
      <c r="E206" s="218" t="s">
        <v>645</v>
      </c>
      <c r="F206" s="219">
        <v>500</v>
      </c>
      <c r="G206" s="219"/>
      <c r="H206" s="220">
        <v>232.5</v>
      </c>
      <c r="I206" s="220" t="s">
        <v>727</v>
      </c>
      <c r="J206" s="221" t="s">
        <v>728</v>
      </c>
      <c r="K206" s="222">
        <f t="shared" si="98"/>
        <v>-267.5</v>
      </c>
      <c r="L206" s="223">
        <f t="shared" si="99"/>
        <v>-0.53500000000000003</v>
      </c>
      <c r="M206" s="219" t="s">
        <v>626</v>
      </c>
      <c r="N206" s="216">
        <v>43735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59</v>
      </c>
      <c r="B207" s="206">
        <v>42527</v>
      </c>
      <c r="C207" s="206"/>
      <c r="D207" s="207" t="s">
        <v>562</v>
      </c>
      <c r="E207" s="208" t="s">
        <v>645</v>
      </c>
      <c r="F207" s="209">
        <v>110</v>
      </c>
      <c r="G207" s="208"/>
      <c r="H207" s="208">
        <v>126.5</v>
      </c>
      <c r="I207" s="210">
        <v>125</v>
      </c>
      <c r="J207" s="211" t="s">
        <v>654</v>
      </c>
      <c r="K207" s="212">
        <f t="shared" si="98"/>
        <v>16.5</v>
      </c>
      <c r="L207" s="213">
        <f t="shared" si="99"/>
        <v>0.15</v>
      </c>
      <c r="M207" s="208" t="s">
        <v>613</v>
      </c>
      <c r="N207" s="214">
        <v>42552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60</v>
      </c>
      <c r="B208" s="206">
        <v>42538</v>
      </c>
      <c r="C208" s="206"/>
      <c r="D208" s="207" t="s">
        <v>729</v>
      </c>
      <c r="E208" s="208" t="s">
        <v>645</v>
      </c>
      <c r="F208" s="209">
        <v>44</v>
      </c>
      <c r="G208" s="208"/>
      <c r="H208" s="208">
        <v>69.5</v>
      </c>
      <c r="I208" s="210">
        <v>69.5</v>
      </c>
      <c r="J208" s="211" t="s">
        <v>730</v>
      </c>
      <c r="K208" s="212">
        <f t="shared" si="98"/>
        <v>25.5</v>
      </c>
      <c r="L208" s="213">
        <f t="shared" si="99"/>
        <v>0.57954545454545459</v>
      </c>
      <c r="M208" s="208" t="s">
        <v>613</v>
      </c>
      <c r="N208" s="214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61</v>
      </c>
      <c r="B209" s="206">
        <v>42549</v>
      </c>
      <c r="C209" s="206"/>
      <c r="D209" s="207" t="s">
        <v>731</v>
      </c>
      <c r="E209" s="208" t="s">
        <v>645</v>
      </c>
      <c r="F209" s="209">
        <v>262.5</v>
      </c>
      <c r="G209" s="208"/>
      <c r="H209" s="208">
        <v>340</v>
      </c>
      <c r="I209" s="210">
        <v>333</v>
      </c>
      <c r="J209" s="211" t="s">
        <v>732</v>
      </c>
      <c r="K209" s="212">
        <v>77.5</v>
      </c>
      <c r="L209" s="213">
        <v>0.29523809523809502</v>
      </c>
      <c r="M209" s="208" t="s">
        <v>613</v>
      </c>
      <c r="N209" s="21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62</v>
      </c>
      <c r="B210" s="206">
        <v>42549</v>
      </c>
      <c r="C210" s="206"/>
      <c r="D210" s="207" t="s">
        <v>733</v>
      </c>
      <c r="E210" s="208" t="s">
        <v>645</v>
      </c>
      <c r="F210" s="209">
        <v>840</v>
      </c>
      <c r="G210" s="208"/>
      <c r="H210" s="208">
        <v>1230</v>
      </c>
      <c r="I210" s="210">
        <v>1230</v>
      </c>
      <c r="J210" s="211" t="s">
        <v>703</v>
      </c>
      <c r="K210" s="212">
        <v>390</v>
      </c>
      <c r="L210" s="213">
        <v>0.46428571428571402</v>
      </c>
      <c r="M210" s="208" t="s">
        <v>613</v>
      </c>
      <c r="N210" s="214">
        <v>42649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8">
        <v>63</v>
      </c>
      <c r="B211" s="229">
        <v>42556</v>
      </c>
      <c r="C211" s="229"/>
      <c r="D211" s="230" t="s">
        <v>734</v>
      </c>
      <c r="E211" s="231" t="s">
        <v>645</v>
      </c>
      <c r="F211" s="231">
        <v>395</v>
      </c>
      <c r="G211" s="232"/>
      <c r="H211" s="232">
        <f>(468.5+342.5)/2</f>
        <v>405.5</v>
      </c>
      <c r="I211" s="232">
        <v>510</v>
      </c>
      <c r="J211" s="233" t="s">
        <v>735</v>
      </c>
      <c r="K211" s="234">
        <f t="shared" ref="K211:K217" si="100">H211-F211</f>
        <v>10.5</v>
      </c>
      <c r="L211" s="235">
        <f t="shared" ref="L211:L217" si="101">K211/F211</f>
        <v>2.6582278481012658E-2</v>
      </c>
      <c r="M211" s="231" t="s">
        <v>736</v>
      </c>
      <c r="N211" s="229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64</v>
      </c>
      <c r="B212" s="216">
        <v>42584</v>
      </c>
      <c r="C212" s="216"/>
      <c r="D212" s="217" t="s">
        <v>737</v>
      </c>
      <c r="E212" s="218" t="s">
        <v>615</v>
      </c>
      <c r="F212" s="219">
        <f>169.5-12.8</f>
        <v>156.69999999999999</v>
      </c>
      <c r="G212" s="219"/>
      <c r="H212" s="220">
        <v>77</v>
      </c>
      <c r="I212" s="220" t="s">
        <v>738</v>
      </c>
      <c r="J212" s="221" t="s">
        <v>739</v>
      </c>
      <c r="K212" s="222">
        <f t="shared" si="100"/>
        <v>-79.699999999999989</v>
      </c>
      <c r="L212" s="223">
        <f t="shared" si="101"/>
        <v>-0.50861518825781749</v>
      </c>
      <c r="M212" s="219" t="s">
        <v>626</v>
      </c>
      <c r="N212" s="216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5">
        <v>65</v>
      </c>
      <c r="B213" s="216">
        <v>42586</v>
      </c>
      <c r="C213" s="216"/>
      <c r="D213" s="217" t="s">
        <v>740</v>
      </c>
      <c r="E213" s="218" t="s">
        <v>645</v>
      </c>
      <c r="F213" s="219">
        <v>400</v>
      </c>
      <c r="G213" s="219"/>
      <c r="H213" s="220">
        <v>305</v>
      </c>
      <c r="I213" s="220">
        <v>475</v>
      </c>
      <c r="J213" s="221" t="s">
        <v>741</v>
      </c>
      <c r="K213" s="222">
        <f t="shared" si="100"/>
        <v>-95</v>
      </c>
      <c r="L213" s="223">
        <f t="shared" si="101"/>
        <v>-0.23749999999999999</v>
      </c>
      <c r="M213" s="219" t="s">
        <v>626</v>
      </c>
      <c r="N213" s="216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66</v>
      </c>
      <c r="B214" s="206">
        <v>42593</v>
      </c>
      <c r="C214" s="206"/>
      <c r="D214" s="207" t="s">
        <v>742</v>
      </c>
      <c r="E214" s="208" t="s">
        <v>645</v>
      </c>
      <c r="F214" s="209">
        <v>86.5</v>
      </c>
      <c r="G214" s="208"/>
      <c r="H214" s="208">
        <v>130</v>
      </c>
      <c r="I214" s="210">
        <v>130</v>
      </c>
      <c r="J214" s="211" t="s">
        <v>743</v>
      </c>
      <c r="K214" s="212">
        <f t="shared" si="100"/>
        <v>43.5</v>
      </c>
      <c r="L214" s="213">
        <f t="shared" si="101"/>
        <v>0.50289017341040465</v>
      </c>
      <c r="M214" s="208" t="s">
        <v>613</v>
      </c>
      <c r="N214" s="214">
        <v>43091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5">
        <v>67</v>
      </c>
      <c r="B215" s="216">
        <v>42600</v>
      </c>
      <c r="C215" s="216"/>
      <c r="D215" s="217" t="s">
        <v>111</v>
      </c>
      <c r="E215" s="218" t="s">
        <v>645</v>
      </c>
      <c r="F215" s="219">
        <v>133.5</v>
      </c>
      <c r="G215" s="219"/>
      <c r="H215" s="220">
        <v>126.5</v>
      </c>
      <c r="I215" s="220">
        <v>178</v>
      </c>
      <c r="J215" s="221" t="s">
        <v>744</v>
      </c>
      <c r="K215" s="222">
        <f t="shared" si="100"/>
        <v>-7</v>
      </c>
      <c r="L215" s="223">
        <f t="shared" si="101"/>
        <v>-5.2434456928838954E-2</v>
      </c>
      <c r="M215" s="219" t="s">
        <v>626</v>
      </c>
      <c r="N215" s="216">
        <v>42615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68</v>
      </c>
      <c r="B216" s="206">
        <v>42613</v>
      </c>
      <c r="C216" s="206"/>
      <c r="D216" s="207" t="s">
        <v>745</v>
      </c>
      <c r="E216" s="208" t="s">
        <v>645</v>
      </c>
      <c r="F216" s="209">
        <v>560</v>
      </c>
      <c r="G216" s="208"/>
      <c r="H216" s="208">
        <v>725</v>
      </c>
      <c r="I216" s="210">
        <v>725</v>
      </c>
      <c r="J216" s="211" t="s">
        <v>647</v>
      </c>
      <c r="K216" s="212">
        <f t="shared" si="100"/>
        <v>165</v>
      </c>
      <c r="L216" s="213">
        <f t="shared" si="101"/>
        <v>0.29464285714285715</v>
      </c>
      <c r="M216" s="208" t="s">
        <v>613</v>
      </c>
      <c r="N216" s="214">
        <v>42456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69</v>
      </c>
      <c r="B217" s="206">
        <v>42614</v>
      </c>
      <c r="C217" s="206"/>
      <c r="D217" s="207" t="s">
        <v>746</v>
      </c>
      <c r="E217" s="208" t="s">
        <v>645</v>
      </c>
      <c r="F217" s="209">
        <v>160.5</v>
      </c>
      <c r="G217" s="208"/>
      <c r="H217" s="208">
        <v>210</v>
      </c>
      <c r="I217" s="210">
        <v>210</v>
      </c>
      <c r="J217" s="211" t="s">
        <v>647</v>
      </c>
      <c r="K217" s="212">
        <f t="shared" si="100"/>
        <v>49.5</v>
      </c>
      <c r="L217" s="213">
        <f t="shared" si="101"/>
        <v>0.30841121495327101</v>
      </c>
      <c r="M217" s="208" t="s">
        <v>613</v>
      </c>
      <c r="N217" s="214">
        <v>42871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70</v>
      </c>
      <c r="B218" s="206">
        <v>42646</v>
      </c>
      <c r="C218" s="206"/>
      <c r="D218" s="207" t="s">
        <v>407</v>
      </c>
      <c r="E218" s="208" t="s">
        <v>645</v>
      </c>
      <c r="F218" s="209">
        <v>430</v>
      </c>
      <c r="G218" s="208"/>
      <c r="H218" s="208">
        <v>596</v>
      </c>
      <c r="I218" s="210">
        <v>575</v>
      </c>
      <c r="J218" s="211" t="s">
        <v>747</v>
      </c>
      <c r="K218" s="212">
        <v>166</v>
      </c>
      <c r="L218" s="213">
        <v>0.38604651162790699</v>
      </c>
      <c r="M218" s="208" t="s">
        <v>613</v>
      </c>
      <c r="N218" s="214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71</v>
      </c>
      <c r="B219" s="206">
        <v>42657</v>
      </c>
      <c r="C219" s="206"/>
      <c r="D219" s="207" t="s">
        <v>748</v>
      </c>
      <c r="E219" s="208" t="s">
        <v>645</v>
      </c>
      <c r="F219" s="209">
        <v>280</v>
      </c>
      <c r="G219" s="208"/>
      <c r="H219" s="208">
        <v>345</v>
      </c>
      <c r="I219" s="210">
        <v>345</v>
      </c>
      <c r="J219" s="211" t="s">
        <v>647</v>
      </c>
      <c r="K219" s="212">
        <f t="shared" ref="K219:K224" si="102">H219-F219</f>
        <v>65</v>
      </c>
      <c r="L219" s="213">
        <f t="shared" ref="L219:L220" si="103">K219/F219</f>
        <v>0.23214285714285715</v>
      </c>
      <c r="M219" s="208" t="s">
        <v>613</v>
      </c>
      <c r="N219" s="214">
        <v>42814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72</v>
      </c>
      <c r="B220" s="206">
        <v>42657</v>
      </c>
      <c r="C220" s="206"/>
      <c r="D220" s="207" t="s">
        <v>749</v>
      </c>
      <c r="E220" s="208" t="s">
        <v>645</v>
      </c>
      <c r="F220" s="209">
        <v>245</v>
      </c>
      <c r="G220" s="208"/>
      <c r="H220" s="208">
        <v>325.5</v>
      </c>
      <c r="I220" s="210">
        <v>330</v>
      </c>
      <c r="J220" s="211" t="s">
        <v>750</v>
      </c>
      <c r="K220" s="212">
        <f t="shared" si="102"/>
        <v>80.5</v>
      </c>
      <c r="L220" s="213">
        <f t="shared" si="103"/>
        <v>0.32857142857142857</v>
      </c>
      <c r="M220" s="208" t="s">
        <v>613</v>
      </c>
      <c r="N220" s="214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73</v>
      </c>
      <c r="B221" s="206">
        <v>42660</v>
      </c>
      <c r="C221" s="206"/>
      <c r="D221" s="207" t="s">
        <v>352</v>
      </c>
      <c r="E221" s="208" t="s">
        <v>645</v>
      </c>
      <c r="F221" s="209">
        <v>125</v>
      </c>
      <c r="G221" s="208"/>
      <c r="H221" s="208">
        <v>160</v>
      </c>
      <c r="I221" s="210">
        <v>160</v>
      </c>
      <c r="J221" s="211" t="s">
        <v>703</v>
      </c>
      <c r="K221" s="212">
        <f t="shared" si="102"/>
        <v>35</v>
      </c>
      <c r="L221" s="213">
        <v>0.28000000000000003</v>
      </c>
      <c r="M221" s="208" t="s">
        <v>613</v>
      </c>
      <c r="N221" s="214">
        <v>42803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74</v>
      </c>
      <c r="B222" s="206">
        <v>42660</v>
      </c>
      <c r="C222" s="206"/>
      <c r="D222" s="207" t="s">
        <v>484</v>
      </c>
      <c r="E222" s="208" t="s">
        <v>645</v>
      </c>
      <c r="F222" s="209">
        <v>114</v>
      </c>
      <c r="G222" s="208"/>
      <c r="H222" s="208">
        <v>145</v>
      </c>
      <c r="I222" s="210">
        <v>145</v>
      </c>
      <c r="J222" s="211" t="s">
        <v>703</v>
      </c>
      <c r="K222" s="212">
        <f t="shared" si="102"/>
        <v>31</v>
      </c>
      <c r="L222" s="213">
        <f t="shared" ref="L222:L224" si="104">K222/F222</f>
        <v>0.27192982456140352</v>
      </c>
      <c r="M222" s="208" t="s">
        <v>613</v>
      </c>
      <c r="N222" s="214">
        <v>42859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75</v>
      </c>
      <c r="B223" s="206">
        <v>42660</v>
      </c>
      <c r="C223" s="206"/>
      <c r="D223" s="207" t="s">
        <v>751</v>
      </c>
      <c r="E223" s="208" t="s">
        <v>645</v>
      </c>
      <c r="F223" s="209">
        <v>212</v>
      </c>
      <c r="G223" s="208"/>
      <c r="H223" s="208">
        <v>280</v>
      </c>
      <c r="I223" s="210">
        <v>276</v>
      </c>
      <c r="J223" s="211" t="s">
        <v>752</v>
      </c>
      <c r="K223" s="212">
        <f t="shared" si="102"/>
        <v>68</v>
      </c>
      <c r="L223" s="213">
        <f t="shared" si="104"/>
        <v>0.32075471698113206</v>
      </c>
      <c r="M223" s="208" t="s">
        <v>613</v>
      </c>
      <c r="N223" s="214">
        <v>42858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76</v>
      </c>
      <c r="B224" s="206">
        <v>42678</v>
      </c>
      <c r="C224" s="206"/>
      <c r="D224" s="207" t="s">
        <v>472</v>
      </c>
      <c r="E224" s="208" t="s">
        <v>645</v>
      </c>
      <c r="F224" s="209">
        <v>155</v>
      </c>
      <c r="G224" s="208"/>
      <c r="H224" s="208">
        <v>210</v>
      </c>
      <c r="I224" s="210">
        <v>210</v>
      </c>
      <c r="J224" s="211" t="s">
        <v>753</v>
      </c>
      <c r="K224" s="212">
        <f t="shared" si="102"/>
        <v>55</v>
      </c>
      <c r="L224" s="213">
        <f t="shared" si="104"/>
        <v>0.35483870967741937</v>
      </c>
      <c r="M224" s="208" t="s">
        <v>613</v>
      </c>
      <c r="N224" s="214">
        <v>42944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5">
        <v>77</v>
      </c>
      <c r="B225" s="216">
        <v>42710</v>
      </c>
      <c r="C225" s="216"/>
      <c r="D225" s="217" t="s">
        <v>754</v>
      </c>
      <c r="E225" s="218" t="s">
        <v>645</v>
      </c>
      <c r="F225" s="219">
        <v>150.5</v>
      </c>
      <c r="G225" s="219"/>
      <c r="H225" s="220">
        <v>72.5</v>
      </c>
      <c r="I225" s="220">
        <v>174</v>
      </c>
      <c r="J225" s="221" t="s">
        <v>755</v>
      </c>
      <c r="K225" s="222">
        <v>-78</v>
      </c>
      <c r="L225" s="223">
        <v>-0.51827242524916906</v>
      </c>
      <c r="M225" s="219" t="s">
        <v>626</v>
      </c>
      <c r="N225" s="216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78</v>
      </c>
      <c r="B226" s="206">
        <v>42712</v>
      </c>
      <c r="C226" s="206"/>
      <c r="D226" s="207" t="s">
        <v>756</v>
      </c>
      <c r="E226" s="208" t="s">
        <v>645</v>
      </c>
      <c r="F226" s="209">
        <v>380</v>
      </c>
      <c r="G226" s="208"/>
      <c r="H226" s="208">
        <v>478</v>
      </c>
      <c r="I226" s="210">
        <v>468</v>
      </c>
      <c r="J226" s="211" t="s">
        <v>703</v>
      </c>
      <c r="K226" s="212">
        <f t="shared" ref="K226:K228" si="105">H226-F226</f>
        <v>98</v>
      </c>
      <c r="L226" s="213">
        <f t="shared" ref="L226:L228" si="106">K226/F226</f>
        <v>0.25789473684210529</v>
      </c>
      <c r="M226" s="208" t="s">
        <v>613</v>
      </c>
      <c r="N226" s="214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79</v>
      </c>
      <c r="B227" s="206">
        <v>42734</v>
      </c>
      <c r="C227" s="206"/>
      <c r="D227" s="207" t="s">
        <v>110</v>
      </c>
      <c r="E227" s="208" t="s">
        <v>645</v>
      </c>
      <c r="F227" s="209">
        <v>305</v>
      </c>
      <c r="G227" s="208"/>
      <c r="H227" s="208">
        <v>375</v>
      </c>
      <c r="I227" s="210">
        <v>375</v>
      </c>
      <c r="J227" s="211" t="s">
        <v>703</v>
      </c>
      <c r="K227" s="212">
        <f t="shared" si="105"/>
        <v>70</v>
      </c>
      <c r="L227" s="213">
        <f t="shared" si="106"/>
        <v>0.22950819672131148</v>
      </c>
      <c r="M227" s="208" t="s">
        <v>613</v>
      </c>
      <c r="N227" s="214">
        <v>42768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80</v>
      </c>
      <c r="B228" s="206">
        <v>42739</v>
      </c>
      <c r="C228" s="206"/>
      <c r="D228" s="207" t="s">
        <v>96</v>
      </c>
      <c r="E228" s="208" t="s">
        <v>645</v>
      </c>
      <c r="F228" s="209">
        <v>99.5</v>
      </c>
      <c r="G228" s="208"/>
      <c r="H228" s="208">
        <v>158</v>
      </c>
      <c r="I228" s="210">
        <v>158</v>
      </c>
      <c r="J228" s="211" t="s">
        <v>703</v>
      </c>
      <c r="K228" s="212">
        <f t="shared" si="105"/>
        <v>58.5</v>
      </c>
      <c r="L228" s="213">
        <f t="shared" si="106"/>
        <v>0.5879396984924623</v>
      </c>
      <c r="M228" s="208" t="s">
        <v>613</v>
      </c>
      <c r="N228" s="214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81</v>
      </c>
      <c r="B229" s="206">
        <v>42739</v>
      </c>
      <c r="C229" s="206"/>
      <c r="D229" s="207" t="s">
        <v>96</v>
      </c>
      <c r="E229" s="208" t="s">
        <v>645</v>
      </c>
      <c r="F229" s="209">
        <v>99.5</v>
      </c>
      <c r="G229" s="208"/>
      <c r="H229" s="208">
        <v>158</v>
      </c>
      <c r="I229" s="210">
        <v>158</v>
      </c>
      <c r="J229" s="211" t="s">
        <v>703</v>
      </c>
      <c r="K229" s="212">
        <v>58.5</v>
      </c>
      <c r="L229" s="213">
        <v>0.58793969849246197</v>
      </c>
      <c r="M229" s="208" t="s">
        <v>613</v>
      </c>
      <c r="N229" s="214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82</v>
      </c>
      <c r="B230" s="206">
        <v>42786</v>
      </c>
      <c r="C230" s="206"/>
      <c r="D230" s="207" t="s">
        <v>187</v>
      </c>
      <c r="E230" s="208" t="s">
        <v>645</v>
      </c>
      <c r="F230" s="209">
        <v>140.5</v>
      </c>
      <c r="G230" s="208"/>
      <c r="H230" s="208">
        <v>220</v>
      </c>
      <c r="I230" s="210">
        <v>220</v>
      </c>
      <c r="J230" s="211" t="s">
        <v>703</v>
      </c>
      <c r="K230" s="212">
        <f>H230-F230</f>
        <v>79.5</v>
      </c>
      <c r="L230" s="213">
        <f>K230/F230</f>
        <v>0.5658362989323843</v>
      </c>
      <c r="M230" s="208" t="s">
        <v>613</v>
      </c>
      <c r="N230" s="214">
        <v>42864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83</v>
      </c>
      <c r="B231" s="206">
        <v>42786</v>
      </c>
      <c r="C231" s="206"/>
      <c r="D231" s="207" t="s">
        <v>757</v>
      </c>
      <c r="E231" s="208" t="s">
        <v>645</v>
      </c>
      <c r="F231" s="209">
        <v>202.5</v>
      </c>
      <c r="G231" s="208"/>
      <c r="H231" s="208">
        <v>234</v>
      </c>
      <c r="I231" s="210">
        <v>234</v>
      </c>
      <c r="J231" s="211" t="s">
        <v>703</v>
      </c>
      <c r="K231" s="212">
        <v>31.5</v>
      </c>
      <c r="L231" s="213">
        <v>0.155555555555556</v>
      </c>
      <c r="M231" s="208" t="s">
        <v>613</v>
      </c>
      <c r="N231" s="214">
        <v>42836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84</v>
      </c>
      <c r="B232" s="206">
        <v>42818</v>
      </c>
      <c r="C232" s="206"/>
      <c r="D232" s="207" t="s">
        <v>758</v>
      </c>
      <c r="E232" s="208" t="s">
        <v>645</v>
      </c>
      <c r="F232" s="209">
        <v>300.5</v>
      </c>
      <c r="G232" s="208"/>
      <c r="H232" s="208">
        <v>417.5</v>
      </c>
      <c r="I232" s="210">
        <v>420</v>
      </c>
      <c r="J232" s="211" t="s">
        <v>759</v>
      </c>
      <c r="K232" s="212">
        <f>H232-F232</f>
        <v>117</v>
      </c>
      <c r="L232" s="213">
        <f>K232/F232</f>
        <v>0.38935108153078202</v>
      </c>
      <c r="M232" s="208" t="s">
        <v>613</v>
      </c>
      <c r="N232" s="214">
        <v>43070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85</v>
      </c>
      <c r="B233" s="206">
        <v>42818</v>
      </c>
      <c r="C233" s="206"/>
      <c r="D233" s="207" t="s">
        <v>733</v>
      </c>
      <c r="E233" s="208" t="s">
        <v>645</v>
      </c>
      <c r="F233" s="209">
        <v>850</v>
      </c>
      <c r="G233" s="208"/>
      <c r="H233" s="208">
        <v>1042.5</v>
      </c>
      <c r="I233" s="210">
        <v>1023</v>
      </c>
      <c r="J233" s="211" t="s">
        <v>760</v>
      </c>
      <c r="K233" s="212">
        <v>192.5</v>
      </c>
      <c r="L233" s="213">
        <v>0.22647058823529401</v>
      </c>
      <c r="M233" s="208" t="s">
        <v>613</v>
      </c>
      <c r="N233" s="214">
        <v>42830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86</v>
      </c>
      <c r="B234" s="206">
        <v>42830</v>
      </c>
      <c r="C234" s="206"/>
      <c r="D234" s="207" t="s">
        <v>503</v>
      </c>
      <c r="E234" s="208" t="s">
        <v>645</v>
      </c>
      <c r="F234" s="209">
        <v>785</v>
      </c>
      <c r="G234" s="208"/>
      <c r="H234" s="208">
        <v>930</v>
      </c>
      <c r="I234" s="210">
        <v>920</v>
      </c>
      <c r="J234" s="211" t="s">
        <v>761</v>
      </c>
      <c r="K234" s="212">
        <f>H234-F234</f>
        <v>145</v>
      </c>
      <c r="L234" s="213">
        <f>K234/F234</f>
        <v>0.18471337579617833</v>
      </c>
      <c r="M234" s="208" t="s">
        <v>613</v>
      </c>
      <c r="N234" s="214">
        <v>42976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5">
        <v>87</v>
      </c>
      <c r="B235" s="216">
        <v>42831</v>
      </c>
      <c r="C235" s="216"/>
      <c r="D235" s="217" t="s">
        <v>762</v>
      </c>
      <c r="E235" s="218" t="s">
        <v>645</v>
      </c>
      <c r="F235" s="219">
        <v>40</v>
      </c>
      <c r="G235" s="219"/>
      <c r="H235" s="220">
        <v>13.1</v>
      </c>
      <c r="I235" s="220">
        <v>60</v>
      </c>
      <c r="J235" s="221" t="s">
        <v>763</v>
      </c>
      <c r="K235" s="222">
        <v>-26.9</v>
      </c>
      <c r="L235" s="223">
        <v>-0.67249999999999999</v>
      </c>
      <c r="M235" s="219" t="s">
        <v>626</v>
      </c>
      <c r="N235" s="216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88</v>
      </c>
      <c r="B236" s="206">
        <v>42837</v>
      </c>
      <c r="C236" s="206"/>
      <c r="D236" s="207" t="s">
        <v>95</v>
      </c>
      <c r="E236" s="208" t="s">
        <v>645</v>
      </c>
      <c r="F236" s="209">
        <v>289.5</v>
      </c>
      <c r="G236" s="208"/>
      <c r="H236" s="208">
        <v>354</v>
      </c>
      <c r="I236" s="210">
        <v>360</v>
      </c>
      <c r="J236" s="211" t="s">
        <v>764</v>
      </c>
      <c r="K236" s="212">
        <f t="shared" ref="K236:K244" si="107">H236-F236</f>
        <v>64.5</v>
      </c>
      <c r="L236" s="213">
        <f t="shared" ref="L236:L244" si="108">K236/F236</f>
        <v>0.22279792746113988</v>
      </c>
      <c r="M236" s="208" t="s">
        <v>613</v>
      </c>
      <c r="N236" s="214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89</v>
      </c>
      <c r="B237" s="206">
        <v>42845</v>
      </c>
      <c r="C237" s="206"/>
      <c r="D237" s="207" t="s">
        <v>439</v>
      </c>
      <c r="E237" s="208" t="s">
        <v>645</v>
      </c>
      <c r="F237" s="209">
        <v>700</v>
      </c>
      <c r="G237" s="208"/>
      <c r="H237" s="208">
        <v>840</v>
      </c>
      <c r="I237" s="210">
        <v>840</v>
      </c>
      <c r="J237" s="211" t="s">
        <v>765</v>
      </c>
      <c r="K237" s="212">
        <f t="shared" si="107"/>
        <v>140</v>
      </c>
      <c r="L237" s="213">
        <f t="shared" si="108"/>
        <v>0.2</v>
      </c>
      <c r="M237" s="208" t="s">
        <v>613</v>
      </c>
      <c r="N237" s="214">
        <v>42893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90</v>
      </c>
      <c r="B238" s="206">
        <v>42887</v>
      </c>
      <c r="C238" s="206"/>
      <c r="D238" s="207" t="s">
        <v>766</v>
      </c>
      <c r="E238" s="208" t="s">
        <v>645</v>
      </c>
      <c r="F238" s="209">
        <v>130</v>
      </c>
      <c r="G238" s="208"/>
      <c r="H238" s="208">
        <v>144.25</v>
      </c>
      <c r="I238" s="210">
        <v>170</v>
      </c>
      <c r="J238" s="211" t="s">
        <v>767</v>
      </c>
      <c r="K238" s="212">
        <f t="shared" si="107"/>
        <v>14.25</v>
      </c>
      <c r="L238" s="213">
        <f t="shared" si="108"/>
        <v>0.10961538461538461</v>
      </c>
      <c r="M238" s="208" t="s">
        <v>613</v>
      </c>
      <c r="N238" s="214">
        <v>43675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91</v>
      </c>
      <c r="B239" s="206">
        <v>42901</v>
      </c>
      <c r="C239" s="206"/>
      <c r="D239" s="207" t="s">
        <v>768</v>
      </c>
      <c r="E239" s="208" t="s">
        <v>645</v>
      </c>
      <c r="F239" s="209">
        <v>214.5</v>
      </c>
      <c r="G239" s="208"/>
      <c r="H239" s="208">
        <v>262</v>
      </c>
      <c r="I239" s="210">
        <v>262</v>
      </c>
      <c r="J239" s="211" t="s">
        <v>769</v>
      </c>
      <c r="K239" s="212">
        <f t="shared" si="107"/>
        <v>47.5</v>
      </c>
      <c r="L239" s="213">
        <f t="shared" si="108"/>
        <v>0.22144522144522144</v>
      </c>
      <c r="M239" s="208" t="s">
        <v>613</v>
      </c>
      <c r="N239" s="214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92</v>
      </c>
      <c r="B240" s="237">
        <v>42933</v>
      </c>
      <c r="C240" s="237"/>
      <c r="D240" s="238" t="s">
        <v>770</v>
      </c>
      <c r="E240" s="239" t="s">
        <v>645</v>
      </c>
      <c r="F240" s="240">
        <v>370</v>
      </c>
      <c r="G240" s="239"/>
      <c r="H240" s="239">
        <v>447.5</v>
      </c>
      <c r="I240" s="241">
        <v>450</v>
      </c>
      <c r="J240" s="242" t="s">
        <v>703</v>
      </c>
      <c r="K240" s="212">
        <f t="shared" si="107"/>
        <v>77.5</v>
      </c>
      <c r="L240" s="243">
        <f t="shared" si="108"/>
        <v>0.20945945945945946</v>
      </c>
      <c r="M240" s="239" t="s">
        <v>613</v>
      </c>
      <c r="N240" s="244">
        <v>43035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93</v>
      </c>
      <c r="B241" s="237">
        <v>42943</v>
      </c>
      <c r="C241" s="237"/>
      <c r="D241" s="238" t="s">
        <v>185</v>
      </c>
      <c r="E241" s="239" t="s">
        <v>645</v>
      </c>
      <c r="F241" s="240">
        <v>657.5</v>
      </c>
      <c r="G241" s="239"/>
      <c r="H241" s="239">
        <v>825</v>
      </c>
      <c r="I241" s="241">
        <v>820</v>
      </c>
      <c r="J241" s="242" t="s">
        <v>703</v>
      </c>
      <c r="K241" s="212">
        <f t="shared" si="107"/>
        <v>167.5</v>
      </c>
      <c r="L241" s="243">
        <f t="shared" si="108"/>
        <v>0.25475285171102663</v>
      </c>
      <c r="M241" s="239" t="s">
        <v>613</v>
      </c>
      <c r="N241" s="244">
        <v>43090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94</v>
      </c>
      <c r="B242" s="206">
        <v>42964</v>
      </c>
      <c r="C242" s="206"/>
      <c r="D242" s="207" t="s">
        <v>370</v>
      </c>
      <c r="E242" s="208" t="s">
        <v>645</v>
      </c>
      <c r="F242" s="209">
        <v>605</v>
      </c>
      <c r="G242" s="208"/>
      <c r="H242" s="208">
        <v>750</v>
      </c>
      <c r="I242" s="210">
        <v>750</v>
      </c>
      <c r="J242" s="211" t="s">
        <v>761</v>
      </c>
      <c r="K242" s="212">
        <f t="shared" si="107"/>
        <v>145</v>
      </c>
      <c r="L242" s="213">
        <f t="shared" si="108"/>
        <v>0.23966942148760331</v>
      </c>
      <c r="M242" s="208" t="s">
        <v>613</v>
      </c>
      <c r="N242" s="214">
        <v>43027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5">
        <v>95</v>
      </c>
      <c r="B243" s="216">
        <v>42979</v>
      </c>
      <c r="C243" s="216"/>
      <c r="D243" s="224" t="s">
        <v>771</v>
      </c>
      <c r="E243" s="219" t="s">
        <v>645</v>
      </c>
      <c r="F243" s="219">
        <v>255</v>
      </c>
      <c r="G243" s="220"/>
      <c r="H243" s="220">
        <v>217.25</v>
      </c>
      <c r="I243" s="220">
        <v>320</v>
      </c>
      <c r="J243" s="221" t="s">
        <v>772</v>
      </c>
      <c r="K243" s="222">
        <f t="shared" si="107"/>
        <v>-37.75</v>
      </c>
      <c r="L243" s="225">
        <f t="shared" si="108"/>
        <v>-0.14803921568627451</v>
      </c>
      <c r="M243" s="219" t="s">
        <v>626</v>
      </c>
      <c r="N243" s="216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96</v>
      </c>
      <c r="B244" s="206">
        <v>42997</v>
      </c>
      <c r="C244" s="206"/>
      <c r="D244" s="207" t="s">
        <v>773</v>
      </c>
      <c r="E244" s="208" t="s">
        <v>645</v>
      </c>
      <c r="F244" s="209">
        <v>215</v>
      </c>
      <c r="G244" s="208"/>
      <c r="H244" s="208">
        <v>258</v>
      </c>
      <c r="I244" s="210">
        <v>258</v>
      </c>
      <c r="J244" s="211" t="s">
        <v>703</v>
      </c>
      <c r="K244" s="212">
        <f t="shared" si="107"/>
        <v>43</v>
      </c>
      <c r="L244" s="213">
        <f t="shared" si="108"/>
        <v>0.2</v>
      </c>
      <c r="M244" s="208" t="s">
        <v>613</v>
      </c>
      <c r="N244" s="21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97</v>
      </c>
      <c r="B245" s="206">
        <v>42997</v>
      </c>
      <c r="C245" s="206"/>
      <c r="D245" s="207" t="s">
        <v>773</v>
      </c>
      <c r="E245" s="208" t="s">
        <v>645</v>
      </c>
      <c r="F245" s="209">
        <v>215</v>
      </c>
      <c r="G245" s="208"/>
      <c r="H245" s="208">
        <v>258</v>
      </c>
      <c r="I245" s="210">
        <v>258</v>
      </c>
      <c r="J245" s="242" t="s">
        <v>703</v>
      </c>
      <c r="K245" s="212">
        <v>43</v>
      </c>
      <c r="L245" s="213">
        <v>0.2</v>
      </c>
      <c r="M245" s="208" t="s">
        <v>613</v>
      </c>
      <c r="N245" s="214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98</v>
      </c>
      <c r="B246" s="237">
        <v>42998</v>
      </c>
      <c r="C246" s="237"/>
      <c r="D246" s="238" t="s">
        <v>774</v>
      </c>
      <c r="E246" s="239" t="s">
        <v>645</v>
      </c>
      <c r="F246" s="209">
        <v>75</v>
      </c>
      <c r="G246" s="239"/>
      <c r="H246" s="239">
        <v>90</v>
      </c>
      <c r="I246" s="241">
        <v>90</v>
      </c>
      <c r="J246" s="211" t="s">
        <v>775</v>
      </c>
      <c r="K246" s="212">
        <f t="shared" ref="K246:K251" si="109">H246-F246</f>
        <v>15</v>
      </c>
      <c r="L246" s="213">
        <f t="shared" ref="L246:L251" si="110">K246/F246</f>
        <v>0.2</v>
      </c>
      <c r="M246" s="208" t="s">
        <v>613</v>
      </c>
      <c r="N246" s="214">
        <v>43019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99</v>
      </c>
      <c r="B247" s="237">
        <v>43011</v>
      </c>
      <c r="C247" s="237"/>
      <c r="D247" s="238" t="s">
        <v>628</v>
      </c>
      <c r="E247" s="239" t="s">
        <v>645</v>
      </c>
      <c r="F247" s="240">
        <v>315</v>
      </c>
      <c r="G247" s="239"/>
      <c r="H247" s="239">
        <v>392</v>
      </c>
      <c r="I247" s="241">
        <v>384</v>
      </c>
      <c r="J247" s="242" t="s">
        <v>776</v>
      </c>
      <c r="K247" s="212">
        <f t="shared" si="109"/>
        <v>77</v>
      </c>
      <c r="L247" s="243">
        <f t="shared" si="110"/>
        <v>0.24444444444444444</v>
      </c>
      <c r="M247" s="239" t="s">
        <v>613</v>
      </c>
      <c r="N247" s="244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100</v>
      </c>
      <c r="B248" s="237">
        <v>43013</v>
      </c>
      <c r="C248" s="237"/>
      <c r="D248" s="238" t="s">
        <v>477</v>
      </c>
      <c r="E248" s="239" t="s">
        <v>645</v>
      </c>
      <c r="F248" s="240">
        <v>145</v>
      </c>
      <c r="G248" s="239"/>
      <c r="H248" s="239">
        <v>179</v>
      </c>
      <c r="I248" s="241">
        <v>180</v>
      </c>
      <c r="J248" s="242" t="s">
        <v>777</v>
      </c>
      <c r="K248" s="212">
        <f t="shared" si="109"/>
        <v>34</v>
      </c>
      <c r="L248" s="243">
        <f t="shared" si="110"/>
        <v>0.23448275862068965</v>
      </c>
      <c r="M248" s="239" t="s">
        <v>613</v>
      </c>
      <c r="N248" s="244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101</v>
      </c>
      <c r="B249" s="237">
        <v>43014</v>
      </c>
      <c r="C249" s="237"/>
      <c r="D249" s="238" t="s">
        <v>342</v>
      </c>
      <c r="E249" s="239" t="s">
        <v>645</v>
      </c>
      <c r="F249" s="240">
        <v>256</v>
      </c>
      <c r="G249" s="239"/>
      <c r="H249" s="239">
        <v>323</v>
      </c>
      <c r="I249" s="241">
        <v>320</v>
      </c>
      <c r="J249" s="242" t="s">
        <v>703</v>
      </c>
      <c r="K249" s="212">
        <f t="shared" si="109"/>
        <v>67</v>
      </c>
      <c r="L249" s="243">
        <f t="shared" si="110"/>
        <v>0.26171875</v>
      </c>
      <c r="M249" s="239" t="s">
        <v>613</v>
      </c>
      <c r="N249" s="244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102</v>
      </c>
      <c r="B250" s="237">
        <v>43017</v>
      </c>
      <c r="C250" s="237"/>
      <c r="D250" s="238" t="s">
        <v>360</v>
      </c>
      <c r="E250" s="239" t="s">
        <v>645</v>
      </c>
      <c r="F250" s="240">
        <v>137.5</v>
      </c>
      <c r="G250" s="239"/>
      <c r="H250" s="239">
        <v>184</v>
      </c>
      <c r="I250" s="241">
        <v>183</v>
      </c>
      <c r="J250" s="242" t="s">
        <v>778</v>
      </c>
      <c r="K250" s="212">
        <f t="shared" si="109"/>
        <v>46.5</v>
      </c>
      <c r="L250" s="243">
        <f t="shared" si="110"/>
        <v>0.33818181818181819</v>
      </c>
      <c r="M250" s="239" t="s">
        <v>613</v>
      </c>
      <c r="N250" s="244">
        <v>43108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103</v>
      </c>
      <c r="B251" s="237">
        <v>43018</v>
      </c>
      <c r="C251" s="237"/>
      <c r="D251" s="238" t="s">
        <v>779</v>
      </c>
      <c r="E251" s="239" t="s">
        <v>645</v>
      </c>
      <c r="F251" s="240">
        <v>125.5</v>
      </c>
      <c r="G251" s="239"/>
      <c r="H251" s="239">
        <v>158</v>
      </c>
      <c r="I251" s="241">
        <v>155</v>
      </c>
      <c r="J251" s="242" t="s">
        <v>780</v>
      </c>
      <c r="K251" s="212">
        <f t="shared" si="109"/>
        <v>32.5</v>
      </c>
      <c r="L251" s="243">
        <f t="shared" si="110"/>
        <v>0.25896414342629481</v>
      </c>
      <c r="M251" s="239" t="s">
        <v>613</v>
      </c>
      <c r="N251" s="244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104</v>
      </c>
      <c r="B252" s="237">
        <v>43018</v>
      </c>
      <c r="C252" s="237"/>
      <c r="D252" s="238" t="s">
        <v>781</v>
      </c>
      <c r="E252" s="239" t="s">
        <v>645</v>
      </c>
      <c r="F252" s="240">
        <v>895</v>
      </c>
      <c r="G252" s="239"/>
      <c r="H252" s="239">
        <v>1122.5</v>
      </c>
      <c r="I252" s="241">
        <v>1078</v>
      </c>
      <c r="J252" s="242" t="s">
        <v>782</v>
      </c>
      <c r="K252" s="212">
        <v>227.5</v>
      </c>
      <c r="L252" s="243">
        <v>0.25418994413407803</v>
      </c>
      <c r="M252" s="239" t="s">
        <v>613</v>
      </c>
      <c r="N252" s="244">
        <v>43117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105</v>
      </c>
      <c r="B253" s="237">
        <v>43020</v>
      </c>
      <c r="C253" s="237"/>
      <c r="D253" s="238" t="s">
        <v>351</v>
      </c>
      <c r="E253" s="239" t="s">
        <v>645</v>
      </c>
      <c r="F253" s="240">
        <v>525</v>
      </c>
      <c r="G253" s="239"/>
      <c r="H253" s="239">
        <v>629</v>
      </c>
      <c r="I253" s="241">
        <v>629</v>
      </c>
      <c r="J253" s="242" t="s">
        <v>703</v>
      </c>
      <c r="K253" s="212">
        <v>104</v>
      </c>
      <c r="L253" s="243">
        <v>0.19809523809523799</v>
      </c>
      <c r="M253" s="239" t="s">
        <v>613</v>
      </c>
      <c r="N253" s="244">
        <v>43119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106</v>
      </c>
      <c r="B254" s="237">
        <v>43046</v>
      </c>
      <c r="C254" s="237"/>
      <c r="D254" s="238" t="s">
        <v>397</v>
      </c>
      <c r="E254" s="239" t="s">
        <v>645</v>
      </c>
      <c r="F254" s="240">
        <v>740</v>
      </c>
      <c r="G254" s="239"/>
      <c r="H254" s="239">
        <v>892.5</v>
      </c>
      <c r="I254" s="241">
        <v>900</v>
      </c>
      <c r="J254" s="242" t="s">
        <v>783</v>
      </c>
      <c r="K254" s="212">
        <f t="shared" ref="K254:K256" si="111">H254-F254</f>
        <v>152.5</v>
      </c>
      <c r="L254" s="243">
        <f t="shared" ref="L254:L256" si="112">K254/F254</f>
        <v>0.20608108108108109</v>
      </c>
      <c r="M254" s="239" t="s">
        <v>613</v>
      </c>
      <c r="N254" s="244">
        <v>43052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107</v>
      </c>
      <c r="B255" s="206">
        <v>43073</v>
      </c>
      <c r="C255" s="206"/>
      <c r="D255" s="207" t="s">
        <v>784</v>
      </c>
      <c r="E255" s="208" t="s">
        <v>645</v>
      </c>
      <c r="F255" s="209">
        <v>118.5</v>
      </c>
      <c r="G255" s="208"/>
      <c r="H255" s="208">
        <v>143.5</v>
      </c>
      <c r="I255" s="210">
        <v>145</v>
      </c>
      <c r="J255" s="211" t="s">
        <v>635</v>
      </c>
      <c r="K255" s="212">
        <f t="shared" si="111"/>
        <v>25</v>
      </c>
      <c r="L255" s="213">
        <f t="shared" si="112"/>
        <v>0.2109704641350211</v>
      </c>
      <c r="M255" s="208" t="s">
        <v>613</v>
      </c>
      <c r="N255" s="214">
        <v>43097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108</v>
      </c>
      <c r="B256" s="216">
        <v>43090</v>
      </c>
      <c r="C256" s="216"/>
      <c r="D256" s="217" t="s">
        <v>445</v>
      </c>
      <c r="E256" s="218" t="s">
        <v>645</v>
      </c>
      <c r="F256" s="219">
        <v>715</v>
      </c>
      <c r="G256" s="219"/>
      <c r="H256" s="220">
        <v>500</v>
      </c>
      <c r="I256" s="220">
        <v>872</v>
      </c>
      <c r="J256" s="221" t="s">
        <v>785</v>
      </c>
      <c r="K256" s="222">
        <f t="shared" si="111"/>
        <v>-215</v>
      </c>
      <c r="L256" s="223">
        <f t="shared" si="112"/>
        <v>-0.30069930069930068</v>
      </c>
      <c r="M256" s="219" t="s">
        <v>626</v>
      </c>
      <c r="N256" s="216">
        <v>43670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5">
        <v>109</v>
      </c>
      <c r="B257" s="206">
        <v>43098</v>
      </c>
      <c r="C257" s="206"/>
      <c r="D257" s="207" t="s">
        <v>628</v>
      </c>
      <c r="E257" s="208" t="s">
        <v>645</v>
      </c>
      <c r="F257" s="209">
        <v>435</v>
      </c>
      <c r="G257" s="208"/>
      <c r="H257" s="208">
        <v>542.5</v>
      </c>
      <c r="I257" s="210">
        <v>539</v>
      </c>
      <c r="J257" s="211" t="s">
        <v>703</v>
      </c>
      <c r="K257" s="212">
        <v>107.5</v>
      </c>
      <c r="L257" s="213">
        <v>0.247126436781609</v>
      </c>
      <c r="M257" s="208" t="s">
        <v>613</v>
      </c>
      <c r="N257" s="214">
        <v>43206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5">
        <v>110</v>
      </c>
      <c r="B258" s="206">
        <v>43098</v>
      </c>
      <c r="C258" s="206"/>
      <c r="D258" s="207" t="s">
        <v>584</v>
      </c>
      <c r="E258" s="208" t="s">
        <v>645</v>
      </c>
      <c r="F258" s="209">
        <v>885</v>
      </c>
      <c r="G258" s="208"/>
      <c r="H258" s="208">
        <v>1090</v>
      </c>
      <c r="I258" s="210">
        <v>1084</v>
      </c>
      <c r="J258" s="211" t="s">
        <v>703</v>
      </c>
      <c r="K258" s="212">
        <v>205</v>
      </c>
      <c r="L258" s="213">
        <v>0.23163841807909599</v>
      </c>
      <c r="M258" s="208" t="s">
        <v>613</v>
      </c>
      <c r="N258" s="214">
        <v>43213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5">
        <v>111</v>
      </c>
      <c r="B259" s="246">
        <v>43192</v>
      </c>
      <c r="C259" s="246"/>
      <c r="D259" s="224" t="s">
        <v>786</v>
      </c>
      <c r="E259" s="219" t="s">
        <v>645</v>
      </c>
      <c r="F259" s="247">
        <v>478.5</v>
      </c>
      <c r="G259" s="219"/>
      <c r="H259" s="219">
        <v>442</v>
      </c>
      <c r="I259" s="220">
        <v>613</v>
      </c>
      <c r="J259" s="221" t="s">
        <v>787</v>
      </c>
      <c r="K259" s="222">
        <f t="shared" ref="K259:K262" si="113">H259-F259</f>
        <v>-36.5</v>
      </c>
      <c r="L259" s="223">
        <f t="shared" ref="L259:L262" si="114">K259/F259</f>
        <v>-7.6280041797283177E-2</v>
      </c>
      <c r="M259" s="219" t="s">
        <v>626</v>
      </c>
      <c r="N259" s="216">
        <v>43762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112</v>
      </c>
      <c r="B260" s="216">
        <v>43194</v>
      </c>
      <c r="C260" s="216"/>
      <c r="D260" s="217" t="s">
        <v>788</v>
      </c>
      <c r="E260" s="218" t="s">
        <v>645</v>
      </c>
      <c r="F260" s="219">
        <f>141.5-7.3</f>
        <v>134.19999999999999</v>
      </c>
      <c r="G260" s="219"/>
      <c r="H260" s="220">
        <v>77</v>
      </c>
      <c r="I260" s="220">
        <v>180</v>
      </c>
      <c r="J260" s="221" t="s">
        <v>789</v>
      </c>
      <c r="K260" s="222">
        <f t="shared" si="113"/>
        <v>-57.199999999999989</v>
      </c>
      <c r="L260" s="223">
        <f t="shared" si="114"/>
        <v>-0.42622950819672129</v>
      </c>
      <c r="M260" s="219" t="s">
        <v>626</v>
      </c>
      <c r="N260" s="216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5">
        <v>113</v>
      </c>
      <c r="B261" s="216">
        <v>43209</v>
      </c>
      <c r="C261" s="216"/>
      <c r="D261" s="217" t="s">
        <v>790</v>
      </c>
      <c r="E261" s="218" t="s">
        <v>645</v>
      </c>
      <c r="F261" s="219">
        <v>430</v>
      </c>
      <c r="G261" s="219"/>
      <c r="H261" s="220">
        <v>220</v>
      </c>
      <c r="I261" s="220">
        <v>537</v>
      </c>
      <c r="J261" s="221" t="s">
        <v>791</v>
      </c>
      <c r="K261" s="222">
        <f t="shared" si="113"/>
        <v>-210</v>
      </c>
      <c r="L261" s="223">
        <f t="shared" si="114"/>
        <v>-0.48837209302325579</v>
      </c>
      <c r="M261" s="219" t="s">
        <v>626</v>
      </c>
      <c r="N261" s="216">
        <v>43252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114</v>
      </c>
      <c r="B262" s="237">
        <v>43220</v>
      </c>
      <c r="C262" s="237"/>
      <c r="D262" s="238" t="s">
        <v>398</v>
      </c>
      <c r="E262" s="239" t="s">
        <v>645</v>
      </c>
      <c r="F262" s="239">
        <v>153.5</v>
      </c>
      <c r="G262" s="239"/>
      <c r="H262" s="239">
        <v>196</v>
      </c>
      <c r="I262" s="241">
        <v>196</v>
      </c>
      <c r="J262" s="211" t="s">
        <v>792</v>
      </c>
      <c r="K262" s="212">
        <f t="shared" si="113"/>
        <v>42.5</v>
      </c>
      <c r="L262" s="213">
        <f t="shared" si="114"/>
        <v>0.27687296416938112</v>
      </c>
      <c r="M262" s="208" t="s">
        <v>613</v>
      </c>
      <c r="N262" s="214">
        <v>43605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5">
        <v>115</v>
      </c>
      <c r="B263" s="216">
        <v>43306</v>
      </c>
      <c r="C263" s="216"/>
      <c r="D263" s="217" t="s">
        <v>762</v>
      </c>
      <c r="E263" s="218" t="s">
        <v>645</v>
      </c>
      <c r="F263" s="219">
        <v>27.5</v>
      </c>
      <c r="G263" s="219"/>
      <c r="H263" s="220">
        <v>13.1</v>
      </c>
      <c r="I263" s="220">
        <v>60</v>
      </c>
      <c r="J263" s="221" t="s">
        <v>793</v>
      </c>
      <c r="K263" s="222">
        <v>-14.4</v>
      </c>
      <c r="L263" s="223">
        <v>-0.52363636363636401</v>
      </c>
      <c r="M263" s="219" t="s">
        <v>626</v>
      </c>
      <c r="N263" s="216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5">
        <v>116</v>
      </c>
      <c r="B264" s="246">
        <v>43318</v>
      </c>
      <c r="C264" s="246"/>
      <c r="D264" s="224" t="s">
        <v>794</v>
      </c>
      <c r="E264" s="219" t="s">
        <v>645</v>
      </c>
      <c r="F264" s="219">
        <v>148.5</v>
      </c>
      <c r="G264" s="219"/>
      <c r="H264" s="219">
        <v>102</v>
      </c>
      <c r="I264" s="220">
        <v>182</v>
      </c>
      <c r="J264" s="221" t="s">
        <v>795</v>
      </c>
      <c r="K264" s="222">
        <f>H264-F264</f>
        <v>-46.5</v>
      </c>
      <c r="L264" s="223">
        <f>K264/F264</f>
        <v>-0.31313131313131315</v>
      </c>
      <c r="M264" s="219" t="s">
        <v>626</v>
      </c>
      <c r="N264" s="216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5">
        <v>117</v>
      </c>
      <c r="B265" s="206">
        <v>43335</v>
      </c>
      <c r="C265" s="206"/>
      <c r="D265" s="207" t="s">
        <v>796</v>
      </c>
      <c r="E265" s="208" t="s">
        <v>645</v>
      </c>
      <c r="F265" s="239">
        <v>285</v>
      </c>
      <c r="G265" s="208"/>
      <c r="H265" s="208">
        <v>355</v>
      </c>
      <c r="I265" s="210">
        <v>364</v>
      </c>
      <c r="J265" s="211" t="s">
        <v>797</v>
      </c>
      <c r="K265" s="212">
        <v>70</v>
      </c>
      <c r="L265" s="213">
        <v>0.24561403508771901</v>
      </c>
      <c r="M265" s="208" t="s">
        <v>613</v>
      </c>
      <c r="N265" s="214">
        <v>43455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5">
        <v>118</v>
      </c>
      <c r="B266" s="206">
        <v>43341</v>
      </c>
      <c r="C266" s="206"/>
      <c r="D266" s="207" t="s">
        <v>386</v>
      </c>
      <c r="E266" s="208" t="s">
        <v>645</v>
      </c>
      <c r="F266" s="239">
        <v>525</v>
      </c>
      <c r="G266" s="208"/>
      <c r="H266" s="208">
        <v>585</v>
      </c>
      <c r="I266" s="210">
        <v>635</v>
      </c>
      <c r="J266" s="211" t="s">
        <v>798</v>
      </c>
      <c r="K266" s="212">
        <f t="shared" ref="K266:K283" si="115">H266-F266</f>
        <v>60</v>
      </c>
      <c r="L266" s="213">
        <f t="shared" ref="L266:L283" si="116">K266/F266</f>
        <v>0.11428571428571428</v>
      </c>
      <c r="M266" s="208" t="s">
        <v>613</v>
      </c>
      <c r="N266" s="214">
        <v>43662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5">
        <v>119</v>
      </c>
      <c r="B267" s="206">
        <v>43395</v>
      </c>
      <c r="C267" s="206"/>
      <c r="D267" s="207" t="s">
        <v>370</v>
      </c>
      <c r="E267" s="208" t="s">
        <v>645</v>
      </c>
      <c r="F267" s="239">
        <v>475</v>
      </c>
      <c r="G267" s="208"/>
      <c r="H267" s="208">
        <v>574</v>
      </c>
      <c r="I267" s="210">
        <v>570</v>
      </c>
      <c r="J267" s="211" t="s">
        <v>703</v>
      </c>
      <c r="K267" s="212">
        <f t="shared" si="115"/>
        <v>99</v>
      </c>
      <c r="L267" s="213">
        <f t="shared" si="116"/>
        <v>0.20842105263157895</v>
      </c>
      <c r="M267" s="208" t="s">
        <v>613</v>
      </c>
      <c r="N267" s="214">
        <v>43403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120</v>
      </c>
      <c r="B268" s="237">
        <v>43397</v>
      </c>
      <c r="C268" s="237"/>
      <c r="D268" s="238" t="s">
        <v>393</v>
      </c>
      <c r="E268" s="239" t="s">
        <v>645</v>
      </c>
      <c r="F268" s="239">
        <v>707.5</v>
      </c>
      <c r="G268" s="239"/>
      <c r="H268" s="239">
        <v>872</v>
      </c>
      <c r="I268" s="241">
        <v>872</v>
      </c>
      <c r="J268" s="242" t="s">
        <v>703</v>
      </c>
      <c r="K268" s="212">
        <f t="shared" si="115"/>
        <v>164.5</v>
      </c>
      <c r="L268" s="243">
        <f t="shared" si="116"/>
        <v>0.23250883392226149</v>
      </c>
      <c r="M268" s="239" t="s">
        <v>613</v>
      </c>
      <c r="N268" s="244">
        <v>43482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121</v>
      </c>
      <c r="B269" s="237">
        <v>43398</v>
      </c>
      <c r="C269" s="237"/>
      <c r="D269" s="238" t="s">
        <v>799</v>
      </c>
      <c r="E269" s="239" t="s">
        <v>645</v>
      </c>
      <c r="F269" s="239">
        <v>162</v>
      </c>
      <c r="G269" s="239"/>
      <c r="H269" s="239">
        <v>204</v>
      </c>
      <c r="I269" s="241">
        <v>209</v>
      </c>
      <c r="J269" s="242" t="s">
        <v>800</v>
      </c>
      <c r="K269" s="212">
        <f t="shared" si="115"/>
        <v>42</v>
      </c>
      <c r="L269" s="243">
        <f t="shared" si="116"/>
        <v>0.25925925925925924</v>
      </c>
      <c r="M269" s="239" t="s">
        <v>613</v>
      </c>
      <c r="N269" s="244">
        <v>43539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122</v>
      </c>
      <c r="B270" s="237">
        <v>43399</v>
      </c>
      <c r="C270" s="237"/>
      <c r="D270" s="238" t="s">
        <v>496</v>
      </c>
      <c r="E270" s="239" t="s">
        <v>645</v>
      </c>
      <c r="F270" s="239">
        <v>240</v>
      </c>
      <c r="G270" s="239"/>
      <c r="H270" s="239">
        <v>297</v>
      </c>
      <c r="I270" s="241">
        <v>297</v>
      </c>
      <c r="J270" s="242" t="s">
        <v>703</v>
      </c>
      <c r="K270" s="248">
        <f t="shared" si="115"/>
        <v>57</v>
      </c>
      <c r="L270" s="243">
        <f t="shared" si="116"/>
        <v>0.23749999999999999</v>
      </c>
      <c r="M270" s="239" t="s">
        <v>613</v>
      </c>
      <c r="N270" s="244">
        <v>43417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5">
        <v>123</v>
      </c>
      <c r="B271" s="206">
        <v>43439</v>
      </c>
      <c r="C271" s="206"/>
      <c r="D271" s="207" t="s">
        <v>801</v>
      </c>
      <c r="E271" s="208" t="s">
        <v>645</v>
      </c>
      <c r="F271" s="208">
        <v>202.5</v>
      </c>
      <c r="G271" s="208"/>
      <c r="H271" s="208">
        <v>255</v>
      </c>
      <c r="I271" s="210">
        <v>252</v>
      </c>
      <c r="J271" s="211" t="s">
        <v>703</v>
      </c>
      <c r="K271" s="212">
        <f t="shared" si="115"/>
        <v>52.5</v>
      </c>
      <c r="L271" s="213">
        <f t="shared" si="116"/>
        <v>0.25925925925925924</v>
      </c>
      <c r="M271" s="208" t="s">
        <v>613</v>
      </c>
      <c r="N271" s="214">
        <v>43542</v>
      </c>
      <c r="O271" s="1"/>
      <c r="P271" s="1"/>
      <c r="Q271" s="1"/>
      <c r="R271" s="6" t="s">
        <v>802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124</v>
      </c>
      <c r="B272" s="237">
        <v>43465</v>
      </c>
      <c r="C272" s="206"/>
      <c r="D272" s="238" t="s">
        <v>426</v>
      </c>
      <c r="E272" s="239" t="s">
        <v>645</v>
      </c>
      <c r="F272" s="239">
        <v>710</v>
      </c>
      <c r="G272" s="239"/>
      <c r="H272" s="239">
        <v>866</v>
      </c>
      <c r="I272" s="241">
        <v>866</v>
      </c>
      <c r="J272" s="242" t="s">
        <v>703</v>
      </c>
      <c r="K272" s="212">
        <f t="shared" si="115"/>
        <v>156</v>
      </c>
      <c r="L272" s="213">
        <f t="shared" si="116"/>
        <v>0.21971830985915494</v>
      </c>
      <c r="M272" s="208" t="s">
        <v>613</v>
      </c>
      <c r="N272" s="214">
        <v>43553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125</v>
      </c>
      <c r="B273" s="237">
        <v>43522</v>
      </c>
      <c r="C273" s="237"/>
      <c r="D273" s="238" t="s">
        <v>154</v>
      </c>
      <c r="E273" s="239" t="s">
        <v>645</v>
      </c>
      <c r="F273" s="239">
        <v>337.25</v>
      </c>
      <c r="G273" s="239"/>
      <c r="H273" s="239">
        <v>398.5</v>
      </c>
      <c r="I273" s="241">
        <v>411</v>
      </c>
      <c r="J273" s="211" t="s">
        <v>803</v>
      </c>
      <c r="K273" s="212">
        <f t="shared" si="115"/>
        <v>61.25</v>
      </c>
      <c r="L273" s="213">
        <f t="shared" si="116"/>
        <v>0.1816160118606375</v>
      </c>
      <c r="M273" s="208" t="s">
        <v>613</v>
      </c>
      <c r="N273" s="214">
        <v>43760</v>
      </c>
      <c r="O273" s="1"/>
      <c r="P273" s="1"/>
      <c r="Q273" s="1"/>
      <c r="R273" s="6" t="s">
        <v>802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9">
        <v>126</v>
      </c>
      <c r="B274" s="250">
        <v>43559</v>
      </c>
      <c r="C274" s="250"/>
      <c r="D274" s="251" t="s">
        <v>804</v>
      </c>
      <c r="E274" s="252" t="s">
        <v>645</v>
      </c>
      <c r="F274" s="252">
        <v>130</v>
      </c>
      <c r="G274" s="252"/>
      <c r="H274" s="252">
        <v>65</v>
      </c>
      <c r="I274" s="253">
        <v>158</v>
      </c>
      <c r="J274" s="221" t="s">
        <v>805</v>
      </c>
      <c r="K274" s="222">
        <f t="shared" si="115"/>
        <v>-65</v>
      </c>
      <c r="L274" s="223">
        <f t="shared" si="116"/>
        <v>-0.5</v>
      </c>
      <c r="M274" s="219" t="s">
        <v>626</v>
      </c>
      <c r="N274" s="216">
        <v>43726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127</v>
      </c>
      <c r="B275" s="237">
        <v>43017</v>
      </c>
      <c r="C275" s="237"/>
      <c r="D275" s="238" t="s">
        <v>187</v>
      </c>
      <c r="E275" s="239" t="s">
        <v>645</v>
      </c>
      <c r="F275" s="239">
        <v>141.5</v>
      </c>
      <c r="G275" s="239"/>
      <c r="H275" s="239">
        <v>183.5</v>
      </c>
      <c r="I275" s="241">
        <v>210</v>
      </c>
      <c r="J275" s="211" t="s">
        <v>800</v>
      </c>
      <c r="K275" s="212">
        <f t="shared" si="115"/>
        <v>42</v>
      </c>
      <c r="L275" s="213">
        <f t="shared" si="116"/>
        <v>0.29681978798586572</v>
      </c>
      <c r="M275" s="208" t="s">
        <v>613</v>
      </c>
      <c r="N275" s="214">
        <v>43042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128</v>
      </c>
      <c r="B276" s="250">
        <v>43074</v>
      </c>
      <c r="C276" s="250"/>
      <c r="D276" s="251" t="s">
        <v>807</v>
      </c>
      <c r="E276" s="252" t="s">
        <v>645</v>
      </c>
      <c r="F276" s="247">
        <v>172</v>
      </c>
      <c r="G276" s="252"/>
      <c r="H276" s="252">
        <v>155.25</v>
      </c>
      <c r="I276" s="253">
        <v>230</v>
      </c>
      <c r="J276" s="221" t="s">
        <v>808</v>
      </c>
      <c r="K276" s="222">
        <f t="shared" si="115"/>
        <v>-16.75</v>
      </c>
      <c r="L276" s="223">
        <f t="shared" si="116"/>
        <v>-9.7383720930232565E-2</v>
      </c>
      <c r="M276" s="219" t="s">
        <v>626</v>
      </c>
      <c r="N276" s="216">
        <v>43787</v>
      </c>
      <c r="O276" s="1"/>
      <c r="P276" s="1"/>
      <c r="Q276" s="1"/>
      <c r="R276" s="6" t="s">
        <v>806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129</v>
      </c>
      <c r="B277" s="237">
        <v>43398</v>
      </c>
      <c r="C277" s="237"/>
      <c r="D277" s="238" t="s">
        <v>109</v>
      </c>
      <c r="E277" s="239" t="s">
        <v>645</v>
      </c>
      <c r="F277" s="239">
        <v>698.5</v>
      </c>
      <c r="G277" s="239"/>
      <c r="H277" s="239">
        <v>890</v>
      </c>
      <c r="I277" s="241">
        <v>890</v>
      </c>
      <c r="J277" s="211" t="s">
        <v>809</v>
      </c>
      <c r="K277" s="212">
        <f t="shared" si="115"/>
        <v>191.5</v>
      </c>
      <c r="L277" s="213">
        <f t="shared" si="116"/>
        <v>0.27415891195418757</v>
      </c>
      <c r="M277" s="208" t="s">
        <v>613</v>
      </c>
      <c r="N277" s="214">
        <v>44328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130</v>
      </c>
      <c r="B278" s="237">
        <v>42877</v>
      </c>
      <c r="C278" s="237"/>
      <c r="D278" s="238" t="s">
        <v>385</v>
      </c>
      <c r="E278" s="239" t="s">
        <v>645</v>
      </c>
      <c r="F278" s="239">
        <v>127.6</v>
      </c>
      <c r="G278" s="239"/>
      <c r="H278" s="239">
        <v>138</v>
      </c>
      <c r="I278" s="241">
        <v>190</v>
      </c>
      <c r="J278" s="211" t="s">
        <v>810</v>
      </c>
      <c r="K278" s="212">
        <f t="shared" si="115"/>
        <v>10.400000000000006</v>
      </c>
      <c r="L278" s="213">
        <f t="shared" si="116"/>
        <v>8.1504702194357417E-2</v>
      </c>
      <c r="M278" s="208" t="s">
        <v>613</v>
      </c>
      <c r="N278" s="214">
        <v>43774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131</v>
      </c>
      <c r="B279" s="237">
        <v>43158</v>
      </c>
      <c r="C279" s="237"/>
      <c r="D279" s="238" t="s">
        <v>811</v>
      </c>
      <c r="E279" s="239" t="s">
        <v>645</v>
      </c>
      <c r="F279" s="239">
        <v>317</v>
      </c>
      <c r="G279" s="239"/>
      <c r="H279" s="239">
        <v>382.5</v>
      </c>
      <c r="I279" s="241">
        <v>398</v>
      </c>
      <c r="J279" s="211" t="s">
        <v>812</v>
      </c>
      <c r="K279" s="212">
        <f t="shared" si="115"/>
        <v>65.5</v>
      </c>
      <c r="L279" s="213">
        <f t="shared" si="116"/>
        <v>0.20662460567823343</v>
      </c>
      <c r="M279" s="208" t="s">
        <v>613</v>
      </c>
      <c r="N279" s="214">
        <v>44238</v>
      </c>
      <c r="O279" s="1"/>
      <c r="P279" s="1"/>
      <c r="Q279" s="1"/>
      <c r="R279" s="6" t="s">
        <v>806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9">
        <v>132</v>
      </c>
      <c r="B280" s="250">
        <v>43164</v>
      </c>
      <c r="C280" s="250"/>
      <c r="D280" s="251" t="s">
        <v>146</v>
      </c>
      <c r="E280" s="252" t="s">
        <v>645</v>
      </c>
      <c r="F280" s="247">
        <f>510-14.4</f>
        <v>495.6</v>
      </c>
      <c r="G280" s="252"/>
      <c r="H280" s="252">
        <v>350</v>
      </c>
      <c r="I280" s="253">
        <v>672</v>
      </c>
      <c r="J280" s="221" t="s">
        <v>813</v>
      </c>
      <c r="K280" s="222">
        <f t="shared" si="115"/>
        <v>-145.60000000000002</v>
      </c>
      <c r="L280" s="223">
        <f t="shared" si="116"/>
        <v>-0.29378531073446329</v>
      </c>
      <c r="M280" s="219" t="s">
        <v>626</v>
      </c>
      <c r="N280" s="216">
        <v>43887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133</v>
      </c>
      <c r="B281" s="250">
        <v>43237</v>
      </c>
      <c r="C281" s="250"/>
      <c r="D281" s="251" t="s">
        <v>488</v>
      </c>
      <c r="E281" s="252" t="s">
        <v>645</v>
      </c>
      <c r="F281" s="247">
        <v>230.3</v>
      </c>
      <c r="G281" s="252"/>
      <c r="H281" s="252">
        <v>102.5</v>
      </c>
      <c r="I281" s="253">
        <v>348</v>
      </c>
      <c r="J281" s="221" t="s">
        <v>814</v>
      </c>
      <c r="K281" s="222">
        <f t="shared" si="115"/>
        <v>-127.80000000000001</v>
      </c>
      <c r="L281" s="223">
        <f t="shared" si="116"/>
        <v>-0.55492835432045162</v>
      </c>
      <c r="M281" s="219" t="s">
        <v>626</v>
      </c>
      <c r="N281" s="216">
        <v>43896</v>
      </c>
      <c r="O281" s="1"/>
      <c r="P281" s="1"/>
      <c r="Q281" s="1"/>
      <c r="R281" s="6" t="s">
        <v>802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134</v>
      </c>
      <c r="B282" s="237">
        <v>43258</v>
      </c>
      <c r="C282" s="237"/>
      <c r="D282" s="238" t="s">
        <v>450</v>
      </c>
      <c r="E282" s="239" t="s">
        <v>645</v>
      </c>
      <c r="F282" s="239">
        <f>342.5-5.1</f>
        <v>337.4</v>
      </c>
      <c r="G282" s="239"/>
      <c r="H282" s="239">
        <v>412.5</v>
      </c>
      <c r="I282" s="241">
        <v>439</v>
      </c>
      <c r="J282" s="211" t="s">
        <v>815</v>
      </c>
      <c r="K282" s="212">
        <f t="shared" si="115"/>
        <v>75.100000000000023</v>
      </c>
      <c r="L282" s="213">
        <f t="shared" si="116"/>
        <v>0.22258446947243635</v>
      </c>
      <c r="M282" s="208" t="s">
        <v>613</v>
      </c>
      <c r="N282" s="214">
        <v>44230</v>
      </c>
      <c r="O282" s="1"/>
      <c r="P282" s="1"/>
      <c r="Q282" s="1"/>
      <c r="R282" s="6" t="s">
        <v>806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0">
        <v>135</v>
      </c>
      <c r="B283" s="229">
        <v>43285</v>
      </c>
      <c r="C283" s="229"/>
      <c r="D283" s="230" t="s">
        <v>56</v>
      </c>
      <c r="E283" s="231" t="s">
        <v>645</v>
      </c>
      <c r="F283" s="231">
        <f>127.5-5.53</f>
        <v>121.97</v>
      </c>
      <c r="G283" s="232"/>
      <c r="H283" s="232">
        <v>122.5</v>
      </c>
      <c r="I283" s="232">
        <v>170</v>
      </c>
      <c r="J283" s="233" t="s">
        <v>849</v>
      </c>
      <c r="K283" s="234">
        <f t="shared" si="115"/>
        <v>0.53000000000000114</v>
      </c>
      <c r="L283" s="235">
        <f t="shared" si="116"/>
        <v>4.3453308190538747E-3</v>
      </c>
      <c r="M283" s="231" t="s">
        <v>736</v>
      </c>
      <c r="N283" s="229">
        <v>44431</v>
      </c>
      <c r="O283" s="1"/>
      <c r="P283" s="1"/>
      <c r="Q283" s="1"/>
      <c r="R283" s="6" t="s">
        <v>802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9">
        <v>136</v>
      </c>
      <c r="B284" s="250">
        <v>43294</v>
      </c>
      <c r="C284" s="250"/>
      <c r="D284" s="251" t="s">
        <v>372</v>
      </c>
      <c r="E284" s="252" t="s">
        <v>645</v>
      </c>
      <c r="F284" s="247">
        <v>46.5</v>
      </c>
      <c r="G284" s="252"/>
      <c r="H284" s="252">
        <v>17</v>
      </c>
      <c r="I284" s="253">
        <v>59</v>
      </c>
      <c r="J284" s="221" t="s">
        <v>816</v>
      </c>
      <c r="K284" s="222">
        <f t="shared" ref="K284:K292" si="117">H284-F284</f>
        <v>-29.5</v>
      </c>
      <c r="L284" s="223">
        <f t="shared" ref="L284:L292" si="118">K284/F284</f>
        <v>-0.63440860215053763</v>
      </c>
      <c r="M284" s="219" t="s">
        <v>626</v>
      </c>
      <c r="N284" s="216">
        <v>43887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137</v>
      </c>
      <c r="B285" s="237">
        <v>43396</v>
      </c>
      <c r="C285" s="237"/>
      <c r="D285" s="238" t="s">
        <v>428</v>
      </c>
      <c r="E285" s="239" t="s">
        <v>645</v>
      </c>
      <c r="F285" s="239">
        <v>156.5</v>
      </c>
      <c r="G285" s="239"/>
      <c r="H285" s="239">
        <v>207.5</v>
      </c>
      <c r="I285" s="241">
        <v>191</v>
      </c>
      <c r="J285" s="211" t="s">
        <v>703</v>
      </c>
      <c r="K285" s="212">
        <f t="shared" si="117"/>
        <v>51</v>
      </c>
      <c r="L285" s="213">
        <f t="shared" si="118"/>
        <v>0.32587859424920129</v>
      </c>
      <c r="M285" s="208" t="s">
        <v>613</v>
      </c>
      <c r="N285" s="214">
        <v>44369</v>
      </c>
      <c r="O285" s="1"/>
      <c r="P285" s="1"/>
      <c r="Q285" s="1"/>
      <c r="R285" s="6" t="s">
        <v>802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138</v>
      </c>
      <c r="B286" s="237">
        <v>43439</v>
      </c>
      <c r="C286" s="237"/>
      <c r="D286" s="238" t="s">
        <v>332</v>
      </c>
      <c r="E286" s="239" t="s">
        <v>645</v>
      </c>
      <c r="F286" s="239">
        <v>259.5</v>
      </c>
      <c r="G286" s="239"/>
      <c r="H286" s="239">
        <v>320</v>
      </c>
      <c r="I286" s="241">
        <v>320</v>
      </c>
      <c r="J286" s="211" t="s">
        <v>703</v>
      </c>
      <c r="K286" s="212">
        <f t="shared" si="117"/>
        <v>60.5</v>
      </c>
      <c r="L286" s="213">
        <f t="shared" si="118"/>
        <v>0.23314065510597304</v>
      </c>
      <c r="M286" s="208" t="s">
        <v>613</v>
      </c>
      <c r="N286" s="214">
        <v>44323</v>
      </c>
      <c r="O286" s="1"/>
      <c r="P286" s="1"/>
      <c r="Q286" s="1"/>
      <c r="R286" s="6" t="s">
        <v>802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9">
        <v>139</v>
      </c>
      <c r="B287" s="250">
        <v>43439</v>
      </c>
      <c r="C287" s="250"/>
      <c r="D287" s="251" t="s">
        <v>817</v>
      </c>
      <c r="E287" s="252" t="s">
        <v>645</v>
      </c>
      <c r="F287" s="252">
        <v>715</v>
      </c>
      <c r="G287" s="252"/>
      <c r="H287" s="252">
        <v>445</v>
      </c>
      <c r="I287" s="253">
        <v>840</v>
      </c>
      <c r="J287" s="221" t="s">
        <v>818</v>
      </c>
      <c r="K287" s="222">
        <f t="shared" si="117"/>
        <v>-270</v>
      </c>
      <c r="L287" s="223">
        <f t="shared" si="118"/>
        <v>-0.3776223776223776</v>
      </c>
      <c r="M287" s="219" t="s">
        <v>626</v>
      </c>
      <c r="N287" s="216">
        <v>43800</v>
      </c>
      <c r="O287" s="1"/>
      <c r="P287" s="1"/>
      <c r="Q287" s="1"/>
      <c r="R287" s="6" t="s">
        <v>802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140</v>
      </c>
      <c r="B288" s="237">
        <v>43469</v>
      </c>
      <c r="C288" s="237"/>
      <c r="D288" s="238" t="s">
        <v>159</v>
      </c>
      <c r="E288" s="239" t="s">
        <v>645</v>
      </c>
      <c r="F288" s="239">
        <v>875</v>
      </c>
      <c r="G288" s="239"/>
      <c r="H288" s="239">
        <v>1165</v>
      </c>
      <c r="I288" s="241">
        <v>1185</v>
      </c>
      <c r="J288" s="211" t="s">
        <v>819</v>
      </c>
      <c r="K288" s="212">
        <f t="shared" si="117"/>
        <v>290</v>
      </c>
      <c r="L288" s="213">
        <f t="shared" si="118"/>
        <v>0.33142857142857141</v>
      </c>
      <c r="M288" s="208" t="s">
        <v>613</v>
      </c>
      <c r="N288" s="214">
        <v>43847</v>
      </c>
      <c r="O288" s="1"/>
      <c r="P288" s="1"/>
      <c r="Q288" s="1"/>
      <c r="R288" s="6" t="s">
        <v>802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141</v>
      </c>
      <c r="B289" s="237">
        <v>43559</v>
      </c>
      <c r="C289" s="237"/>
      <c r="D289" s="238" t="s">
        <v>348</v>
      </c>
      <c r="E289" s="239" t="s">
        <v>645</v>
      </c>
      <c r="F289" s="239">
        <f>387-14.63</f>
        <v>372.37</v>
      </c>
      <c r="G289" s="239"/>
      <c r="H289" s="239">
        <v>490</v>
      </c>
      <c r="I289" s="241">
        <v>490</v>
      </c>
      <c r="J289" s="211" t="s">
        <v>703</v>
      </c>
      <c r="K289" s="212">
        <f t="shared" si="117"/>
        <v>117.63</v>
      </c>
      <c r="L289" s="213">
        <f t="shared" si="118"/>
        <v>0.31589548030185027</v>
      </c>
      <c r="M289" s="208" t="s">
        <v>613</v>
      </c>
      <c r="N289" s="214">
        <v>43850</v>
      </c>
      <c r="O289" s="1"/>
      <c r="P289" s="1"/>
      <c r="Q289" s="1"/>
      <c r="R289" s="6" t="s">
        <v>802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9">
        <v>142</v>
      </c>
      <c r="B290" s="250">
        <v>43578</v>
      </c>
      <c r="C290" s="250"/>
      <c r="D290" s="251" t="s">
        <v>820</v>
      </c>
      <c r="E290" s="252" t="s">
        <v>615</v>
      </c>
      <c r="F290" s="252">
        <v>220</v>
      </c>
      <c r="G290" s="252"/>
      <c r="H290" s="252">
        <v>127.5</v>
      </c>
      <c r="I290" s="253">
        <v>284</v>
      </c>
      <c r="J290" s="221" t="s">
        <v>821</v>
      </c>
      <c r="K290" s="222">
        <f t="shared" si="117"/>
        <v>-92.5</v>
      </c>
      <c r="L290" s="223">
        <f t="shared" si="118"/>
        <v>-0.42045454545454547</v>
      </c>
      <c r="M290" s="219" t="s">
        <v>626</v>
      </c>
      <c r="N290" s="216">
        <v>43896</v>
      </c>
      <c r="O290" s="1"/>
      <c r="P290" s="1"/>
      <c r="Q290" s="1"/>
      <c r="R290" s="6" t="s">
        <v>802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143</v>
      </c>
      <c r="B291" s="237">
        <v>43622</v>
      </c>
      <c r="C291" s="237"/>
      <c r="D291" s="238" t="s">
        <v>497</v>
      </c>
      <c r="E291" s="239" t="s">
        <v>615</v>
      </c>
      <c r="F291" s="239">
        <v>332.8</v>
      </c>
      <c r="G291" s="239"/>
      <c r="H291" s="239">
        <v>405</v>
      </c>
      <c r="I291" s="241">
        <v>419</v>
      </c>
      <c r="J291" s="211" t="s">
        <v>822</v>
      </c>
      <c r="K291" s="212">
        <f t="shared" si="117"/>
        <v>72.199999999999989</v>
      </c>
      <c r="L291" s="213">
        <f t="shared" si="118"/>
        <v>0.21694711538461534</v>
      </c>
      <c r="M291" s="208" t="s">
        <v>613</v>
      </c>
      <c r="N291" s="214">
        <v>43860</v>
      </c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0">
        <v>144</v>
      </c>
      <c r="B292" s="229">
        <v>43641</v>
      </c>
      <c r="C292" s="229"/>
      <c r="D292" s="230" t="s">
        <v>152</v>
      </c>
      <c r="E292" s="231" t="s">
        <v>645</v>
      </c>
      <c r="F292" s="231">
        <v>386</v>
      </c>
      <c r="G292" s="232"/>
      <c r="H292" s="232">
        <v>395</v>
      </c>
      <c r="I292" s="232">
        <v>452</v>
      </c>
      <c r="J292" s="233" t="s">
        <v>823</v>
      </c>
      <c r="K292" s="234">
        <f t="shared" si="117"/>
        <v>9</v>
      </c>
      <c r="L292" s="235">
        <f t="shared" si="118"/>
        <v>2.3316062176165803E-2</v>
      </c>
      <c r="M292" s="231" t="s">
        <v>736</v>
      </c>
      <c r="N292" s="229">
        <v>43868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0">
        <v>145</v>
      </c>
      <c r="B293" s="229">
        <v>43707</v>
      </c>
      <c r="C293" s="229"/>
      <c r="D293" s="230" t="s">
        <v>132</v>
      </c>
      <c r="E293" s="231" t="s">
        <v>645</v>
      </c>
      <c r="F293" s="231">
        <v>137.5</v>
      </c>
      <c r="G293" s="232"/>
      <c r="H293" s="232">
        <v>138.5</v>
      </c>
      <c r="I293" s="232">
        <v>190</v>
      </c>
      <c r="J293" s="233" t="s">
        <v>848</v>
      </c>
      <c r="K293" s="234">
        <f t="shared" ref="K293" si="119">H293-F293</f>
        <v>1</v>
      </c>
      <c r="L293" s="235">
        <f t="shared" ref="L293" si="120">K293/F293</f>
        <v>7.2727272727272727E-3</v>
      </c>
      <c r="M293" s="231" t="s">
        <v>736</v>
      </c>
      <c r="N293" s="229">
        <v>44432</v>
      </c>
      <c r="O293" s="1"/>
      <c r="P293" s="1"/>
      <c r="Q293" s="1"/>
      <c r="R293" s="6" t="s">
        <v>802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146</v>
      </c>
      <c r="B294" s="237">
        <v>43731</v>
      </c>
      <c r="C294" s="237"/>
      <c r="D294" s="238" t="s">
        <v>441</v>
      </c>
      <c r="E294" s="239" t="s">
        <v>645</v>
      </c>
      <c r="F294" s="239">
        <v>235</v>
      </c>
      <c r="G294" s="239"/>
      <c r="H294" s="239">
        <v>295</v>
      </c>
      <c r="I294" s="241">
        <v>296</v>
      </c>
      <c r="J294" s="211" t="s">
        <v>824</v>
      </c>
      <c r="K294" s="212">
        <f t="shared" ref="K294:K299" si="121">H294-F294</f>
        <v>60</v>
      </c>
      <c r="L294" s="213">
        <f t="shared" ref="L294:L299" si="122">K294/F294</f>
        <v>0.25531914893617019</v>
      </c>
      <c r="M294" s="208" t="s">
        <v>613</v>
      </c>
      <c r="N294" s="214">
        <v>43844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147</v>
      </c>
      <c r="B295" s="237">
        <v>43752</v>
      </c>
      <c r="C295" s="237"/>
      <c r="D295" s="238" t="s">
        <v>825</v>
      </c>
      <c r="E295" s="239" t="s">
        <v>645</v>
      </c>
      <c r="F295" s="239">
        <v>277.5</v>
      </c>
      <c r="G295" s="239"/>
      <c r="H295" s="239">
        <v>333</v>
      </c>
      <c r="I295" s="241">
        <v>333</v>
      </c>
      <c r="J295" s="211" t="s">
        <v>826</v>
      </c>
      <c r="K295" s="212">
        <f t="shared" si="121"/>
        <v>55.5</v>
      </c>
      <c r="L295" s="213">
        <f t="shared" si="122"/>
        <v>0.2</v>
      </c>
      <c r="M295" s="208" t="s">
        <v>613</v>
      </c>
      <c r="N295" s="214">
        <v>43846</v>
      </c>
      <c r="O295" s="1"/>
      <c r="P295" s="1"/>
      <c r="Q295" s="1"/>
      <c r="R295" s="6" t="s">
        <v>802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148</v>
      </c>
      <c r="B296" s="237">
        <v>43752</v>
      </c>
      <c r="C296" s="237"/>
      <c r="D296" s="238" t="s">
        <v>827</v>
      </c>
      <c r="E296" s="239" t="s">
        <v>645</v>
      </c>
      <c r="F296" s="239">
        <v>930</v>
      </c>
      <c r="G296" s="239"/>
      <c r="H296" s="239">
        <v>1165</v>
      </c>
      <c r="I296" s="241">
        <v>1200</v>
      </c>
      <c r="J296" s="211" t="s">
        <v>828</v>
      </c>
      <c r="K296" s="212">
        <f t="shared" si="121"/>
        <v>235</v>
      </c>
      <c r="L296" s="213">
        <f t="shared" si="122"/>
        <v>0.25268817204301075</v>
      </c>
      <c r="M296" s="208" t="s">
        <v>613</v>
      </c>
      <c r="N296" s="214">
        <v>43847</v>
      </c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149</v>
      </c>
      <c r="B297" s="237">
        <v>43753</v>
      </c>
      <c r="C297" s="237"/>
      <c r="D297" s="238" t="s">
        <v>829</v>
      </c>
      <c r="E297" s="239" t="s">
        <v>645</v>
      </c>
      <c r="F297" s="209">
        <v>111</v>
      </c>
      <c r="G297" s="239"/>
      <c r="H297" s="239">
        <v>141</v>
      </c>
      <c r="I297" s="241">
        <v>141</v>
      </c>
      <c r="J297" s="211" t="s">
        <v>629</v>
      </c>
      <c r="K297" s="212">
        <f t="shared" si="121"/>
        <v>30</v>
      </c>
      <c r="L297" s="213">
        <f t="shared" si="122"/>
        <v>0.27027027027027029</v>
      </c>
      <c r="M297" s="208" t="s">
        <v>613</v>
      </c>
      <c r="N297" s="214">
        <v>44328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150</v>
      </c>
      <c r="B298" s="237">
        <v>43753</v>
      </c>
      <c r="C298" s="237"/>
      <c r="D298" s="238" t="s">
        <v>830</v>
      </c>
      <c r="E298" s="239" t="s">
        <v>645</v>
      </c>
      <c r="F298" s="209">
        <v>296</v>
      </c>
      <c r="G298" s="239"/>
      <c r="H298" s="239">
        <v>370</v>
      </c>
      <c r="I298" s="241">
        <v>370</v>
      </c>
      <c r="J298" s="211" t="s">
        <v>703</v>
      </c>
      <c r="K298" s="212">
        <f t="shared" si="121"/>
        <v>74</v>
      </c>
      <c r="L298" s="213">
        <f t="shared" si="122"/>
        <v>0.25</v>
      </c>
      <c r="M298" s="208" t="s">
        <v>613</v>
      </c>
      <c r="N298" s="214">
        <v>43853</v>
      </c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151</v>
      </c>
      <c r="B299" s="237">
        <v>43754</v>
      </c>
      <c r="C299" s="237"/>
      <c r="D299" s="238" t="s">
        <v>831</v>
      </c>
      <c r="E299" s="239" t="s">
        <v>645</v>
      </c>
      <c r="F299" s="209">
        <v>300</v>
      </c>
      <c r="G299" s="239"/>
      <c r="H299" s="239">
        <v>382.5</v>
      </c>
      <c r="I299" s="241">
        <v>344</v>
      </c>
      <c r="J299" s="211" t="s">
        <v>832</v>
      </c>
      <c r="K299" s="212">
        <f t="shared" si="121"/>
        <v>82.5</v>
      </c>
      <c r="L299" s="213">
        <f t="shared" si="122"/>
        <v>0.27500000000000002</v>
      </c>
      <c r="M299" s="208" t="s">
        <v>613</v>
      </c>
      <c r="N299" s="214">
        <v>44238</v>
      </c>
      <c r="O299" s="1"/>
      <c r="P299" s="1"/>
      <c r="Q299" s="1"/>
      <c r="R299" s="6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5">
        <v>152</v>
      </c>
      <c r="B300" s="256">
        <v>43832</v>
      </c>
      <c r="C300" s="256"/>
      <c r="D300" s="257" t="s">
        <v>833</v>
      </c>
      <c r="E300" s="56" t="s">
        <v>645</v>
      </c>
      <c r="F300" s="258" t="s">
        <v>834</v>
      </c>
      <c r="G300" s="56"/>
      <c r="H300" s="56"/>
      <c r="I300" s="259">
        <v>590</v>
      </c>
      <c r="J300" s="254" t="s">
        <v>616</v>
      </c>
      <c r="K300" s="254"/>
      <c r="L300" s="260"/>
      <c r="M300" s="261" t="s">
        <v>616</v>
      </c>
      <c r="N300" s="262"/>
      <c r="O300" s="1"/>
      <c r="P300" s="1"/>
      <c r="Q300" s="1"/>
      <c r="R300" s="6" t="s">
        <v>806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153</v>
      </c>
      <c r="B301" s="237">
        <v>43966</v>
      </c>
      <c r="C301" s="237"/>
      <c r="D301" s="238" t="s">
        <v>72</v>
      </c>
      <c r="E301" s="239" t="s">
        <v>645</v>
      </c>
      <c r="F301" s="209">
        <v>67.5</v>
      </c>
      <c r="G301" s="239"/>
      <c r="H301" s="239">
        <v>86</v>
      </c>
      <c r="I301" s="241">
        <v>86</v>
      </c>
      <c r="J301" s="211" t="s">
        <v>835</v>
      </c>
      <c r="K301" s="212">
        <f t="shared" ref="K301:K308" si="123">H301-F301</f>
        <v>18.5</v>
      </c>
      <c r="L301" s="213">
        <f t="shared" ref="L301:L308" si="124">K301/F301</f>
        <v>0.27407407407407408</v>
      </c>
      <c r="M301" s="208" t="s">
        <v>613</v>
      </c>
      <c r="N301" s="214">
        <v>44008</v>
      </c>
      <c r="O301" s="1"/>
      <c r="P301" s="1"/>
      <c r="Q301" s="1"/>
      <c r="R301" s="6" t="s">
        <v>806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154</v>
      </c>
      <c r="B302" s="237">
        <v>44035</v>
      </c>
      <c r="C302" s="237"/>
      <c r="D302" s="238" t="s">
        <v>496</v>
      </c>
      <c r="E302" s="239" t="s">
        <v>645</v>
      </c>
      <c r="F302" s="209">
        <v>231</v>
      </c>
      <c r="G302" s="239"/>
      <c r="H302" s="239">
        <v>281</v>
      </c>
      <c r="I302" s="241">
        <v>281</v>
      </c>
      <c r="J302" s="211" t="s">
        <v>703</v>
      </c>
      <c r="K302" s="212">
        <f t="shared" si="123"/>
        <v>50</v>
      </c>
      <c r="L302" s="213">
        <f t="shared" si="124"/>
        <v>0.21645021645021645</v>
      </c>
      <c r="M302" s="208" t="s">
        <v>613</v>
      </c>
      <c r="N302" s="214">
        <v>44358</v>
      </c>
      <c r="O302" s="1"/>
      <c r="P302" s="1"/>
      <c r="Q302" s="1"/>
      <c r="R302" s="6" t="s">
        <v>806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155</v>
      </c>
      <c r="B303" s="237">
        <v>44092</v>
      </c>
      <c r="C303" s="237"/>
      <c r="D303" s="238" t="s">
        <v>417</v>
      </c>
      <c r="E303" s="239" t="s">
        <v>645</v>
      </c>
      <c r="F303" s="239">
        <v>206</v>
      </c>
      <c r="G303" s="239"/>
      <c r="H303" s="239">
        <v>248</v>
      </c>
      <c r="I303" s="241">
        <v>248</v>
      </c>
      <c r="J303" s="211" t="s">
        <v>703</v>
      </c>
      <c r="K303" s="212">
        <f t="shared" si="123"/>
        <v>42</v>
      </c>
      <c r="L303" s="213">
        <f t="shared" si="124"/>
        <v>0.20388349514563106</v>
      </c>
      <c r="M303" s="208" t="s">
        <v>613</v>
      </c>
      <c r="N303" s="214">
        <v>44214</v>
      </c>
      <c r="O303" s="1"/>
      <c r="P303" s="1"/>
      <c r="Q303" s="1"/>
      <c r="R303" s="6" t="s">
        <v>806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156</v>
      </c>
      <c r="B304" s="237">
        <v>44140</v>
      </c>
      <c r="C304" s="237"/>
      <c r="D304" s="238" t="s">
        <v>417</v>
      </c>
      <c r="E304" s="239" t="s">
        <v>645</v>
      </c>
      <c r="F304" s="239">
        <v>182.5</v>
      </c>
      <c r="G304" s="239"/>
      <c r="H304" s="239">
        <v>248</v>
      </c>
      <c r="I304" s="241">
        <v>248</v>
      </c>
      <c r="J304" s="211" t="s">
        <v>703</v>
      </c>
      <c r="K304" s="212">
        <f t="shared" si="123"/>
        <v>65.5</v>
      </c>
      <c r="L304" s="213">
        <f t="shared" si="124"/>
        <v>0.35890410958904112</v>
      </c>
      <c r="M304" s="208" t="s">
        <v>613</v>
      </c>
      <c r="N304" s="214">
        <v>44214</v>
      </c>
      <c r="O304" s="1"/>
      <c r="P304" s="1"/>
      <c r="Q304" s="1"/>
      <c r="R304" s="6" t="s">
        <v>806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157</v>
      </c>
      <c r="B305" s="237">
        <v>44140</v>
      </c>
      <c r="C305" s="237"/>
      <c r="D305" s="238" t="s">
        <v>332</v>
      </c>
      <c r="E305" s="239" t="s">
        <v>645</v>
      </c>
      <c r="F305" s="239">
        <v>247.5</v>
      </c>
      <c r="G305" s="239"/>
      <c r="H305" s="239">
        <v>320</v>
      </c>
      <c r="I305" s="241">
        <v>320</v>
      </c>
      <c r="J305" s="211" t="s">
        <v>703</v>
      </c>
      <c r="K305" s="212">
        <f t="shared" si="123"/>
        <v>72.5</v>
      </c>
      <c r="L305" s="213">
        <f t="shared" si="124"/>
        <v>0.29292929292929293</v>
      </c>
      <c r="M305" s="208" t="s">
        <v>613</v>
      </c>
      <c r="N305" s="214">
        <v>44323</v>
      </c>
      <c r="O305" s="1"/>
      <c r="P305" s="1"/>
      <c r="Q305" s="1"/>
      <c r="R305" s="6" t="s">
        <v>806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158</v>
      </c>
      <c r="B306" s="237">
        <v>44140</v>
      </c>
      <c r="C306" s="237"/>
      <c r="D306" s="238" t="s">
        <v>273</v>
      </c>
      <c r="E306" s="239" t="s">
        <v>645</v>
      </c>
      <c r="F306" s="209">
        <v>925</v>
      </c>
      <c r="G306" s="239"/>
      <c r="H306" s="239">
        <v>1095</v>
      </c>
      <c r="I306" s="241">
        <v>1093</v>
      </c>
      <c r="J306" s="211" t="s">
        <v>836</v>
      </c>
      <c r="K306" s="212">
        <f t="shared" si="123"/>
        <v>170</v>
      </c>
      <c r="L306" s="213">
        <f t="shared" si="124"/>
        <v>0.18378378378378379</v>
      </c>
      <c r="M306" s="208" t="s">
        <v>613</v>
      </c>
      <c r="N306" s="214">
        <v>44201</v>
      </c>
      <c r="O306" s="1"/>
      <c r="P306" s="1"/>
      <c r="Q306" s="1"/>
      <c r="R306" s="6" t="s">
        <v>806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159</v>
      </c>
      <c r="B307" s="237">
        <v>44140</v>
      </c>
      <c r="C307" s="237"/>
      <c r="D307" s="238" t="s">
        <v>348</v>
      </c>
      <c r="E307" s="239" t="s">
        <v>645</v>
      </c>
      <c r="F307" s="209">
        <v>332.5</v>
      </c>
      <c r="G307" s="239"/>
      <c r="H307" s="239">
        <v>393</v>
      </c>
      <c r="I307" s="241">
        <v>406</v>
      </c>
      <c r="J307" s="211" t="s">
        <v>837</v>
      </c>
      <c r="K307" s="212">
        <f t="shared" si="123"/>
        <v>60.5</v>
      </c>
      <c r="L307" s="213">
        <f t="shared" si="124"/>
        <v>0.18195488721804512</v>
      </c>
      <c r="M307" s="208" t="s">
        <v>613</v>
      </c>
      <c r="N307" s="214">
        <v>44256</v>
      </c>
      <c r="O307" s="1"/>
      <c r="P307" s="1"/>
      <c r="Q307" s="1"/>
      <c r="R307" s="6" t="s">
        <v>806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160</v>
      </c>
      <c r="B308" s="237">
        <v>44141</v>
      </c>
      <c r="C308" s="237"/>
      <c r="D308" s="238" t="s">
        <v>496</v>
      </c>
      <c r="E308" s="239" t="s">
        <v>645</v>
      </c>
      <c r="F308" s="209">
        <v>231</v>
      </c>
      <c r="G308" s="239"/>
      <c r="H308" s="239">
        <v>281</v>
      </c>
      <c r="I308" s="241">
        <v>281</v>
      </c>
      <c r="J308" s="211" t="s">
        <v>703</v>
      </c>
      <c r="K308" s="212">
        <f t="shared" si="123"/>
        <v>50</v>
      </c>
      <c r="L308" s="213">
        <f t="shared" si="124"/>
        <v>0.21645021645021645</v>
      </c>
      <c r="M308" s="208" t="s">
        <v>613</v>
      </c>
      <c r="N308" s="214">
        <v>44358</v>
      </c>
      <c r="O308" s="1"/>
      <c r="P308" s="1"/>
      <c r="Q308" s="1"/>
      <c r="R308" s="6" t="s">
        <v>806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3">
        <v>161</v>
      </c>
      <c r="B309" s="256">
        <v>44187</v>
      </c>
      <c r="C309" s="256"/>
      <c r="D309" s="257" t="s">
        <v>469</v>
      </c>
      <c r="E309" s="56" t="s">
        <v>645</v>
      </c>
      <c r="F309" s="258" t="s">
        <v>838</v>
      </c>
      <c r="G309" s="56"/>
      <c r="H309" s="56"/>
      <c r="I309" s="259">
        <v>239</v>
      </c>
      <c r="J309" s="254" t="s">
        <v>616</v>
      </c>
      <c r="K309" s="254"/>
      <c r="L309" s="260"/>
      <c r="M309" s="261"/>
      <c r="N309" s="262"/>
      <c r="O309" s="1"/>
      <c r="P309" s="1"/>
      <c r="Q309" s="1"/>
      <c r="R309" s="6" t="s">
        <v>806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63">
        <v>162</v>
      </c>
      <c r="B310" s="256">
        <v>44258</v>
      </c>
      <c r="C310" s="256"/>
      <c r="D310" s="257" t="s">
        <v>833</v>
      </c>
      <c r="E310" s="56" t="s">
        <v>645</v>
      </c>
      <c r="F310" s="258" t="s">
        <v>834</v>
      </c>
      <c r="G310" s="56"/>
      <c r="H310" s="56"/>
      <c r="I310" s="259">
        <v>590</v>
      </c>
      <c r="J310" s="254" t="s">
        <v>616</v>
      </c>
      <c r="K310" s="254"/>
      <c r="L310" s="260"/>
      <c r="M310" s="261"/>
      <c r="N310" s="262"/>
      <c r="O310" s="1"/>
      <c r="P310" s="1"/>
      <c r="R310" s="6" t="s">
        <v>806</v>
      </c>
    </row>
    <row r="311" spans="1:26" ht="12.75" customHeight="1">
      <c r="A311" s="236">
        <v>163</v>
      </c>
      <c r="B311" s="237">
        <v>44274</v>
      </c>
      <c r="C311" s="237"/>
      <c r="D311" s="238" t="s">
        <v>348</v>
      </c>
      <c r="E311" s="239" t="s">
        <v>645</v>
      </c>
      <c r="F311" s="209">
        <v>355</v>
      </c>
      <c r="G311" s="239"/>
      <c r="H311" s="239">
        <v>422.5</v>
      </c>
      <c r="I311" s="241">
        <v>420</v>
      </c>
      <c r="J311" s="211" t="s">
        <v>839</v>
      </c>
      <c r="K311" s="212">
        <f t="shared" ref="K311:K313" si="125">H311-F311</f>
        <v>67.5</v>
      </c>
      <c r="L311" s="213">
        <f t="shared" ref="L311:L313" si="126">K311/F311</f>
        <v>0.19014084507042253</v>
      </c>
      <c r="M311" s="208" t="s">
        <v>613</v>
      </c>
      <c r="N311" s="214">
        <v>44361</v>
      </c>
      <c r="O311" s="1"/>
      <c r="R311" s="264" t="s">
        <v>806</v>
      </c>
    </row>
    <row r="312" spans="1:26" ht="12.75" customHeight="1">
      <c r="A312" s="236">
        <v>164</v>
      </c>
      <c r="B312" s="237">
        <v>44295</v>
      </c>
      <c r="C312" s="237"/>
      <c r="D312" s="238" t="s">
        <v>840</v>
      </c>
      <c r="E312" s="239" t="s">
        <v>645</v>
      </c>
      <c r="F312" s="209">
        <v>555</v>
      </c>
      <c r="G312" s="239"/>
      <c r="H312" s="239">
        <v>663</v>
      </c>
      <c r="I312" s="241">
        <v>663</v>
      </c>
      <c r="J312" s="211" t="s">
        <v>841</v>
      </c>
      <c r="K312" s="212">
        <f t="shared" si="125"/>
        <v>108</v>
      </c>
      <c r="L312" s="213">
        <f t="shared" si="126"/>
        <v>0.19459459459459461</v>
      </c>
      <c r="M312" s="208" t="s">
        <v>613</v>
      </c>
      <c r="N312" s="214">
        <v>44321</v>
      </c>
      <c r="O312" s="1"/>
      <c r="P312" s="1"/>
      <c r="Q312" s="1"/>
      <c r="R312" s="264" t="s">
        <v>806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165</v>
      </c>
      <c r="B313" s="237">
        <v>44308</v>
      </c>
      <c r="C313" s="237"/>
      <c r="D313" s="238" t="s">
        <v>385</v>
      </c>
      <c r="E313" s="239" t="s">
        <v>645</v>
      </c>
      <c r="F313" s="209">
        <v>126.5</v>
      </c>
      <c r="G313" s="239"/>
      <c r="H313" s="239">
        <v>155</v>
      </c>
      <c r="I313" s="241">
        <v>155</v>
      </c>
      <c r="J313" s="211" t="s">
        <v>703</v>
      </c>
      <c r="K313" s="212">
        <f t="shared" si="125"/>
        <v>28.5</v>
      </c>
      <c r="L313" s="213">
        <f t="shared" si="126"/>
        <v>0.22529644268774704</v>
      </c>
      <c r="M313" s="208" t="s">
        <v>613</v>
      </c>
      <c r="N313" s="214">
        <v>44362</v>
      </c>
      <c r="O313" s="1"/>
      <c r="R313" s="264" t="s">
        <v>806</v>
      </c>
    </row>
    <row r="314" spans="1:26" ht="12.75" customHeight="1">
      <c r="A314" s="263">
        <v>166</v>
      </c>
      <c r="B314" s="256">
        <v>44368</v>
      </c>
      <c r="C314" s="256"/>
      <c r="D314" s="257" t="s">
        <v>404</v>
      </c>
      <c r="E314" s="56" t="s">
        <v>645</v>
      </c>
      <c r="F314" s="258" t="s">
        <v>842</v>
      </c>
      <c r="G314" s="56"/>
      <c r="H314" s="56"/>
      <c r="I314" s="259">
        <v>344</v>
      </c>
      <c r="J314" s="254" t="s">
        <v>616</v>
      </c>
      <c r="K314" s="263"/>
      <c r="L314" s="256"/>
      <c r="M314" s="256"/>
      <c r="N314" s="257"/>
      <c r="O314" s="1"/>
      <c r="R314" s="264" t="s">
        <v>806</v>
      </c>
    </row>
    <row r="315" spans="1:26" ht="12.75" customHeight="1">
      <c r="A315" s="263">
        <v>167</v>
      </c>
      <c r="B315" s="256">
        <v>44368</v>
      </c>
      <c r="C315" s="256"/>
      <c r="D315" s="257" t="s">
        <v>496</v>
      </c>
      <c r="E315" s="56" t="s">
        <v>645</v>
      </c>
      <c r="F315" s="258" t="s">
        <v>843</v>
      </c>
      <c r="G315" s="56"/>
      <c r="H315" s="56"/>
      <c r="I315" s="259">
        <v>320</v>
      </c>
      <c r="J315" s="254" t="s">
        <v>616</v>
      </c>
      <c r="K315" s="263"/>
      <c r="L315" s="256"/>
      <c r="M315" s="256"/>
      <c r="N315" s="257"/>
      <c r="O315" s="44"/>
      <c r="R315" s="264" t="s">
        <v>806</v>
      </c>
    </row>
    <row r="316" spans="1:26" ht="12.75" customHeight="1">
      <c r="A316" s="263">
        <v>168</v>
      </c>
      <c r="B316" s="256">
        <v>44406</v>
      </c>
      <c r="C316" s="256"/>
      <c r="D316" s="257" t="s">
        <v>385</v>
      </c>
      <c r="E316" s="56" t="s">
        <v>645</v>
      </c>
      <c r="F316" s="258" t="s">
        <v>846</v>
      </c>
      <c r="G316" s="56"/>
      <c r="H316" s="56"/>
      <c r="I316" s="56">
        <v>200</v>
      </c>
      <c r="J316" s="254" t="s">
        <v>616</v>
      </c>
      <c r="K316" s="263"/>
      <c r="L316" s="256"/>
      <c r="M316" s="256"/>
      <c r="N316" s="257"/>
      <c r="O316" s="44"/>
      <c r="R316" s="264" t="s">
        <v>806</v>
      </c>
    </row>
    <row r="317" spans="1:26" ht="12.75" customHeight="1">
      <c r="A317" s="263">
        <v>169</v>
      </c>
      <c r="B317" s="256">
        <v>44462</v>
      </c>
      <c r="C317" s="256"/>
      <c r="D317" s="257" t="s">
        <v>857</v>
      </c>
      <c r="E317" s="56" t="s">
        <v>645</v>
      </c>
      <c r="F317" s="258" t="s">
        <v>858</v>
      </c>
      <c r="G317" s="56"/>
      <c r="H317" s="56"/>
      <c r="I317" s="56">
        <v>1500</v>
      </c>
      <c r="J317" s="254" t="s">
        <v>616</v>
      </c>
      <c r="K317" s="263"/>
      <c r="L317" s="256"/>
      <c r="M317" s="256"/>
      <c r="N317" s="257"/>
      <c r="O317" s="44"/>
      <c r="R317" s="264" t="s">
        <v>806</v>
      </c>
    </row>
    <row r="318" spans="1:26" ht="12.75" customHeight="1">
      <c r="A318" s="426">
        <v>170</v>
      </c>
      <c r="B318" s="427">
        <v>44480</v>
      </c>
      <c r="C318" s="427"/>
      <c r="D318" s="428" t="s">
        <v>947</v>
      </c>
      <c r="E318" s="429" t="s">
        <v>645</v>
      </c>
      <c r="F318" s="430" t="s">
        <v>1044</v>
      </c>
      <c r="G318" s="429"/>
      <c r="H318" s="429"/>
      <c r="I318" s="429">
        <v>145</v>
      </c>
      <c r="J318" s="431" t="s">
        <v>616</v>
      </c>
      <c r="K318" s="426"/>
      <c r="L318" s="427"/>
      <c r="M318" s="427"/>
      <c r="N318" s="428"/>
      <c r="O318" s="44"/>
      <c r="R318" s="264" t="s">
        <v>806</v>
      </c>
    </row>
    <row r="319" spans="1:26" ht="12.75" customHeight="1">
      <c r="A319" s="432">
        <v>171</v>
      </c>
      <c r="B319" s="433">
        <v>44481</v>
      </c>
      <c r="C319" s="433"/>
      <c r="D319" s="434" t="s">
        <v>262</v>
      </c>
      <c r="E319" s="435" t="s">
        <v>645</v>
      </c>
      <c r="F319" s="436" t="s">
        <v>962</v>
      </c>
      <c r="G319" s="435"/>
      <c r="H319" s="435"/>
      <c r="I319" s="435">
        <v>380</v>
      </c>
      <c r="J319" s="437" t="s">
        <v>616</v>
      </c>
      <c r="K319" s="432"/>
      <c r="L319" s="433"/>
      <c r="M319" s="433"/>
      <c r="N319" s="434"/>
      <c r="O319" s="44"/>
      <c r="R319" s="264" t="s">
        <v>806</v>
      </c>
    </row>
    <row r="320" spans="1:26" ht="12.75" customHeight="1">
      <c r="A320" s="432">
        <v>172</v>
      </c>
      <c r="B320" s="433">
        <v>44481</v>
      </c>
      <c r="C320" s="433"/>
      <c r="D320" s="434" t="s">
        <v>412</v>
      </c>
      <c r="E320" s="435" t="s">
        <v>645</v>
      </c>
      <c r="F320" s="436" t="s">
        <v>963</v>
      </c>
      <c r="G320" s="435"/>
      <c r="H320" s="435"/>
      <c r="I320" s="435">
        <v>56</v>
      </c>
      <c r="J320" s="437" t="s">
        <v>616</v>
      </c>
      <c r="K320" s="432"/>
      <c r="L320" s="433"/>
      <c r="M320" s="433"/>
      <c r="N320" s="434"/>
      <c r="O320" s="44"/>
      <c r="R320" s="264"/>
    </row>
    <row r="321" spans="1:18" ht="12.75" customHeight="1">
      <c r="A321" s="438"/>
      <c r="B321" s="438"/>
      <c r="C321" s="438"/>
      <c r="D321" s="438"/>
      <c r="E321" s="438"/>
      <c r="F321" s="435"/>
      <c r="G321" s="435"/>
      <c r="H321" s="435"/>
      <c r="I321" s="435"/>
      <c r="J321" s="439"/>
      <c r="K321" s="435"/>
      <c r="L321" s="435"/>
      <c r="M321" s="435"/>
      <c r="N321" s="438"/>
      <c r="O321" s="44"/>
      <c r="R321" s="264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264"/>
    </row>
    <row r="323" spans="1:18" ht="12.75" customHeight="1">
      <c r="A323" s="263"/>
      <c r="B323" s="265" t="s">
        <v>844</v>
      </c>
      <c r="F323" s="59"/>
      <c r="G323" s="59"/>
      <c r="H323" s="59"/>
      <c r="I323" s="59"/>
      <c r="J323" s="44"/>
      <c r="K323" s="59"/>
      <c r="L323" s="59"/>
      <c r="M323" s="59"/>
      <c r="O323" s="44"/>
      <c r="R323" s="264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A333" s="266"/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A334" s="266"/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A335" s="56"/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</sheetData>
  <autoFilter ref="R1:R331"/>
  <mergeCells count="20">
    <mergeCell ref="P108:P109"/>
    <mergeCell ref="J108:J109"/>
    <mergeCell ref="A108:A109"/>
    <mergeCell ref="B108:B109"/>
    <mergeCell ref="M108:M109"/>
    <mergeCell ref="N108:N109"/>
    <mergeCell ref="O108:O109"/>
    <mergeCell ref="O90:O91"/>
    <mergeCell ref="P90:P91"/>
    <mergeCell ref="A90:A91"/>
    <mergeCell ref="B90:B91"/>
    <mergeCell ref="M90:M91"/>
    <mergeCell ref="N90:N91"/>
    <mergeCell ref="O99:O100"/>
    <mergeCell ref="P99:P100"/>
    <mergeCell ref="M99:M100"/>
    <mergeCell ref="N99:N100"/>
    <mergeCell ref="A99:A100"/>
    <mergeCell ref="B99:B100"/>
    <mergeCell ref="J99:J100"/>
  </mergeCells>
  <pageMargins left="0.7" right="0.7" top="0.75" bottom="0.75" header="0.3" footer="0.3"/>
  <pageSetup orientation="portrait" r:id="rId1"/>
  <ignoredErrors>
    <ignoredError sqref="K100 L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2021-10-22T02:45:27Z</dcterms:modified>
</cp:coreProperties>
</file>