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F&amp;O)'!$R$1:$R$315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6" i="6"/>
  <c r="K86"/>
  <c r="L85"/>
  <c r="K85"/>
  <c r="L83"/>
  <c r="K83"/>
  <c r="K114"/>
  <c r="M114" s="1"/>
  <c r="L44"/>
  <c r="K44"/>
  <c r="M83" l="1"/>
  <c r="M86"/>
  <c r="M85"/>
  <c r="M44"/>
  <c r="K113" l="1"/>
  <c r="M113" s="1"/>
  <c r="K112"/>
  <c r="M112" s="1"/>
  <c r="L82"/>
  <c r="K82"/>
  <c r="L43"/>
  <c r="K43"/>
  <c r="L41"/>
  <c r="L40"/>
  <c r="L42"/>
  <c r="K41"/>
  <c r="K40"/>
  <c r="K42"/>
  <c r="L69"/>
  <c r="K69"/>
  <c r="K307"/>
  <c r="L307" s="1"/>
  <c r="K102"/>
  <c r="M102" s="1"/>
  <c r="K111"/>
  <c r="M111" s="1"/>
  <c r="K109"/>
  <c r="K108"/>
  <c r="M108" s="1"/>
  <c r="L81"/>
  <c r="K81"/>
  <c r="L80"/>
  <c r="K80"/>
  <c r="L79"/>
  <c r="K79"/>
  <c r="K104"/>
  <c r="M104" s="1"/>
  <c r="K107"/>
  <c r="M107" s="1"/>
  <c r="K106"/>
  <c r="M106" s="1"/>
  <c r="L75"/>
  <c r="K75"/>
  <c r="L76"/>
  <c r="M76" s="1"/>
  <c r="K76"/>
  <c r="L39"/>
  <c r="K39"/>
  <c r="L78"/>
  <c r="K78"/>
  <c r="L77"/>
  <c r="K77"/>
  <c r="L74"/>
  <c r="M74" s="1"/>
  <c r="K74"/>
  <c r="L72"/>
  <c r="K72"/>
  <c r="L67"/>
  <c r="M67" s="1"/>
  <c r="K67"/>
  <c r="K100"/>
  <c r="M100" s="1"/>
  <c r="K105"/>
  <c r="M105" s="1"/>
  <c r="K103"/>
  <c r="M103" s="1"/>
  <c r="L73"/>
  <c r="K73"/>
  <c r="K101"/>
  <c r="M101" s="1"/>
  <c r="L37"/>
  <c r="M37" s="1"/>
  <c r="K37"/>
  <c r="L71"/>
  <c r="K71"/>
  <c r="L38"/>
  <c r="M38" s="1"/>
  <c r="K38"/>
  <c r="L33"/>
  <c r="K33"/>
  <c r="L15"/>
  <c r="M15" s="1"/>
  <c r="K15"/>
  <c r="L70"/>
  <c r="K70"/>
  <c r="L34"/>
  <c r="K34"/>
  <c r="L36"/>
  <c r="K36"/>
  <c r="K99"/>
  <c r="M99" s="1"/>
  <c r="L68"/>
  <c r="K68"/>
  <c r="L66"/>
  <c r="K66"/>
  <c r="L65"/>
  <c r="K65"/>
  <c r="L35"/>
  <c r="K35"/>
  <c r="L12"/>
  <c r="K12"/>
  <c r="M81" l="1"/>
  <c r="M69"/>
  <c r="M82"/>
  <c r="M42"/>
  <c r="M41"/>
  <c r="M40"/>
  <c r="M43"/>
  <c r="M77"/>
  <c r="M39"/>
  <c r="M75"/>
  <c r="M78"/>
  <c r="M80"/>
  <c r="M79"/>
  <c r="M33"/>
  <c r="M72"/>
  <c r="M34"/>
  <c r="M73"/>
  <c r="M71"/>
  <c r="M36"/>
  <c r="M70"/>
  <c r="M68"/>
  <c r="M35"/>
  <c r="M65"/>
  <c r="M12"/>
  <c r="M66"/>
  <c r="L58"/>
  <c r="K58"/>
  <c r="K98"/>
  <c r="M98" s="1"/>
  <c r="K97"/>
  <c r="M97" s="1"/>
  <c r="K96"/>
  <c r="M96" s="1"/>
  <c r="L10"/>
  <c r="K10"/>
  <c r="K61"/>
  <c r="L63"/>
  <c r="K63"/>
  <c r="L64"/>
  <c r="K64"/>
  <c r="L62"/>
  <c r="K62"/>
  <c r="L61"/>
  <c r="L14"/>
  <c r="K14"/>
  <c r="L32"/>
  <c r="K32"/>
  <c r="L13"/>
  <c r="K13"/>
  <c r="K60"/>
  <c r="L60"/>
  <c r="L59"/>
  <c r="K59"/>
  <c r="L31"/>
  <c r="K31"/>
  <c r="L30"/>
  <c r="K30"/>
  <c r="M56"/>
  <c r="L55"/>
  <c r="K55"/>
  <c r="L56"/>
  <c r="K56"/>
  <c r="K57"/>
  <c r="K95"/>
  <c r="M95" s="1"/>
  <c r="M10" l="1"/>
  <c r="M62"/>
  <c r="M13"/>
  <c r="M58"/>
  <c r="M61"/>
  <c r="M32"/>
  <c r="M64"/>
  <c r="M14"/>
  <c r="M63"/>
  <c r="M59"/>
  <c r="M30"/>
  <c r="M60"/>
  <c r="M55"/>
  <c r="M31"/>
  <c r="L11" l="1"/>
  <c r="K11"/>
  <c r="M11" l="1"/>
  <c r="H303" l="1"/>
  <c r="K303" l="1"/>
  <c r="L303" s="1"/>
  <c r="K292"/>
  <c r="L292" s="1"/>
  <c r="K282"/>
  <c r="L282" s="1"/>
  <c r="K298" l="1"/>
  <c r="L298" s="1"/>
  <c r="K299" l="1"/>
  <c r="L299" s="1"/>
  <c r="K296" l="1"/>
  <c r="L296" s="1"/>
  <c r="K275"/>
  <c r="L275" s="1"/>
  <c r="K295"/>
  <c r="L295" s="1"/>
  <c r="K294"/>
  <c r="L294" s="1"/>
  <c r="K293"/>
  <c r="L293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K278"/>
  <c r="L278" s="1"/>
  <c r="K277"/>
  <c r="L277" s="1"/>
  <c r="K276"/>
  <c r="L276" s="1"/>
  <c r="K274"/>
  <c r="L274" s="1"/>
  <c r="K273"/>
  <c r="L273" s="1"/>
  <c r="K272"/>
  <c r="L272" s="1"/>
  <c r="F271"/>
  <c r="K271" s="1"/>
  <c r="L271" s="1"/>
  <c r="K270"/>
  <c r="L270" s="1"/>
  <c r="K269"/>
  <c r="L269" s="1"/>
  <c r="K268"/>
  <c r="L268" s="1"/>
  <c r="K267"/>
  <c r="L267" s="1"/>
  <c r="K266"/>
  <c r="L266" s="1"/>
  <c r="F265"/>
  <c r="K265" s="1"/>
  <c r="L265" s="1"/>
  <c r="F264"/>
  <c r="K264" s="1"/>
  <c r="L264" s="1"/>
  <c r="K263"/>
  <c r="L263" s="1"/>
  <c r="F262"/>
  <c r="K262" s="1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4"/>
  <c r="L244" s="1"/>
  <c r="K243"/>
  <c r="L243" s="1"/>
  <c r="F242"/>
  <c r="K242" s="1"/>
  <c r="L242" s="1"/>
  <c r="K241"/>
  <c r="L241" s="1"/>
  <c r="K238"/>
  <c r="L238" s="1"/>
  <c r="K237"/>
  <c r="L237" s="1"/>
  <c r="K236"/>
  <c r="L236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2"/>
  <c r="L212" s="1"/>
  <c r="K210"/>
  <c r="L210" s="1"/>
  <c r="K209"/>
  <c r="L209" s="1"/>
  <c r="K208"/>
  <c r="L208" s="1"/>
  <c r="K206"/>
  <c r="L206" s="1"/>
  <c r="K205"/>
  <c r="L205" s="1"/>
  <c r="K204"/>
  <c r="L204" s="1"/>
  <c r="K203"/>
  <c r="K202"/>
  <c r="L202" s="1"/>
  <c r="K201"/>
  <c r="L201" s="1"/>
  <c r="K199"/>
  <c r="L199" s="1"/>
  <c r="K198"/>
  <c r="L198" s="1"/>
  <c r="K197"/>
  <c r="L197" s="1"/>
  <c r="K196"/>
  <c r="L196" s="1"/>
  <c r="K195"/>
  <c r="L195" s="1"/>
  <c r="F194"/>
  <c r="K194" s="1"/>
  <c r="L194" s="1"/>
  <c r="H193"/>
  <c r="K193" s="1"/>
  <c r="L193" s="1"/>
  <c r="K190"/>
  <c r="L190" s="1"/>
  <c r="K189"/>
  <c r="L189" s="1"/>
  <c r="K188"/>
  <c r="L188" s="1"/>
  <c r="K187"/>
  <c r="L187" s="1"/>
  <c r="K186"/>
  <c r="L186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H159"/>
  <c r="K159" s="1"/>
  <c r="L159" s="1"/>
  <c r="F158"/>
  <c r="K158" s="1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M7"/>
  <c r="D7" i="5"/>
  <c r="K6" i="4"/>
  <c r="K6" i="3"/>
  <c r="L6" i="2"/>
</calcChain>
</file>

<file path=xl/sharedStrings.xml><?xml version="1.0" encoding="utf-8"?>
<sst xmlns="http://schemas.openxmlformats.org/spreadsheetml/2006/main" count="3133" uniqueCount="1187">
  <si>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</si>
  <si>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</si>
  <si>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</si>
  <si>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</si>
  <si>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</si>
  <si>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</si>
  <si>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</si>
  <si>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</si>
  <si>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</si>
  <si>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</si>
  <si>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</si>
  <si>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</si>
  <si>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</si>
  <si>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</si>
  <si>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</si>
  <si>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</si>
  <si>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</si>
  <si>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</si>
  <si>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</si>
  <si>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</si>
  <si>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</si>
  <si>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</si>
  <si>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</si>
  <si>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</si>
  <si>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</si>
  <si>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</si>
  <si>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</si>
  <si>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</si>
  <si>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</si>
  <si>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</si>
  <si>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</si>
  <si>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</si>
  <si>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</si>
  <si>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</si>
  <si>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</si>
  <si>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</si>
  <si>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</si>
  <si>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</si>
  <si>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</si>
  <si>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</si>
  <si>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</si>
  <si>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</si>
  <si>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</si>
  <si>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</si>
  <si>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</si>
  <si>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</si>
  <si>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</si>
  <si>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</si>
  <si>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</si>
  <si>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</si>
  <si>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</si>
  <si>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</si>
  <si>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</si>
  <si>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</si>
  <si>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</si>
  <si>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</si>
  <si>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</si>
  <si>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</si>
  <si>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</si>
  <si>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</si>
  <si>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</si>
  <si>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</si>
  <si>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</si>
  <si>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</si>
  <si>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</si>
  <si>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</si>
  <si>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</si>
  <si>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</si>
  <si>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</si>
  <si>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</si>
  <si>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</si>
  <si>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</si>
  <si>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</si>
  <si>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</si>
  <si>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</si>
  <si>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</si>
  <si>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</si>
  <si>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</si>
  <si>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</si>
  <si>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</si>
  <si>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</si>
  <si>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</si>
  <si>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</si>
  <si>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</si>
  <si>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</si>
  <si>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</si>
  <si>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</si>
  <si>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</si>
  <si>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</si>
  <si>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</si>
  <si>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</si>
  <si>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</si>
  <si>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</si>
  <si>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</si>
  <si>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</si>
  <si>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</si>
  <si>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</si>
  <si>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</si>
  <si>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</si>
  <si>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</si>
  <si>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</si>
  <si>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</si>
  <si>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</si>
  <si>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</si>
  <si>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</si>
  <si>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</si>
  <si>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</si>
  <si>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</si>
  <si>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</si>
  <si>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</si>
  <si>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</si>
  <si>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</si>
  <si>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</si>
  <si>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</si>
  <si>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</si>
  <si>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</si>
  <si>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</si>
  <si>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</si>
  <si>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</si>
  <si>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</si>
  <si>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</si>
  <si>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</si>
  <si>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</si>
  <si>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</si>
  <si>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</si>
  <si>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</si>
  <si>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</si>
  <si>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</si>
  <si>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</si>
  <si>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</si>
  <si>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</si>
  <si>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</si>
  <si>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</si>
  <si>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</si>
  <si>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</si>
  <si>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</si>
  <si>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</si>
  <si>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</si>
  <si>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</si>
  <si>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</si>
  <si>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</si>
  <si>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</si>
  <si>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</si>
  <si>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</si>
  <si>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</si>
  <si>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</si>
  <si>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</si>
  <si>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</si>
  <si>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</si>
  <si>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</si>
  <si>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</si>
  <si>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</si>
  <si>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</si>
  <si>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</si>
  <si>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</si>
  <si>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</si>
  <si>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</si>
  <si>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</si>
  <si>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</si>
  <si>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</si>
  <si>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</si>
  <si>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</si>
  <si>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</si>
  <si>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</si>
  <si>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</si>
  <si>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</si>
  <si>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</si>
  <si>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</si>
  <si>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</si>
  <si>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</si>
  <si>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</si>
  <si>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</si>
  <si>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</si>
  <si>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</si>
  <si>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</si>
  <si>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</si>
  <si>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</si>
  <si>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</si>
  <si>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</si>
  <si>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</si>
  <si>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</si>
  <si>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</si>
  <si>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</si>
  <si>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</si>
  <si>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</si>
  <si>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</si>
  <si>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</si>
  <si>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</si>
  <si>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</si>
  <si>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</si>
  <si>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</si>
  <si>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</si>
  <si>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</si>
  <si>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</si>
  <si>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</si>
  <si>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</si>
  <si>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</si>
  <si>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</si>
  <si>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</si>
  <si>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</si>
  <si>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</si>
  <si>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</si>
  <si>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</si>
  <si>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</si>
  <si>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</si>
  <si>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</si>
  <si>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</si>
  <si>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</si>
  <si>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</si>
  <si>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</si>
  <si>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</si>
  <si>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</si>
  <si>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</si>
  <si>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</si>
  <si>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</si>
  <si>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</si>
  <si>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</si>
  <si>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</si>
  <si>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</si>
  <si>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</si>
  <si>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</si>
  <si>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</si>
  <si>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</si>
  <si>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</si>
  <si>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</si>
  <si>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</si>
  <si>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</si>
  <si>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</si>
  <si>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</si>
  <si>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</si>
  <si>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</si>
  <si>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</si>
  <si>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</si>
  <si>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</si>
  <si>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</si>
  <si>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</si>
  <si>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</si>
  <si>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</si>
  <si>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</si>
  <si>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</si>
  <si>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</si>
  <si>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</si>
  <si>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</si>
  <si>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</si>
  <si>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</si>
  <si>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</si>
  <si>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</si>
  <si>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</si>
  <si>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</si>
  <si>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</si>
  <si>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</si>
  <si>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</si>
  <si>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</si>
  <si>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</si>
  <si>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</si>
  <si>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</si>
  <si>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</si>
  <si>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</si>
  <si>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</si>
  <si>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</si>
  <si>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</si>
  <si>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</si>
  <si>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</si>
  <si>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</si>
  <si>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</si>
  <si>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</si>
  <si>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</si>
  <si>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</si>
  <si>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</si>
  <si>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</si>
  <si>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</si>
  <si>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</si>
  <si>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</si>
  <si>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</si>
  <si>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</si>
  <si>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</si>
  <si>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</si>
  <si>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</si>
  <si>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</si>
  <si>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</si>
  <si>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</si>
  <si>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</si>
  <si>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</si>
  <si>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</si>
  <si>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</si>
  <si>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</si>
  <si>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</si>
  <si>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</si>
  <si>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</si>
  <si>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</si>
  <si>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</si>
  <si>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</si>
  <si>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</si>
  <si>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</si>
  <si>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</si>
  <si>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</si>
  <si>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</si>
  <si>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</si>
  <si>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</si>
  <si>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</si>
  <si>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</si>
  <si>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</si>
  <si>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</si>
  <si>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</si>
  <si>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</si>
  <si>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</si>
  <si>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</si>
  <si>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</si>
  <si>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</si>
  <si>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</si>
  <si>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</si>
  <si>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</si>
  <si>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</si>
  <si>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</si>
  <si>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</si>
  <si>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</si>
  <si>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</si>
  <si>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</si>
  <si>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</si>
  <si>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</si>
  <si>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</si>
  <si>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</si>
  <si>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</si>
  <si>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</si>
  <si>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</si>
  <si>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</si>
  <si>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</si>
  <si>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</si>
  <si>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</si>
  <si>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</si>
  <si>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</si>
  <si>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</si>
  <si>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</si>
  <si>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</si>
  <si>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</si>
  <si>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</si>
  <si>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</si>
  <si>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</si>
  <si>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</si>
  <si>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</si>
  <si>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</si>
  <si>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</si>
  <si>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</si>
  <si>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</si>
  <si>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</si>
  <si>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</si>
  <si>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</si>
  <si>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</si>
  <si>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</si>
  <si>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</si>
  <si>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</si>
  <si>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</si>
  <si>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</si>
  <si>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</si>
  <si>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</si>
  <si>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</si>
  <si>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</si>
  <si>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</si>
  <si>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</si>
  <si>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</si>
  <si>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</si>
  <si>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</si>
  <si>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</si>
  <si>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</si>
  <si>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</si>
  <si>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</si>
  <si>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</si>
  <si>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</si>
  <si>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</si>
  <si>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</si>
  <si>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</si>
  <si>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</si>
  <si>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</si>
  <si>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</si>
  <si>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</si>
  <si>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</si>
  <si>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</si>
  <si>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</si>
  <si>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</si>
  <si>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</si>
  <si>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</si>
  <si>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</si>
  <si>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</si>
  <si>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</si>
  <si>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</si>
  <si>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</si>
  <si>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</si>
  <si>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</si>
  <si>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</si>
  <si>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</si>
  <si>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</si>
  <si>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</si>
  <si>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</si>
  <si>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</si>
  <si>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</si>
  <si>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</si>
  <si>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</si>
  <si>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</si>
  <si>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</si>
  <si>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</si>
  <si>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</si>
  <si>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</si>
  <si>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</si>
  <si>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</si>
  <si>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</si>
  <si>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</si>
  <si>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</si>
  <si>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</si>
  <si>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</si>
  <si>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</si>
  <si>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</si>
  <si>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</si>
  <si>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</si>
  <si>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</si>
  <si>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</si>
  <si>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</si>
  <si>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</si>
  <si>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</si>
  <si>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</si>
  <si>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</si>
  <si>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</si>
  <si>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</si>
  <si>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</si>
  <si>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</si>
  <si>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</si>
  <si>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</si>
  <si>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</si>
  <si>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</si>
  <si>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</si>
  <si>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</si>
  <si>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</si>
  <si>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</si>
  <si>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</si>
  <si>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</si>
  <si>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</si>
  <si>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</si>
  <si>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</si>
  <si>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</si>
  <si>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</si>
  <si>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</si>
  <si>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</si>
  <si>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</si>
  <si>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</si>
  <si>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</si>
  <si>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</si>
  <si>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</si>
  <si>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</si>
  <si>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</si>
  <si>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</si>
  <si>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</si>
  <si>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</si>
  <si>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</si>
  <si>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</si>
  <si>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</si>
  <si>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</si>
  <si>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</si>
  <si>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</si>
  <si>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</si>
  <si>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</si>
  <si>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</si>
  <si>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</si>
  <si>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</si>
  <si>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</si>
  <si>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</si>
  <si>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</si>
  <si>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</si>
  <si>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</si>
  <si>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</si>
  <si>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</si>
  <si>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</si>
  <si>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</si>
  <si>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</si>
  <si>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</si>
  <si>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</si>
  <si>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</si>
  <si>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</si>
  <si>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</si>
  <si>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</si>
  <si>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</si>
  <si>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</si>
  <si>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</si>
  <si>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</si>
  <si>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</si>
  <si>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</si>
  <si>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</si>
  <si>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</si>
  <si>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</si>
  <si>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</si>
  <si>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</si>
  <si>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</si>
  <si>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</si>
  <si>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</si>
  <si>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</si>
  <si>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</si>
  <si>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</si>
  <si>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</si>
  <si>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</si>
  <si>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</si>
  <si>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</si>
  <si>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</si>
  <si>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</si>
  <si>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</si>
  <si>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</si>
  <si>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</si>
  <si>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</si>
  <si>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</si>
  <si>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</si>
  <si>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</si>
  <si>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</si>
  <si>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</si>
  <si>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</si>
  <si>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</si>
  <si>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</si>
  <si>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</si>
  <si>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</si>
  <si>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</si>
  <si>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</si>
  <si>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</si>
  <si>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</si>
  <si>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</si>
  <si>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</si>
  <si>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</si>
  <si>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</si>
  <si>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</si>
  <si>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</si>
  <si>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</si>
  <si>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</si>
  <si>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</si>
  <si>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</si>
  <si>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</si>
  <si>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</si>
  <si>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</si>
  <si>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</si>
  <si>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</si>
  <si>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</si>
  <si>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</si>
  <si>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</si>
  <si>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</si>
  <si>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</si>
  <si>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</si>
  <si>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</si>
  <si>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</si>
  <si>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</si>
  <si>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</si>
  <si>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</si>
  <si>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</si>
  <si>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</si>
  <si>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</si>
  <si>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</si>
  <si>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</si>
  <si>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</si>
  <si>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</si>
  <si>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</si>
  <si>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</si>
  <si>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</si>
  <si>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</si>
  <si>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</si>
  <si>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</si>
  <si>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</si>
  <si>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</si>
  <si>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</si>
  <si>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</si>
  <si>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</si>
  <si>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</si>
  <si>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</si>
  <si>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</si>
  <si>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</si>
  <si>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</si>
  <si>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</si>
  <si>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</si>
  <si>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</si>
  <si>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</si>
  <si>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</si>
  <si>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</si>
  <si>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</si>
  <si>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</si>
  <si>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</si>
  <si>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</si>
  <si>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</si>
  <si>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</si>
  <si>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</si>
  <si>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</si>
  <si>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</si>
  <si>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</si>
  <si>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</si>
  <si>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</si>
  <si>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</si>
  <si>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</si>
  <si>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</si>
  <si>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</si>
  <si>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</si>
  <si>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</si>
  <si>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</si>
  <si>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</si>
  <si>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</si>
  <si>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</si>
  <si>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</si>
  <si>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</si>
  <si>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</si>
  <si>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</si>
  <si>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</si>
  <si>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</si>
  <si>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</si>
  <si>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</si>
  <si>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</si>
  <si>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</si>
  <si>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</si>
  <si>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</si>
  <si>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</si>
  <si>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</si>
  <si>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</si>
  <si>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</si>
  <si>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</si>
  <si>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</si>
  <si>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</si>
  <si>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</si>
  <si>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</si>
  <si>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</si>
  <si>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</si>
  <si>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</si>
  <si>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</si>
  <si>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</si>
  <si>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</si>
  <si>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</si>
  <si>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</si>
  <si>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</si>
  <si>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</si>
  <si>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</si>
  <si>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</si>
  <si>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</si>
  <si>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</si>
  <si>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</si>
  <si>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</si>
  <si>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</si>
  <si>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</si>
  <si>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</si>
  <si>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</si>
  <si>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</si>
  <si>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</si>
  <si>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</si>
  <si>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</si>
  <si>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</si>
  <si>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</si>
  <si>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</si>
  <si>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</si>
  <si>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</si>
  <si>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</si>
  <si>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</si>
  <si>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</si>
  <si>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</si>
  <si>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</si>
  <si>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</si>
  <si>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</si>
  <si>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</si>
  <si>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</si>
  <si>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</si>
  <si>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</si>
  <si>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</si>
  <si>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</si>
  <si>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</si>
  <si>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</si>
  <si>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</si>
  <si>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</si>
  <si>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</si>
  <si>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</si>
  <si>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</si>
  <si>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</si>
  <si>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</si>
  <si>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</si>
  <si>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</si>
  <si>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</si>
  <si>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</si>
  <si>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</si>
  <si>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</si>
  <si>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</si>
  <si>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</si>
  <si>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</si>
  <si>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</si>
  <si>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</si>
  <si>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</si>
  <si>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</si>
  <si>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</si>
  <si>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</si>
  <si>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</si>
  <si>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</si>
  <si>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</si>
  <si>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</si>
  <si>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</si>
  <si>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</si>
  <si>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</si>
  <si>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</si>
  <si>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</si>
  <si>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</si>
  <si>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</si>
  <si>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</si>
  <si>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</si>
  <si>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</si>
  <si>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</si>
  <si>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</si>
  <si>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</si>
  <si>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</si>
  <si>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</si>
  <si>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</si>
  <si>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</si>
  <si>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</si>
  <si>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</si>
  <si>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</si>
  <si>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</si>
  <si>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</si>
  <si>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</si>
  <si>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</si>
  <si>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</si>
  <si>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</si>
  <si>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</si>
  <si>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</si>
  <si>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</si>
  <si>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</si>
  <si>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</si>
  <si>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</si>
  <si>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</si>
  <si>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</si>
  <si>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</si>
  <si>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</si>
  <si>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</si>
  <si>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</si>
  <si>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</si>
  <si>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</si>
  <si>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</si>
  <si>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</si>
  <si>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</si>
  <si>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</si>
  <si>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</si>
  <si>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</si>
  <si>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</si>
  <si>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</si>
  <si>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</si>
  <si>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</si>
  <si>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</si>
  <si>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</si>
  <si>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</si>
  <si>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</si>
  <si>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</si>
  <si>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</si>
  <si>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</si>
  <si>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</si>
  <si>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</si>
  <si>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</si>
  <si>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</si>
  <si>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</si>
  <si>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</si>
  <si>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</si>
  <si>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</si>
  <si>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</si>
  <si>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</si>
  <si>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</si>
  <si>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</si>
  <si>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</si>
  <si>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</si>
  <si>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</si>
  <si>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</si>
  <si>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</si>
  <si>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</si>
  <si>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</si>
  <si>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</si>
  <si>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</si>
  <si>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</si>
  <si>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</si>
  <si>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</si>
  <si>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</si>
  <si>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</si>
  <si>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</si>
  <si>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</si>
  <si>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</si>
  <si>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</si>
  <si>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</si>
  <si>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</si>
  <si>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</si>
  <si>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</si>
  <si>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</si>
  <si>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</si>
  <si>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</si>
  <si>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</si>
  <si>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</si>
  <si>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</si>
  <si>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</si>
  <si>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</si>
  <si>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</si>
  <si>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</si>
  <si>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</si>
  <si>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</si>
  <si>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</si>
  <si>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</si>
  <si>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</si>
  <si>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</si>
  <si>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</si>
  <si>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</si>
  <si>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</si>
  <si>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</si>
  <si>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</si>
  <si>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</si>
  <si>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</si>
  <si>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</si>
  <si>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</si>
  <si>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</si>
  <si>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</si>
  <si>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</si>
  <si>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</si>
  <si>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</si>
  <si>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</si>
  <si>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</si>
  <si>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</si>
  <si>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</si>
  <si>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</si>
  <si>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</si>
  <si>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</si>
  <si>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</si>
  <si>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</si>
  <si>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</si>
  <si>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</si>
  <si>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</si>
  <si>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</si>
  <si>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</si>
  <si>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</si>
  <si>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</si>
  <si>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</si>
  <si>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</si>
  <si>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</si>
  <si>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</si>
  <si>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</si>
  <si>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</si>
  <si>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</si>
  <si>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</si>
  <si>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</si>
  <si>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</si>
  <si>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</si>
  <si>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</si>
  <si>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</si>
  <si>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</si>
  <si>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</si>
  <si>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</si>
  <si>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</si>
  <si>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</si>
  <si>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</si>
  <si>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</si>
  <si>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</si>
  <si>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</si>
  <si>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</si>
  <si>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</si>
  <si>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</si>
  <si>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</si>
  <si>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</si>
  <si>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</si>
  <si>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</si>
  <si>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</si>
  <si>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</si>
  <si>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</si>
  <si>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</si>
  <si>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</si>
  <si>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</si>
  <si>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</si>
  <si>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</si>
  <si>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</si>
  <si>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</si>
  <si>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</si>
  <si>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</si>
  <si>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</si>
  <si>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</si>
  <si>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</si>
  <si>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</si>
  <si>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3850-3900</t>
  </si>
  <si>
    <t>ACE</t>
  </si>
  <si>
    <t>Profit of Rs.22.5/-</t>
  </si>
  <si>
    <t>Profit of Rs.8/-</t>
  </si>
  <si>
    <t>Sell</t>
  </si>
  <si>
    <t>Profit of Rs.2.5/-</t>
  </si>
  <si>
    <t>Loss of Rs.13/-</t>
  </si>
  <si>
    <t>135-140</t>
  </si>
  <si>
    <t>Profit of Rs.7.5/-</t>
  </si>
  <si>
    <t>MPHASIS AUG FUT</t>
  </si>
  <si>
    <t>380-390</t>
  </si>
  <si>
    <t>Profit of Rs.50/-</t>
  </si>
  <si>
    <t>Profit of Rs.35/-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</si>
  <si>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</si>
  <si>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</si>
  <si>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</si>
  <si>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</si>
  <si>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</si>
  <si>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</si>
  <si>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</si>
  <si>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</si>
  <si>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</si>
  <si>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</si>
  <si>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</si>
  <si>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</si>
  <si>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</si>
  <si>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</si>
  <si>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</si>
  <si>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</si>
  <si>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</si>
  <si>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</si>
  <si>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</si>
  <si>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</si>
  <si>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</si>
  <si>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</si>
  <si>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</si>
  <si>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</si>
  <si>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</si>
  <si>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</si>
  <si>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</si>
  <si>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</si>
  <si>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</si>
  <si>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</si>
  <si>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</si>
  <si>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</si>
  <si>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</si>
  <si>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</si>
  <si>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</si>
  <si>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</si>
  <si>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</si>
  <si>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</si>
  <si>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</si>
  <si>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</si>
  <si>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</si>
  <si>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</si>
  <si>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</si>
  <si>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</si>
  <si>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</si>
  <si>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</si>
  <si>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</si>
  <si>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</si>
  <si>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</si>
  <si>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</si>
  <si>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</si>
  <si>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</si>
  <si>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</si>
  <si>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930-920</t>
  </si>
  <si>
    <t>1640-1670</t>
  </si>
  <si>
    <t>CROMPTON AUG FUT</t>
  </si>
  <si>
    <t>383-390</t>
  </si>
  <si>
    <t>AXISBANK 750 CE AUG</t>
  </si>
  <si>
    <t>19-23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</si>
  <si>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</si>
  <si>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</si>
  <si>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</si>
  <si>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</si>
  <si>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</si>
  <si>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</si>
  <si>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</si>
  <si>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</si>
  <si>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</si>
  <si>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</si>
  <si>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</si>
  <si>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</si>
  <si>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</si>
  <si>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60-80</t>
  </si>
  <si>
    <t>150-152</t>
  </si>
  <si>
    <t>Profit of Rs.4.10/-</t>
  </si>
  <si>
    <t>Part profit of Rs.77.5/-</t>
  </si>
  <si>
    <t>Profit of Rs.11.5/-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</si>
  <si>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</si>
  <si>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</si>
  <si>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</si>
  <si>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</si>
  <si>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</si>
  <si>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</si>
  <si>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</si>
  <si>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</si>
  <si>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</si>
  <si>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400-405</t>
  </si>
  <si>
    <t>GSPL AUG FUT</t>
  </si>
  <si>
    <t>250-254</t>
  </si>
  <si>
    <t>CUMMINSIND AUG FUT</t>
  </si>
  <si>
    <t>1290-1305</t>
  </si>
  <si>
    <t>NIFTY 18000 CE AUG</t>
  </si>
  <si>
    <t>10-5.0</t>
  </si>
  <si>
    <t>KPEL</t>
  </si>
  <si>
    <t>ASHISH ASHWIN MITHANI</t>
  </si>
  <si>
    <t>NCLRESE</t>
  </si>
  <si>
    <t>GRAVITON RESEARCH CAPITAL LLP</t>
  </si>
  <si>
    <t>BANKNIFY 39400 PE 18-AUG</t>
  </si>
  <si>
    <t>BHARATFORG 790 CE AUG</t>
  </si>
  <si>
    <t>16-20</t>
  </si>
  <si>
    <t>HAVELLS 1340 AUG</t>
  </si>
  <si>
    <t>40-50</t>
  </si>
  <si>
    <t>Loss of Rs.14.5/-</t>
  </si>
  <si>
    <t>Loss of Rs.140/-</t>
  </si>
  <si>
    <t>2450-2500</t>
  </si>
  <si>
    <t>COFORGE AUG FUT</t>
  </si>
  <si>
    <t>3990-4050</t>
  </si>
  <si>
    <t xml:space="preserve">SUPREMEIND </t>
  </si>
  <si>
    <t>2030-2070</t>
  </si>
  <si>
    <t>KLBRENG-B</t>
  </si>
  <si>
    <t>Loss of Rs.20/-</t>
  </si>
  <si>
    <t>Profit of Rs.4/-</t>
  </si>
  <si>
    <t>BANKNIFY 39500 PE 18-AUG</t>
  </si>
  <si>
    <t>300-400</t>
  </si>
  <si>
    <t>NIFTY 17950 PE 18-AUG</t>
  </si>
  <si>
    <t>80-100</t>
  </si>
  <si>
    <t>HCLTECH 980 CE AUG</t>
  </si>
  <si>
    <t>20-25</t>
  </si>
  <si>
    <t>Profit of Rs.31/-</t>
  </si>
  <si>
    <t>Loss of Rs.4.5/-</t>
  </si>
  <si>
    <t>BANKNIFTY 39300 PE 25-AUG</t>
  </si>
  <si>
    <t xml:space="preserve">BANKNIFTY 39300 PE 18-AUG </t>
  </si>
  <si>
    <t>RELIANCE 2660 CE AUG</t>
  </si>
  <si>
    <t>3950-4000</t>
  </si>
  <si>
    <t xml:space="preserve">BHARATFORG AUG FUT </t>
  </si>
  <si>
    <t>775-785</t>
  </si>
  <si>
    <t>860-870</t>
  </si>
  <si>
    <t>2110-2150</t>
  </si>
  <si>
    <t>2400-2450</t>
  </si>
  <si>
    <t>JETMALL</t>
  </si>
  <si>
    <t>VEENA RAJESH SHAH</t>
  </si>
  <si>
    <t>VIKASLIFE</t>
  </si>
  <si>
    <t>Vikas Lifecare Limited</t>
  </si>
  <si>
    <t>Loss of Rs.21/-</t>
  </si>
  <si>
    <t>TCS 3460 CE AUG</t>
  </si>
  <si>
    <t>245-248</t>
  </si>
  <si>
    <t>270-280</t>
  </si>
  <si>
    <t>RELIANCE AUG FUT</t>
  </si>
  <si>
    <t>2680-2720</t>
  </si>
  <si>
    <t>TOPGAIN FINANCE PRIVATE LIMITED</t>
  </si>
  <si>
    <t>BHARAT KUMAR PUKHRAJJI</t>
  </si>
  <si>
    <t>PARTH INFIN BROKERS PVT LTD</t>
  </si>
  <si>
    <t>KSHITIJPOL</t>
  </si>
  <si>
    <t>Kshitij Polyline Limited</t>
  </si>
  <si>
    <t>3250-3200</t>
  </si>
  <si>
    <t>Profit of Rs.52.5/-</t>
  </si>
  <si>
    <t>Neutral/-</t>
  </si>
  <si>
    <t>325-330</t>
  </si>
  <si>
    <t>360-390</t>
  </si>
  <si>
    <t xml:space="preserve">RELIANCE </t>
  </si>
  <si>
    <t>2580-2610</t>
  </si>
  <si>
    <t>2750-2800</t>
  </si>
  <si>
    <t>Loss of Rs.7.5/-</t>
  </si>
  <si>
    <t>Profit of Rs.12/-</t>
  </si>
  <si>
    <t>BHARTIARTL 730 CE AUG</t>
  </si>
  <si>
    <t>Loss of Rs.60/-</t>
  </si>
  <si>
    <t>BANASFN</t>
  </si>
  <si>
    <t>RABI PRASAD</t>
  </si>
  <si>
    <t>RAKHI GHOSHDASTIDAR</t>
  </si>
  <si>
    <t>BLACK HAWK PROPERTIES PRIVATE LIMITED</t>
  </si>
  <si>
    <t>GRADIENTE</t>
  </si>
  <si>
    <t>SHAH NISHITH</t>
  </si>
  <si>
    <t>JETFREIGHT</t>
  </si>
  <si>
    <t>LESHAIND</t>
  </si>
  <si>
    <t>KCP RETAIL PRIVATE LIMITED</t>
  </si>
  <si>
    <t>MEHAI</t>
  </si>
  <si>
    <t>DYNAMIC SERVICES &amp; SECURITY LIMITED</t>
  </si>
  <si>
    <t>SAILANI</t>
  </si>
  <si>
    <t>RAJESHNARASIMHAMURTHY</t>
  </si>
  <si>
    <t>SCPL</t>
  </si>
  <si>
    <t>SHERWOOD SECURITIES PVT LTD</t>
  </si>
  <si>
    <t>AJOONI</t>
  </si>
  <si>
    <t>Ajooni Biotech Limited</t>
  </si>
  <si>
    <t>NEGEN CAPITAL SERVICES PRIVATE LIMITED</t>
  </si>
  <si>
    <t>GOLDSTAR</t>
  </si>
  <si>
    <t>Goldstar Power Limited</t>
  </si>
  <si>
    <t>VIJAY GHANSHYAMBHAI PUJARA</t>
  </si>
  <si>
    <t>Jet Freight Logistics Ltd</t>
  </si>
  <si>
    <t>SKSE SECURITIES LTD</t>
  </si>
  <si>
    <t>COLOURSHINE HOSIERY PRIVATE LIMITED</t>
  </si>
  <si>
    <t>SAWARNBHUMI VANIJYA PRIVATE LIMITED</t>
  </si>
  <si>
    <t>Profit of Rs.1.5/-</t>
  </si>
  <si>
    <t>10-13.0</t>
  </si>
  <si>
    <t>2000-2010</t>
  </si>
  <si>
    <t>2080-2120</t>
  </si>
  <si>
    <t>402-408</t>
  </si>
  <si>
    <t>440-460</t>
  </si>
  <si>
    <t>BALKRISIND SEPT FUT</t>
  </si>
  <si>
    <t>2125-2135</t>
  </si>
  <si>
    <t>2190-2210</t>
  </si>
  <si>
    <t>ZEEL SEPT FUT</t>
  </si>
  <si>
    <t>264-268</t>
  </si>
  <si>
    <t>GSPL SEPT FUT</t>
  </si>
  <si>
    <t>246-250</t>
  </si>
  <si>
    <t>Profit of Rs 4.35/-</t>
  </si>
  <si>
    <t>AIROLAM</t>
  </si>
  <si>
    <t>Airo Lam Limited</t>
  </si>
  <si>
    <t>TARAK V VORA HUF</t>
  </si>
  <si>
    <t>MITTAL RIMPY</t>
  </si>
  <si>
    <t>CIGNITITEC</t>
  </si>
  <si>
    <t>Cigniti Technologies Ltd</t>
  </si>
  <si>
    <t>PMK HOLDINGS PRIVATE LIMITED HOLDINGS PRIVATE</t>
  </si>
  <si>
    <t>EROSMEDIA</t>
  </si>
  <si>
    <t>Eros Intl Media Ltd</t>
  </si>
  <si>
    <t>PURVISH MUKESH SHAH</t>
  </si>
  <si>
    <t>NK SECURITIES RESEARCH PRIVATE LIMITED</t>
  </si>
  <si>
    <t>BHAVESHKUMAR NATVARLAL SHETH</t>
  </si>
  <si>
    <t>SW CAPITAL PRIVATE LIMITED</t>
  </si>
  <si>
    <t>B.W.TRADERS</t>
  </si>
  <si>
    <t>SHANTABEN DAYASAKAR DAVE</t>
  </si>
  <si>
    <t>CHETAN RASIKLAL SHAH</t>
  </si>
  <si>
    <t>GLOBE</t>
  </si>
  <si>
    <t>Globe Textiles (I) Ltd.</t>
  </si>
  <si>
    <t>SAIRAM INFRATRADE LLP</t>
  </si>
  <si>
    <t>NAKSHATRA GARMENTS PRIVATE LIMITED</t>
  </si>
  <si>
    <t>GODHA</t>
  </si>
  <si>
    <t>Godha Cabcon Insulat Ltd</t>
  </si>
  <si>
    <t>KAMAL JEET GUPTA</t>
  </si>
  <si>
    <t>REKHA BHANDARI</t>
  </si>
  <si>
    <t>GSTL</t>
  </si>
  <si>
    <t>Globesecure Techno Ltd</t>
  </si>
  <si>
    <t>PARAM BROKING (INDIA) PVT LTD.</t>
  </si>
  <si>
    <t>RIIL</t>
  </si>
  <si>
    <t>Reliance Indl Infra Ltd</t>
  </si>
  <si>
    <t>XTX MARKETS LLP</t>
  </si>
  <si>
    <t>SELAN</t>
  </si>
  <si>
    <t>Selan Exploration Technol</t>
  </si>
  <si>
    <t>TVSELECT</t>
  </si>
  <si>
    <t>TVS Electronics Limited</t>
  </si>
  <si>
    <t>SUDESH BUSINESS VENTURES PVT. LTD.</t>
  </si>
  <si>
    <t>MARK CORPORATE ADVISORS PRIVATE LIMITED.</t>
  </si>
  <si>
    <t>GOKEX</t>
  </si>
  <si>
    <t>Gokaldas Exports Limited</t>
  </si>
  <si>
    <t>PATHIK GANDOTRA</t>
  </si>
  <si>
    <t>BIPINKUMAR BHAGWANJIBHAI VEKARIA</t>
  </si>
  <si>
    <t>GTL</t>
  </si>
  <si>
    <t>GTL Limited</t>
  </si>
  <si>
    <t>HITESH MULJIBHAI SHAH</t>
  </si>
  <si>
    <t>SAJJAN KUMAR JALAN HUF</t>
  </si>
  <si>
    <t>TEMBO-RE</t>
  </si>
  <si>
    <t>Tembo Global Ind Ltd</t>
  </si>
  <si>
    <t>RAVI GOYAL (HUF)</t>
  </si>
  <si>
    <t>BOND STREET JEWELLERS L L C</t>
  </si>
  <si>
    <t>SUNIYOJIT MERCHANTS PRIVATE LIMITED</t>
  </si>
  <si>
    <t>AIML</t>
  </si>
  <si>
    <t>AKM</t>
  </si>
  <si>
    <t>SURESH VASTIMAL PUNAMIYA</t>
  </si>
  <si>
    <t>KETAN VASTIMAL PUNAMIYA</t>
  </si>
  <si>
    <t>ZAKIYA RIYAZ KHATRI</t>
  </si>
  <si>
    <t>HEMANT PARASHMAL SHAH HUF</t>
  </si>
  <si>
    <t>TVISHA CORPORATE ADVISORS LLP</t>
  </si>
  <si>
    <t>RAHUL ANANTRAI MEHTA</t>
  </si>
  <si>
    <t>ANUROOP</t>
  </si>
  <si>
    <t>NIKITA DARSHIL SHAH</t>
  </si>
  <si>
    <t>AVL</t>
  </si>
  <si>
    <t>RASHI VARDHAN</t>
  </si>
  <si>
    <t>GULAB PRASAD</t>
  </si>
  <si>
    <t>BFLAFL</t>
  </si>
  <si>
    <t>PARITOSH KUMAR DAS</t>
  </si>
  <si>
    <t>SOURAV DAS</t>
  </si>
  <si>
    <t>CAPRO</t>
  </si>
  <si>
    <t>ZAVER SHANKARLAL BHANUSHALI</t>
  </si>
  <si>
    <t>COLORCHIPS</t>
  </si>
  <si>
    <t>VINIATO ADVISORS PRIVATE LIMITED</t>
  </si>
  <si>
    <t>DUNEARN INVESTMENTS (MAURITIUS) PTE LTD</t>
  </si>
  <si>
    <t>DHYAANI</t>
  </si>
  <si>
    <t>SUNIL GIRIDHARILAL RAHEJA</t>
  </si>
  <si>
    <t>GGENG</t>
  </si>
  <si>
    <t>ADVIK CAPITAL LIMITED</t>
  </si>
  <si>
    <t>GVFILM</t>
  </si>
  <si>
    <t>ISHARI KADHIRVELAN GANESH</t>
  </si>
  <si>
    <t>HAZOOR</t>
  </si>
  <si>
    <t>SMARDOCE SOLUTIONS PRIVATE LIMITED .</t>
  </si>
  <si>
    <t>MANSI SHARE &amp; STOCK ADVISORS PRIVATE LIMITED</t>
  </si>
  <si>
    <t>IFL</t>
  </si>
  <si>
    <t>TARUNABEN LALJIBHAI TRIVEDI</t>
  </si>
  <si>
    <t>HETALBEN SANDIPKUMAR SONI</t>
  </si>
  <si>
    <t>LILABEN JASVANTSINH KHATEDIYA</t>
  </si>
  <si>
    <t>JAYANT</t>
  </si>
  <si>
    <t>KBCGLOBAL</t>
  </si>
  <si>
    <t>DAYAL TAHILRAM PARWANI</t>
  </si>
  <si>
    <t>RATNAKAR BANK LTD</t>
  </si>
  <si>
    <t>FIRSTVIEW TRADING PRIVATE LIMITED</t>
  </si>
  <si>
    <t>EPITOME TRADING AND INVESTMENTS</t>
  </si>
  <si>
    <t>LELAVOIR</t>
  </si>
  <si>
    <t>SANJIB BISWAS</t>
  </si>
  <si>
    <t>INFINITI INFRASTEEL LLP .</t>
  </si>
  <si>
    <t>MITSU</t>
  </si>
  <si>
    <t>RIKHAV SECURITIES LIMITED</t>
  </si>
  <si>
    <t>POEL</t>
  </si>
  <si>
    <t>PRASHANT TIKMANI</t>
  </si>
  <si>
    <t>SAMPRE</t>
  </si>
  <si>
    <t>SAURABHTRIPATHI</t>
  </si>
  <si>
    <t>SCANDENT</t>
  </si>
  <si>
    <t>KUNTAL JITENDRA TRIVEDI</t>
  </si>
  <si>
    <t>MAGANBHAI MOHANBHAI SAVALIYA</t>
  </si>
  <si>
    <t>RAJASTHAN GLOBAL SECURITIES PRIVATE LIMITED</t>
  </si>
  <si>
    <t>SILVERO</t>
  </si>
  <si>
    <t>NATTAYA CHOWDHURY</t>
  </si>
  <si>
    <t>SSPNFIN</t>
  </si>
  <si>
    <t>ANILA REDDY KOTTAKAPU</t>
  </si>
  <si>
    <t>SUPRBPA</t>
  </si>
  <si>
    <t>TEAM INDIA MANAGERS LTD</t>
  </si>
  <si>
    <t>VEERKRUPA</t>
  </si>
  <si>
    <t>BHAVYA DHIMAN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</si>
</sst>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8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17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9" fillId="26" borderId="20" xfId="0" applyFont="1" applyFill="1" applyBorder="1" applyAlignment="1"/>
    <xf numFmtId="0" fontId="31" fillId="26" borderId="20" xfId="0" applyFont="1" applyFill="1" applyBorder="1" applyAlignment="1">
      <alignment horizontal="left" vertical="center"/>
    </xf>
    <xf numFmtId="0" fontId="32" fillId="26" borderId="20" xfId="0" applyFont="1" applyFill="1" applyBorder="1" applyAlignment="1">
      <alignment horizontal="center" vertical="center"/>
    </xf>
    <xf numFmtId="17" fontId="32" fillId="26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6" borderId="20" xfId="0" applyFont="1" applyFill="1" applyBorder="1" applyAlignment="1">
      <alignment horizontal="center" vertical="center"/>
    </xf>
    <xf numFmtId="0" fontId="40" fillId="26" borderId="20" xfId="0" applyFont="1" applyFill="1" applyBorder="1" applyAlignment="1"/>
    <xf numFmtId="0" fontId="40" fillId="26" borderId="20" xfId="0" applyFont="1" applyFill="1" applyBorder="1" applyAlignment="1">
      <alignment horizontal="left" vertical="center"/>
    </xf>
    <xf numFmtId="17" fontId="40" fillId="26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7" fontId="32" fillId="17" borderId="21" xfId="0" applyNumberFormat="1" applyFont="1" applyFill="1" applyBorder="1" applyAlignment="1">
      <alignment horizontal="center" vertical="center"/>
    </xf>
    <xf numFmtId="17" fontId="32" fillId="17" borderId="23" xfId="0" applyNumberFormat="1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66" fontId="32" fillId="11" borderId="23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215</xdr:row>
      <xdr:rowOff>0</xdr:rowOff>
    </xdr:from>
    <xdr:to>
      <xdr:col>11</xdr:col>
      <xdr:colOff>123825</xdr:colOff>
      <xdr:row>229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216</xdr:row>
      <xdr:rowOff>89647</xdr:rowOff>
    </xdr:from>
    <xdr:to>
      <xdr:col>4</xdr:col>
      <xdr:colOff>605118</xdr:colOff>
      <xdr:row>221</xdr:row>
      <xdr:rowOff>72815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514</xdr:row>
      <xdr:rowOff>4482</xdr:rowOff>
    </xdr:from>
    <xdr:to>
      <xdr:col>12</xdr:col>
      <xdr:colOff>208430</xdr:colOff>
      <xdr:row>523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513</xdr:row>
      <xdr:rowOff>100852</xdr:rowOff>
    </xdr:from>
    <xdr:to>
      <xdr:col>5</xdr:col>
      <xdr:colOff>212911</xdr:colOff>
      <xdr:row>517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44797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0"/>
  <sheetViews>
    <sheetView zoomScale="85" zoomScaleNormal="85" workbookViewId="0">
      <pane ySplit="10" topLeftCell="A11" activePane="bottomLeft" state="frozen"/>
      <selection activeCell="B10" sqref="B10:M216"/>
      <selection pane="bottomLeft" activeCell="E17" sqref="E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44797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6" t="s">
        <v>16</v>
      </c>
      <c r="B9" s="458" t="s">
        <v>17</v>
      </c>
      <c r="C9" s="458" t="s">
        <v>18</v>
      </c>
      <c r="D9" s="458" t="s">
        <v>19</v>
      </c>
      <c r="E9" s="23" t="s">
        <v>20</v>
      </c>
      <c r="F9" s="23" t="s">
        <v>21</v>
      </c>
      <c r="G9" s="453" t="s">
        <v>22</v>
      </c>
      <c r="H9" s="454"/>
      <c r="I9" s="455"/>
      <c r="J9" s="453" t="s">
        <v>23</v>
      </c>
      <c r="K9" s="454"/>
      <c r="L9" s="455"/>
      <c r="M9" s="23"/>
      <c r="N9" s="24"/>
      <c r="O9" s="24"/>
      <c r="P9" s="24"/>
    </row>
    <row r="10" spans="1:16" ht="59.25" customHeight="1">
      <c r="A10" s="457"/>
      <c r="B10" s="459"/>
      <c r="C10" s="459"/>
      <c r="D10" s="45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44798</v>
      </c>
      <c r="E11" s="32">
        <v>17585.55</v>
      </c>
      <c r="F11" s="32">
        <v>17537.7</v>
      </c>
      <c r="G11" s="33">
        <v>17431.45</v>
      </c>
      <c r="H11" s="33">
        <v>17277.349999999999</v>
      </c>
      <c r="I11" s="33">
        <v>17171.099999999999</v>
      </c>
      <c r="J11" s="33">
        <v>17691.800000000003</v>
      </c>
      <c r="K11" s="33">
        <v>17798.050000000003</v>
      </c>
      <c r="L11" s="33">
        <v>17952.150000000005</v>
      </c>
      <c r="M11" s="34">
        <v>17643.95</v>
      </c>
      <c r="N11" s="34">
        <v>17383.599999999999</v>
      </c>
      <c r="O11" s="35">
        <v>14233800</v>
      </c>
      <c r="P11" s="36">
        <v>2.4305468100647307E-2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44798</v>
      </c>
      <c r="E12" s="37">
        <v>38776.050000000003</v>
      </c>
      <c r="F12" s="37">
        <v>38564.683333333334</v>
      </c>
      <c r="G12" s="38">
        <v>38211.366666666669</v>
      </c>
      <c r="H12" s="38">
        <v>37646.683333333334</v>
      </c>
      <c r="I12" s="38">
        <v>37293.366666666669</v>
      </c>
      <c r="J12" s="38">
        <v>39129.366666666669</v>
      </c>
      <c r="K12" s="38">
        <v>39482.683333333334</v>
      </c>
      <c r="L12" s="38">
        <v>40047.366666666669</v>
      </c>
      <c r="M12" s="28">
        <v>38918</v>
      </c>
      <c r="N12" s="28">
        <v>38000</v>
      </c>
      <c r="O12" s="39">
        <v>2883275</v>
      </c>
      <c r="P12" s="40">
        <v>-8.919901348297227E-3</v>
      </c>
    </row>
    <row r="13" spans="1:16" ht="12.75" customHeight="1">
      <c r="A13" s="28">
        <v>3</v>
      </c>
      <c r="B13" s="29" t="s">
        <v>35</v>
      </c>
      <c r="C13" s="30" t="s">
        <v>792</v>
      </c>
      <c r="D13" s="31">
        <v>44803</v>
      </c>
      <c r="E13" s="37">
        <v>17920.25</v>
      </c>
      <c r="F13" s="37">
        <v>17849.283333333333</v>
      </c>
      <c r="G13" s="38">
        <v>17698.616666666665</v>
      </c>
      <c r="H13" s="38">
        <v>17476.983333333334</v>
      </c>
      <c r="I13" s="38">
        <v>17326.316666666666</v>
      </c>
      <c r="J13" s="38">
        <v>18070.916666666664</v>
      </c>
      <c r="K13" s="38">
        <v>18221.583333333336</v>
      </c>
      <c r="L13" s="38">
        <v>18443.216666666664</v>
      </c>
      <c r="M13" s="28">
        <v>17999.95</v>
      </c>
      <c r="N13" s="28">
        <v>17627.650000000001</v>
      </c>
      <c r="O13" s="39">
        <v>4400</v>
      </c>
      <c r="P13" s="40">
        <v>-0.3413173652694611</v>
      </c>
    </row>
    <row r="14" spans="1:16" ht="12.75" customHeight="1">
      <c r="A14" s="28">
        <v>4</v>
      </c>
      <c r="B14" s="29" t="s">
        <v>35</v>
      </c>
      <c r="C14" s="30" t="s">
        <v>821</v>
      </c>
      <c r="D14" s="31">
        <v>44803</v>
      </c>
      <c r="E14" s="37">
        <v>6810.05</v>
      </c>
      <c r="F14" s="37">
        <v>6810.05</v>
      </c>
      <c r="G14" s="38">
        <v>6810.05</v>
      </c>
      <c r="H14" s="38">
        <v>6810.05</v>
      </c>
      <c r="I14" s="38">
        <v>6810.05</v>
      </c>
      <c r="J14" s="38">
        <v>6810.05</v>
      </c>
      <c r="K14" s="38">
        <v>6810.05</v>
      </c>
      <c r="L14" s="38">
        <v>6810.05</v>
      </c>
      <c r="M14" s="28">
        <v>6810.05</v>
      </c>
      <c r="N14" s="28">
        <v>6810.05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44798</v>
      </c>
      <c r="E15" s="37">
        <v>792.95</v>
      </c>
      <c r="F15" s="37">
        <v>790.2166666666667</v>
      </c>
      <c r="G15" s="38">
        <v>778.43333333333339</v>
      </c>
      <c r="H15" s="38">
        <v>763.91666666666674</v>
      </c>
      <c r="I15" s="38">
        <v>752.13333333333344</v>
      </c>
      <c r="J15" s="38">
        <v>804.73333333333335</v>
      </c>
      <c r="K15" s="38">
        <v>816.51666666666665</v>
      </c>
      <c r="L15" s="38">
        <v>831.0333333333333</v>
      </c>
      <c r="M15" s="28">
        <v>802</v>
      </c>
      <c r="N15" s="28">
        <v>775.7</v>
      </c>
      <c r="O15" s="39">
        <v>3406800</v>
      </c>
      <c r="P15" s="40">
        <v>2.5063938618925832E-2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44798</v>
      </c>
      <c r="E16" s="37">
        <v>2878</v>
      </c>
      <c r="F16" s="37">
        <v>2881.3666666666668</v>
      </c>
      <c r="G16" s="38">
        <v>2848.7833333333338</v>
      </c>
      <c r="H16" s="38">
        <v>2819.5666666666671</v>
      </c>
      <c r="I16" s="38">
        <v>2786.983333333334</v>
      </c>
      <c r="J16" s="38">
        <v>2910.5833333333335</v>
      </c>
      <c r="K16" s="38">
        <v>2943.1666666666665</v>
      </c>
      <c r="L16" s="38">
        <v>2972.3833333333332</v>
      </c>
      <c r="M16" s="28">
        <v>2913.95</v>
      </c>
      <c r="N16" s="28">
        <v>2852.15</v>
      </c>
      <c r="O16" s="39">
        <v>1020000</v>
      </c>
      <c r="P16" s="40">
        <v>5.5081458494957332E-2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44798</v>
      </c>
      <c r="E17" s="37">
        <v>18705.8</v>
      </c>
      <c r="F17" s="37">
        <v>18598.616666666665</v>
      </c>
      <c r="G17" s="38">
        <v>18349.083333333328</v>
      </c>
      <c r="H17" s="38">
        <v>17992.366666666665</v>
      </c>
      <c r="I17" s="38">
        <v>17742.833333333328</v>
      </c>
      <c r="J17" s="38">
        <v>18955.333333333328</v>
      </c>
      <c r="K17" s="38">
        <v>19204.866666666661</v>
      </c>
      <c r="L17" s="38">
        <v>19561.583333333328</v>
      </c>
      <c r="M17" s="28">
        <v>18848.150000000001</v>
      </c>
      <c r="N17" s="28">
        <v>18241.900000000001</v>
      </c>
      <c r="O17" s="39">
        <v>41320</v>
      </c>
      <c r="P17" s="40">
        <v>-8.2593250444049734E-2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44798</v>
      </c>
      <c r="E18" s="37">
        <v>110.95</v>
      </c>
      <c r="F18" s="37">
        <v>110.35000000000001</v>
      </c>
      <c r="G18" s="38">
        <v>109.30000000000001</v>
      </c>
      <c r="H18" s="38">
        <v>107.65</v>
      </c>
      <c r="I18" s="38">
        <v>106.60000000000001</v>
      </c>
      <c r="J18" s="38">
        <v>112.00000000000001</v>
      </c>
      <c r="K18" s="38">
        <v>113.05</v>
      </c>
      <c r="L18" s="38">
        <v>114.70000000000002</v>
      </c>
      <c r="M18" s="28">
        <v>111.4</v>
      </c>
      <c r="N18" s="28">
        <v>108.7</v>
      </c>
      <c r="O18" s="39">
        <v>20422800</v>
      </c>
      <c r="P18" s="40">
        <v>-8.130081300813009E-3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44798</v>
      </c>
      <c r="E19" s="37">
        <v>289.2</v>
      </c>
      <c r="F19" s="37">
        <v>285.01666666666665</v>
      </c>
      <c r="G19" s="38">
        <v>279.38333333333333</v>
      </c>
      <c r="H19" s="38">
        <v>269.56666666666666</v>
      </c>
      <c r="I19" s="38">
        <v>263.93333333333334</v>
      </c>
      <c r="J19" s="38">
        <v>294.83333333333331</v>
      </c>
      <c r="K19" s="38">
        <v>300.46666666666664</v>
      </c>
      <c r="L19" s="38">
        <v>310.2833333333333</v>
      </c>
      <c r="M19" s="28">
        <v>290.64999999999998</v>
      </c>
      <c r="N19" s="28">
        <v>275.2</v>
      </c>
      <c r="O19" s="39">
        <v>12040600</v>
      </c>
      <c r="P19" s="40">
        <v>-1.1103993166773437E-2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44798</v>
      </c>
      <c r="E20" s="37">
        <v>2300.4499999999998</v>
      </c>
      <c r="F20" s="37">
        <v>2294.75</v>
      </c>
      <c r="G20" s="38">
        <v>2271.35</v>
      </c>
      <c r="H20" s="38">
        <v>2242.25</v>
      </c>
      <c r="I20" s="38">
        <v>2218.85</v>
      </c>
      <c r="J20" s="38">
        <v>2323.85</v>
      </c>
      <c r="K20" s="38">
        <v>2347.2499999999995</v>
      </c>
      <c r="L20" s="38">
        <v>2376.35</v>
      </c>
      <c r="M20" s="28">
        <v>2318.15</v>
      </c>
      <c r="N20" s="28">
        <v>2265.65</v>
      </c>
      <c r="O20" s="39">
        <v>2780250</v>
      </c>
      <c r="P20" s="40">
        <v>5.8840331333904601E-2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44798</v>
      </c>
      <c r="E21" s="37">
        <v>3032.3</v>
      </c>
      <c r="F21" s="37">
        <v>3011.25</v>
      </c>
      <c r="G21" s="38">
        <v>2948.5</v>
      </c>
      <c r="H21" s="38">
        <v>2864.7</v>
      </c>
      <c r="I21" s="38">
        <v>2801.95</v>
      </c>
      <c r="J21" s="38">
        <v>3095.05</v>
      </c>
      <c r="K21" s="38">
        <v>3157.8</v>
      </c>
      <c r="L21" s="38">
        <v>3241.6000000000004</v>
      </c>
      <c r="M21" s="28">
        <v>3074</v>
      </c>
      <c r="N21" s="28">
        <v>2927.45</v>
      </c>
      <c r="O21" s="39">
        <v>18659500</v>
      </c>
      <c r="P21" s="40">
        <v>-2.144898654849621E-2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44798</v>
      </c>
      <c r="E22" s="37">
        <v>834</v>
      </c>
      <c r="F22" s="37">
        <v>832.16666666666663</v>
      </c>
      <c r="G22" s="38">
        <v>806.83333333333326</v>
      </c>
      <c r="H22" s="38">
        <v>779.66666666666663</v>
      </c>
      <c r="I22" s="38">
        <v>754.33333333333326</v>
      </c>
      <c r="J22" s="38">
        <v>859.33333333333326</v>
      </c>
      <c r="K22" s="38">
        <v>884.66666666666652</v>
      </c>
      <c r="L22" s="38">
        <v>911.83333333333326</v>
      </c>
      <c r="M22" s="28">
        <v>857.5</v>
      </c>
      <c r="N22" s="28">
        <v>805</v>
      </c>
      <c r="O22" s="39">
        <v>74450000</v>
      </c>
      <c r="P22" s="40">
        <v>-6.7042460224809048E-3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44798</v>
      </c>
      <c r="E23" s="37">
        <v>2938.6</v>
      </c>
      <c r="F23" s="37">
        <v>2941.4833333333336</v>
      </c>
      <c r="G23" s="38">
        <v>2917.5666666666671</v>
      </c>
      <c r="H23" s="38">
        <v>2896.5333333333333</v>
      </c>
      <c r="I23" s="38">
        <v>2872.6166666666668</v>
      </c>
      <c r="J23" s="38">
        <v>2962.5166666666673</v>
      </c>
      <c r="K23" s="38">
        <v>2986.4333333333334</v>
      </c>
      <c r="L23" s="38">
        <v>3007.4666666666676</v>
      </c>
      <c r="M23" s="28">
        <v>2965.4</v>
      </c>
      <c r="N23" s="28">
        <v>2920.45</v>
      </c>
      <c r="O23" s="39">
        <v>548600</v>
      </c>
      <c r="P23" s="40">
        <v>7.7149155033063924E-3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44798</v>
      </c>
      <c r="E24" s="37">
        <v>510.6</v>
      </c>
      <c r="F24" s="37">
        <v>508.06666666666661</v>
      </c>
      <c r="G24" s="38">
        <v>501.13333333333321</v>
      </c>
      <c r="H24" s="38">
        <v>491.66666666666663</v>
      </c>
      <c r="I24" s="38">
        <v>484.73333333333323</v>
      </c>
      <c r="J24" s="38">
        <v>517.53333333333319</v>
      </c>
      <c r="K24" s="38">
        <v>524.46666666666658</v>
      </c>
      <c r="L24" s="38">
        <v>533.93333333333317</v>
      </c>
      <c r="M24" s="28">
        <v>515</v>
      </c>
      <c r="N24" s="28">
        <v>498.6</v>
      </c>
      <c r="O24" s="39">
        <v>6324000</v>
      </c>
      <c r="P24" s="40">
        <v>-9.4786729857819908E-4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44798</v>
      </c>
      <c r="E25" s="37">
        <v>406.75</v>
      </c>
      <c r="F25" s="37">
        <v>406.38333333333338</v>
      </c>
      <c r="G25" s="38">
        <v>398.51666666666677</v>
      </c>
      <c r="H25" s="38">
        <v>390.28333333333336</v>
      </c>
      <c r="I25" s="38">
        <v>382.41666666666674</v>
      </c>
      <c r="J25" s="38">
        <v>414.61666666666679</v>
      </c>
      <c r="K25" s="38">
        <v>422.48333333333346</v>
      </c>
      <c r="L25" s="38">
        <v>430.71666666666681</v>
      </c>
      <c r="M25" s="28">
        <v>414.25</v>
      </c>
      <c r="N25" s="28">
        <v>398.15</v>
      </c>
      <c r="O25" s="39">
        <v>66684600</v>
      </c>
      <c r="P25" s="40">
        <v>3.2582641172863594E-2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44798</v>
      </c>
      <c r="E26" s="37">
        <v>4080.1</v>
      </c>
      <c r="F26" s="37">
        <v>4058.8666666666668</v>
      </c>
      <c r="G26" s="38">
        <v>4013.9833333333336</v>
      </c>
      <c r="H26" s="38">
        <v>3947.8666666666668</v>
      </c>
      <c r="I26" s="38">
        <v>3902.9833333333336</v>
      </c>
      <c r="J26" s="38">
        <v>4124.9833333333336</v>
      </c>
      <c r="K26" s="38">
        <v>4169.8666666666668</v>
      </c>
      <c r="L26" s="38">
        <v>4235.9833333333336</v>
      </c>
      <c r="M26" s="28">
        <v>4103.75</v>
      </c>
      <c r="N26" s="28">
        <v>3992.75</v>
      </c>
      <c r="O26" s="39">
        <v>2167375</v>
      </c>
      <c r="P26" s="40">
        <v>-1.8343429768442505E-2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44798</v>
      </c>
      <c r="E27" s="37">
        <v>252.45</v>
      </c>
      <c r="F27" s="37">
        <v>250.38333333333333</v>
      </c>
      <c r="G27" s="38">
        <v>247.51666666666665</v>
      </c>
      <c r="H27" s="38">
        <v>242.58333333333331</v>
      </c>
      <c r="I27" s="38">
        <v>239.71666666666664</v>
      </c>
      <c r="J27" s="38">
        <v>255.31666666666666</v>
      </c>
      <c r="K27" s="38">
        <v>258.18333333333334</v>
      </c>
      <c r="L27" s="38">
        <v>263.11666666666667</v>
      </c>
      <c r="M27" s="28">
        <v>253.25</v>
      </c>
      <c r="N27" s="28">
        <v>245.45</v>
      </c>
      <c r="O27" s="39">
        <v>16660000</v>
      </c>
      <c r="P27" s="40">
        <v>4.2259689073790234E-2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44798</v>
      </c>
      <c r="E28" s="37">
        <v>146.69999999999999</v>
      </c>
      <c r="F28" s="37">
        <v>144.33333333333334</v>
      </c>
      <c r="G28" s="38">
        <v>141.76666666666668</v>
      </c>
      <c r="H28" s="38">
        <v>136.83333333333334</v>
      </c>
      <c r="I28" s="38">
        <v>134.26666666666668</v>
      </c>
      <c r="J28" s="38">
        <v>149.26666666666668</v>
      </c>
      <c r="K28" s="38">
        <v>151.83333333333334</v>
      </c>
      <c r="L28" s="38">
        <v>156.76666666666668</v>
      </c>
      <c r="M28" s="28">
        <v>146.9</v>
      </c>
      <c r="N28" s="28">
        <v>139.4</v>
      </c>
      <c r="O28" s="39">
        <v>46060000</v>
      </c>
      <c r="P28" s="40">
        <v>-9.4198623402163228E-2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44798</v>
      </c>
      <c r="E29" s="37">
        <v>3358.9</v>
      </c>
      <c r="F29" s="37">
        <v>3354.8833333333332</v>
      </c>
      <c r="G29" s="38">
        <v>3327.0166666666664</v>
      </c>
      <c r="H29" s="38">
        <v>3295.1333333333332</v>
      </c>
      <c r="I29" s="38">
        <v>3267.2666666666664</v>
      </c>
      <c r="J29" s="38">
        <v>3386.7666666666664</v>
      </c>
      <c r="K29" s="38">
        <v>3414.6333333333332</v>
      </c>
      <c r="L29" s="38">
        <v>3446.5166666666664</v>
      </c>
      <c r="M29" s="28">
        <v>3382.75</v>
      </c>
      <c r="N29" s="28">
        <v>3323</v>
      </c>
      <c r="O29" s="39">
        <v>6278000</v>
      </c>
      <c r="P29" s="40">
        <v>0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44798</v>
      </c>
      <c r="E30" s="37">
        <v>2063.65</v>
      </c>
      <c r="F30" s="37">
        <v>2057.8333333333335</v>
      </c>
      <c r="G30" s="38">
        <v>2021.0666666666671</v>
      </c>
      <c r="H30" s="38">
        <v>1978.4833333333336</v>
      </c>
      <c r="I30" s="38">
        <v>1941.7166666666672</v>
      </c>
      <c r="J30" s="38">
        <v>2100.416666666667</v>
      </c>
      <c r="K30" s="38">
        <v>2137.1833333333334</v>
      </c>
      <c r="L30" s="38">
        <v>2179.7666666666669</v>
      </c>
      <c r="M30" s="28">
        <v>2094.6</v>
      </c>
      <c r="N30" s="28">
        <v>2015.25</v>
      </c>
      <c r="O30" s="39">
        <v>711975</v>
      </c>
      <c r="P30" s="40">
        <v>3.0242737763629127E-2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44798</v>
      </c>
      <c r="E31" s="37">
        <v>9266.7000000000007</v>
      </c>
      <c r="F31" s="37">
        <v>9146.0666666666675</v>
      </c>
      <c r="G31" s="38">
        <v>8980.6833333333343</v>
      </c>
      <c r="H31" s="38">
        <v>8694.6666666666661</v>
      </c>
      <c r="I31" s="38">
        <v>8529.2833333333328</v>
      </c>
      <c r="J31" s="38">
        <v>9432.0833333333358</v>
      </c>
      <c r="K31" s="38">
        <v>9597.4666666666708</v>
      </c>
      <c r="L31" s="38">
        <v>9883.4833333333372</v>
      </c>
      <c r="M31" s="28">
        <v>9311.4500000000007</v>
      </c>
      <c r="N31" s="28">
        <v>8860.0499999999993</v>
      </c>
      <c r="O31" s="39">
        <v>149700</v>
      </c>
      <c r="P31" s="40">
        <v>0.26489226869455007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44798</v>
      </c>
      <c r="E32" s="37">
        <v>649.4</v>
      </c>
      <c r="F32" s="37">
        <v>644.11666666666667</v>
      </c>
      <c r="G32" s="38">
        <v>633.98333333333335</v>
      </c>
      <c r="H32" s="38">
        <v>618.56666666666672</v>
      </c>
      <c r="I32" s="38">
        <v>608.43333333333339</v>
      </c>
      <c r="J32" s="38">
        <v>659.5333333333333</v>
      </c>
      <c r="K32" s="38">
        <v>669.66666666666674</v>
      </c>
      <c r="L32" s="38">
        <v>685.08333333333326</v>
      </c>
      <c r="M32" s="28">
        <v>654.25</v>
      </c>
      <c r="N32" s="28">
        <v>628.70000000000005</v>
      </c>
      <c r="O32" s="39">
        <v>6411000</v>
      </c>
      <c r="P32" s="40">
        <v>-9.2312048704516494E-2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44798</v>
      </c>
      <c r="E33" s="37">
        <v>561.15</v>
      </c>
      <c r="F33" s="37">
        <v>556.73333333333323</v>
      </c>
      <c r="G33" s="38">
        <v>551.16666666666652</v>
      </c>
      <c r="H33" s="38">
        <v>541.18333333333328</v>
      </c>
      <c r="I33" s="38">
        <v>535.61666666666656</v>
      </c>
      <c r="J33" s="38">
        <v>566.71666666666647</v>
      </c>
      <c r="K33" s="38">
        <v>572.2833333333333</v>
      </c>
      <c r="L33" s="38">
        <v>582.26666666666642</v>
      </c>
      <c r="M33" s="28">
        <v>562.29999999999995</v>
      </c>
      <c r="N33" s="28">
        <v>546.75</v>
      </c>
      <c r="O33" s="39">
        <v>13348000</v>
      </c>
      <c r="P33" s="40">
        <v>-1.7445712182554286E-2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44798</v>
      </c>
      <c r="E34" s="37">
        <v>747.7</v>
      </c>
      <c r="F34" s="37">
        <v>744.43333333333339</v>
      </c>
      <c r="G34" s="38">
        <v>737.41666666666674</v>
      </c>
      <c r="H34" s="38">
        <v>727.13333333333333</v>
      </c>
      <c r="I34" s="38">
        <v>720.11666666666667</v>
      </c>
      <c r="J34" s="38">
        <v>754.71666666666681</v>
      </c>
      <c r="K34" s="38">
        <v>761.73333333333346</v>
      </c>
      <c r="L34" s="38">
        <v>772.01666666666688</v>
      </c>
      <c r="M34" s="28">
        <v>751.45</v>
      </c>
      <c r="N34" s="28">
        <v>734.15</v>
      </c>
      <c r="O34" s="39">
        <v>43928400</v>
      </c>
      <c r="P34" s="40">
        <v>-1.2223421478683216E-2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44798</v>
      </c>
      <c r="E35" s="37">
        <v>4057.7</v>
      </c>
      <c r="F35" s="37">
        <v>4043.1833333333329</v>
      </c>
      <c r="G35" s="38">
        <v>4020.7166666666658</v>
      </c>
      <c r="H35" s="38">
        <v>3983.7333333333327</v>
      </c>
      <c r="I35" s="38">
        <v>3961.2666666666655</v>
      </c>
      <c r="J35" s="38">
        <v>4080.1666666666661</v>
      </c>
      <c r="K35" s="38">
        <v>4102.6333333333332</v>
      </c>
      <c r="L35" s="38">
        <v>4139.6166666666668</v>
      </c>
      <c r="M35" s="28">
        <v>4065.65</v>
      </c>
      <c r="N35" s="28">
        <v>4006.2</v>
      </c>
      <c r="O35" s="39">
        <v>1916250</v>
      </c>
      <c r="P35" s="40">
        <v>4.3282972641894651E-2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44798</v>
      </c>
      <c r="E36" s="37">
        <v>16329.35</v>
      </c>
      <c r="F36" s="37">
        <v>16197.683333333334</v>
      </c>
      <c r="G36" s="38">
        <v>15861.816666666669</v>
      </c>
      <c r="H36" s="38">
        <v>15394.283333333335</v>
      </c>
      <c r="I36" s="38">
        <v>15058.41666666667</v>
      </c>
      <c r="J36" s="38">
        <v>16665.216666666667</v>
      </c>
      <c r="K36" s="38">
        <v>17001.083333333336</v>
      </c>
      <c r="L36" s="38">
        <v>17468.616666666669</v>
      </c>
      <c r="M36" s="28">
        <v>16533.55</v>
      </c>
      <c r="N36" s="28">
        <v>15730.15</v>
      </c>
      <c r="O36" s="39">
        <v>891700</v>
      </c>
      <c r="P36" s="40">
        <v>8.9957567185289956E-3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44798</v>
      </c>
      <c r="E37" s="37">
        <v>7225.25</v>
      </c>
      <c r="F37" s="37">
        <v>7181.583333333333</v>
      </c>
      <c r="G37" s="38">
        <v>7098.1666666666661</v>
      </c>
      <c r="H37" s="38">
        <v>6971.083333333333</v>
      </c>
      <c r="I37" s="38">
        <v>6887.6666666666661</v>
      </c>
      <c r="J37" s="38">
        <v>7308.6666666666661</v>
      </c>
      <c r="K37" s="38">
        <v>7392.0833333333321</v>
      </c>
      <c r="L37" s="38">
        <v>7519.1666666666661</v>
      </c>
      <c r="M37" s="28">
        <v>7265</v>
      </c>
      <c r="N37" s="28">
        <v>7054.5</v>
      </c>
      <c r="O37" s="39">
        <v>4463000</v>
      </c>
      <c r="P37" s="40">
        <v>-1.217352810978309E-2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44798</v>
      </c>
      <c r="E38" s="37">
        <v>2139.4499999999998</v>
      </c>
      <c r="F38" s="37">
        <v>2127.8666666666663</v>
      </c>
      <c r="G38" s="38">
        <v>2111.6333333333328</v>
      </c>
      <c r="H38" s="38">
        <v>2083.8166666666666</v>
      </c>
      <c r="I38" s="38">
        <v>2067.583333333333</v>
      </c>
      <c r="J38" s="38">
        <v>2155.6833333333325</v>
      </c>
      <c r="K38" s="38">
        <v>2171.9166666666661</v>
      </c>
      <c r="L38" s="38">
        <v>2199.7333333333322</v>
      </c>
      <c r="M38" s="28">
        <v>2144.1</v>
      </c>
      <c r="N38" s="28">
        <v>2100.0500000000002</v>
      </c>
      <c r="O38" s="39">
        <v>2055300</v>
      </c>
      <c r="P38" s="40">
        <v>3.5833081342606592E-2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44798</v>
      </c>
      <c r="E39" s="37">
        <v>353.35</v>
      </c>
      <c r="F39" s="37">
        <v>348.14999999999992</v>
      </c>
      <c r="G39" s="38">
        <v>341.09999999999985</v>
      </c>
      <c r="H39" s="38">
        <v>328.84999999999991</v>
      </c>
      <c r="I39" s="38">
        <v>321.79999999999984</v>
      </c>
      <c r="J39" s="38">
        <v>360.39999999999986</v>
      </c>
      <c r="K39" s="38">
        <v>367.44999999999993</v>
      </c>
      <c r="L39" s="38">
        <v>379.69999999999987</v>
      </c>
      <c r="M39" s="28">
        <v>355.2</v>
      </c>
      <c r="N39" s="28">
        <v>335.9</v>
      </c>
      <c r="O39" s="39">
        <v>7664000</v>
      </c>
      <c r="P39" s="40">
        <v>7.0391061452513962E-2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44798</v>
      </c>
      <c r="E40" s="37">
        <v>280.89999999999998</v>
      </c>
      <c r="F40" s="37">
        <v>279.7833333333333</v>
      </c>
      <c r="G40" s="38">
        <v>277.41666666666663</v>
      </c>
      <c r="H40" s="38">
        <v>273.93333333333334</v>
      </c>
      <c r="I40" s="38">
        <v>271.56666666666666</v>
      </c>
      <c r="J40" s="38">
        <v>283.26666666666659</v>
      </c>
      <c r="K40" s="38">
        <v>285.63333333333327</v>
      </c>
      <c r="L40" s="38">
        <v>289.11666666666656</v>
      </c>
      <c r="M40" s="28">
        <v>282.14999999999998</v>
      </c>
      <c r="N40" s="28">
        <v>276.3</v>
      </c>
      <c r="O40" s="39">
        <v>29907000</v>
      </c>
      <c r="P40" s="40">
        <v>-1.8606024808033077E-2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44798</v>
      </c>
      <c r="E41" s="37">
        <v>123.65</v>
      </c>
      <c r="F41" s="37">
        <v>121.55</v>
      </c>
      <c r="G41" s="38">
        <v>119.1</v>
      </c>
      <c r="H41" s="38">
        <v>114.55</v>
      </c>
      <c r="I41" s="38">
        <v>112.1</v>
      </c>
      <c r="J41" s="38">
        <v>126.1</v>
      </c>
      <c r="K41" s="38">
        <v>128.55000000000001</v>
      </c>
      <c r="L41" s="38">
        <v>133.1</v>
      </c>
      <c r="M41" s="28">
        <v>124</v>
      </c>
      <c r="N41" s="28">
        <v>117</v>
      </c>
      <c r="O41" s="39">
        <v>91921050</v>
      </c>
      <c r="P41" s="40">
        <v>-6.8263700145376402E-3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44798</v>
      </c>
      <c r="E42" s="37">
        <v>1886</v>
      </c>
      <c r="F42" s="37">
        <v>1877.1499999999999</v>
      </c>
      <c r="G42" s="38">
        <v>1859.2999999999997</v>
      </c>
      <c r="H42" s="38">
        <v>1832.6</v>
      </c>
      <c r="I42" s="38">
        <v>1814.7499999999998</v>
      </c>
      <c r="J42" s="38">
        <v>1903.8499999999997</v>
      </c>
      <c r="K42" s="38">
        <v>1921.6999999999996</v>
      </c>
      <c r="L42" s="38">
        <v>1948.3999999999996</v>
      </c>
      <c r="M42" s="28">
        <v>1895</v>
      </c>
      <c r="N42" s="28">
        <v>1850.45</v>
      </c>
      <c r="O42" s="39">
        <v>2039400</v>
      </c>
      <c r="P42" s="40">
        <v>1.2561441835062807E-2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44798</v>
      </c>
      <c r="E43" s="37">
        <v>298.39999999999998</v>
      </c>
      <c r="F43" s="37">
        <v>295.15000000000003</v>
      </c>
      <c r="G43" s="38">
        <v>290.80000000000007</v>
      </c>
      <c r="H43" s="38">
        <v>283.20000000000005</v>
      </c>
      <c r="I43" s="38">
        <v>278.85000000000008</v>
      </c>
      <c r="J43" s="38">
        <v>302.75000000000006</v>
      </c>
      <c r="K43" s="38">
        <v>307.10000000000008</v>
      </c>
      <c r="L43" s="38">
        <v>314.70000000000005</v>
      </c>
      <c r="M43" s="28">
        <v>299.5</v>
      </c>
      <c r="N43" s="28">
        <v>287.55</v>
      </c>
      <c r="O43" s="39">
        <v>27455000</v>
      </c>
      <c r="P43" s="40">
        <v>0.11894068452841877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44798</v>
      </c>
      <c r="E44" s="37">
        <v>662.65</v>
      </c>
      <c r="F44" s="37">
        <v>658.19999999999993</v>
      </c>
      <c r="G44" s="38">
        <v>644.54999999999984</v>
      </c>
      <c r="H44" s="38">
        <v>626.44999999999993</v>
      </c>
      <c r="I44" s="38">
        <v>612.79999999999984</v>
      </c>
      <c r="J44" s="38">
        <v>676.29999999999984</v>
      </c>
      <c r="K44" s="38">
        <v>689.94999999999993</v>
      </c>
      <c r="L44" s="38">
        <v>708.04999999999984</v>
      </c>
      <c r="M44" s="28">
        <v>671.85</v>
      </c>
      <c r="N44" s="28">
        <v>640.1</v>
      </c>
      <c r="O44" s="39">
        <v>7203900</v>
      </c>
      <c r="P44" s="40">
        <v>9.0909090909090905E-3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44798</v>
      </c>
      <c r="E45" s="37">
        <v>739</v>
      </c>
      <c r="F45" s="37">
        <v>732.76666666666677</v>
      </c>
      <c r="G45" s="38">
        <v>723.23333333333358</v>
      </c>
      <c r="H45" s="38">
        <v>707.46666666666681</v>
      </c>
      <c r="I45" s="38">
        <v>697.93333333333362</v>
      </c>
      <c r="J45" s="38">
        <v>748.53333333333353</v>
      </c>
      <c r="K45" s="38">
        <v>758.06666666666661</v>
      </c>
      <c r="L45" s="38">
        <v>773.83333333333348</v>
      </c>
      <c r="M45" s="28">
        <v>742.3</v>
      </c>
      <c r="N45" s="28">
        <v>717</v>
      </c>
      <c r="O45" s="39">
        <v>7854000</v>
      </c>
      <c r="P45" s="40">
        <v>-2.3377269335986071E-2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44798</v>
      </c>
      <c r="E46" s="37">
        <v>733.5</v>
      </c>
      <c r="F46" s="37">
        <v>731.06666666666661</v>
      </c>
      <c r="G46" s="38">
        <v>723.13333333333321</v>
      </c>
      <c r="H46" s="38">
        <v>712.76666666666665</v>
      </c>
      <c r="I46" s="38">
        <v>704.83333333333326</v>
      </c>
      <c r="J46" s="38">
        <v>741.43333333333317</v>
      </c>
      <c r="K46" s="38">
        <v>749.36666666666656</v>
      </c>
      <c r="L46" s="38">
        <v>759.73333333333312</v>
      </c>
      <c r="M46" s="28">
        <v>739</v>
      </c>
      <c r="N46" s="28">
        <v>720.7</v>
      </c>
      <c r="O46" s="39">
        <v>51087200</v>
      </c>
      <c r="P46" s="40">
        <v>3.5109331690791501E-2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44798</v>
      </c>
      <c r="E47" s="37">
        <v>53.05</v>
      </c>
      <c r="F47" s="37">
        <v>52.616666666666667</v>
      </c>
      <c r="G47" s="38">
        <v>52.033333333333331</v>
      </c>
      <c r="H47" s="38">
        <v>51.016666666666666</v>
      </c>
      <c r="I47" s="38">
        <v>50.43333333333333</v>
      </c>
      <c r="J47" s="38">
        <v>53.633333333333333</v>
      </c>
      <c r="K47" s="38">
        <v>54.216666666666661</v>
      </c>
      <c r="L47" s="38">
        <v>55.233333333333334</v>
      </c>
      <c r="M47" s="28">
        <v>53.2</v>
      </c>
      <c r="N47" s="28">
        <v>51.6</v>
      </c>
      <c r="O47" s="39">
        <v>110208000</v>
      </c>
      <c r="P47" s="40">
        <v>-6.1547201969510464E-3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44798</v>
      </c>
      <c r="E48" s="37">
        <v>307.85000000000002</v>
      </c>
      <c r="F48" s="37">
        <v>306.53333333333336</v>
      </c>
      <c r="G48" s="38">
        <v>304.2166666666667</v>
      </c>
      <c r="H48" s="38">
        <v>300.58333333333331</v>
      </c>
      <c r="I48" s="38">
        <v>298.26666666666665</v>
      </c>
      <c r="J48" s="38">
        <v>310.16666666666674</v>
      </c>
      <c r="K48" s="38">
        <v>312.48333333333346</v>
      </c>
      <c r="L48" s="38">
        <v>316.11666666666679</v>
      </c>
      <c r="M48" s="28">
        <v>308.85000000000002</v>
      </c>
      <c r="N48" s="28">
        <v>302.89999999999998</v>
      </c>
      <c r="O48" s="39">
        <v>17675500</v>
      </c>
      <c r="P48" s="40">
        <v>-3.2425421530479898E-3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44798</v>
      </c>
      <c r="E49" s="37">
        <v>17359.650000000001</v>
      </c>
      <c r="F49" s="37">
        <v>17255.050000000003</v>
      </c>
      <c r="G49" s="38">
        <v>17029.650000000005</v>
      </c>
      <c r="H49" s="38">
        <v>16699.650000000001</v>
      </c>
      <c r="I49" s="38">
        <v>16474.250000000004</v>
      </c>
      <c r="J49" s="38">
        <v>17585.050000000007</v>
      </c>
      <c r="K49" s="38">
        <v>17810.45</v>
      </c>
      <c r="L49" s="38">
        <v>18140.450000000008</v>
      </c>
      <c r="M49" s="28">
        <v>17480.45</v>
      </c>
      <c r="N49" s="28">
        <v>16925.05</v>
      </c>
      <c r="O49" s="39">
        <v>168450</v>
      </c>
      <c r="P49" s="40">
        <v>-3.9349871685201029E-2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44798</v>
      </c>
      <c r="E50" s="37">
        <v>334.55</v>
      </c>
      <c r="F50" s="37">
        <v>333.76666666666671</v>
      </c>
      <c r="G50" s="38">
        <v>332.18333333333339</v>
      </c>
      <c r="H50" s="38">
        <v>329.81666666666666</v>
      </c>
      <c r="I50" s="38">
        <v>328.23333333333335</v>
      </c>
      <c r="J50" s="38">
        <v>336.13333333333344</v>
      </c>
      <c r="K50" s="38">
        <v>337.71666666666681</v>
      </c>
      <c r="L50" s="38">
        <v>340.08333333333348</v>
      </c>
      <c r="M50" s="28">
        <v>335.35</v>
      </c>
      <c r="N50" s="28">
        <v>331.4</v>
      </c>
      <c r="O50" s="39">
        <v>14887800</v>
      </c>
      <c r="P50" s="40">
        <v>1.6842881731005656E-2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44798</v>
      </c>
      <c r="E51" s="37">
        <v>3681.4</v>
      </c>
      <c r="F51" s="37">
        <v>3680.0166666666669</v>
      </c>
      <c r="G51" s="38">
        <v>3652.7333333333336</v>
      </c>
      <c r="H51" s="38">
        <v>3624.0666666666666</v>
      </c>
      <c r="I51" s="38">
        <v>3596.7833333333333</v>
      </c>
      <c r="J51" s="38">
        <v>3708.6833333333338</v>
      </c>
      <c r="K51" s="38">
        <v>3735.9666666666676</v>
      </c>
      <c r="L51" s="38">
        <v>3764.6333333333341</v>
      </c>
      <c r="M51" s="28">
        <v>3707.3</v>
      </c>
      <c r="N51" s="28">
        <v>3651.35</v>
      </c>
      <c r="O51" s="39">
        <v>1782800</v>
      </c>
      <c r="P51" s="40">
        <v>-3.0349178722941367E-2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44798</v>
      </c>
      <c r="E52" s="37">
        <v>321.8</v>
      </c>
      <c r="F52" s="37">
        <v>319.58333333333331</v>
      </c>
      <c r="G52" s="38">
        <v>316.26666666666665</v>
      </c>
      <c r="H52" s="38">
        <v>310.73333333333335</v>
      </c>
      <c r="I52" s="38">
        <v>307.41666666666669</v>
      </c>
      <c r="J52" s="38">
        <v>325.11666666666662</v>
      </c>
      <c r="K52" s="38">
        <v>328.43333333333334</v>
      </c>
      <c r="L52" s="38">
        <v>333.96666666666658</v>
      </c>
      <c r="M52" s="28">
        <v>322.89999999999998</v>
      </c>
      <c r="N52" s="28">
        <v>314.05</v>
      </c>
      <c r="O52" s="39">
        <v>7458100</v>
      </c>
      <c r="P52" s="40">
        <v>-6.9240090012117018E-3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44798</v>
      </c>
      <c r="E53" s="37">
        <v>229.75</v>
      </c>
      <c r="F53" s="37">
        <v>226.19999999999996</v>
      </c>
      <c r="G53" s="38">
        <v>221.74999999999991</v>
      </c>
      <c r="H53" s="38">
        <v>213.74999999999994</v>
      </c>
      <c r="I53" s="38">
        <v>209.2999999999999</v>
      </c>
      <c r="J53" s="38">
        <v>234.19999999999993</v>
      </c>
      <c r="K53" s="38">
        <v>238.64999999999998</v>
      </c>
      <c r="L53" s="38">
        <v>246.64999999999995</v>
      </c>
      <c r="M53" s="28">
        <v>230.65</v>
      </c>
      <c r="N53" s="28">
        <v>218.2</v>
      </c>
      <c r="O53" s="39">
        <v>40340700</v>
      </c>
      <c r="P53" s="40">
        <v>-1.2165289256198347E-2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44798</v>
      </c>
      <c r="E54" s="37">
        <v>596.20000000000005</v>
      </c>
      <c r="F54" s="37">
        <v>589.61666666666667</v>
      </c>
      <c r="G54" s="38">
        <v>578.88333333333333</v>
      </c>
      <c r="H54" s="38">
        <v>561.56666666666661</v>
      </c>
      <c r="I54" s="38">
        <v>550.83333333333326</v>
      </c>
      <c r="J54" s="38">
        <v>606.93333333333339</v>
      </c>
      <c r="K54" s="38">
        <v>617.66666666666674</v>
      </c>
      <c r="L54" s="38">
        <v>634.98333333333346</v>
      </c>
      <c r="M54" s="28">
        <v>600.35</v>
      </c>
      <c r="N54" s="28">
        <v>572.29999999999995</v>
      </c>
      <c r="O54" s="39">
        <v>2421900</v>
      </c>
      <c r="P54" s="40">
        <v>5.6680161943319842E-3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44798</v>
      </c>
      <c r="E55" s="37">
        <v>323.64999999999998</v>
      </c>
      <c r="F55" s="37">
        <v>321.98333333333335</v>
      </c>
      <c r="G55" s="38">
        <v>318.9666666666667</v>
      </c>
      <c r="H55" s="38">
        <v>314.28333333333336</v>
      </c>
      <c r="I55" s="38">
        <v>311.26666666666671</v>
      </c>
      <c r="J55" s="38">
        <v>326.66666666666669</v>
      </c>
      <c r="K55" s="38">
        <v>329.68333333333334</v>
      </c>
      <c r="L55" s="38">
        <v>334.36666666666667</v>
      </c>
      <c r="M55" s="28">
        <v>325</v>
      </c>
      <c r="N55" s="28">
        <v>317.3</v>
      </c>
      <c r="O55" s="39">
        <v>6585000</v>
      </c>
      <c r="P55" s="40">
        <v>-5.5101162290142058E-2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44798</v>
      </c>
      <c r="E56" s="37">
        <v>788.25</v>
      </c>
      <c r="F56" s="37">
        <v>780.38333333333333</v>
      </c>
      <c r="G56" s="38">
        <v>769.81666666666661</v>
      </c>
      <c r="H56" s="38">
        <v>751.38333333333333</v>
      </c>
      <c r="I56" s="38">
        <v>740.81666666666661</v>
      </c>
      <c r="J56" s="38">
        <v>798.81666666666661</v>
      </c>
      <c r="K56" s="38">
        <v>809.38333333333344</v>
      </c>
      <c r="L56" s="38">
        <v>827.81666666666661</v>
      </c>
      <c r="M56" s="28">
        <v>790.95</v>
      </c>
      <c r="N56" s="28">
        <v>761.95</v>
      </c>
      <c r="O56" s="39">
        <v>7623750</v>
      </c>
      <c r="P56" s="40">
        <v>2.590412111017662E-2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44798</v>
      </c>
      <c r="E57" s="37">
        <v>1040.05</v>
      </c>
      <c r="F57" s="37">
        <v>1033.3166666666666</v>
      </c>
      <c r="G57" s="38">
        <v>1019.8333333333333</v>
      </c>
      <c r="H57" s="38">
        <v>999.61666666666667</v>
      </c>
      <c r="I57" s="38">
        <v>986.13333333333333</v>
      </c>
      <c r="J57" s="38">
        <v>1053.5333333333333</v>
      </c>
      <c r="K57" s="38">
        <v>1067.0166666666669</v>
      </c>
      <c r="L57" s="38">
        <v>1087.2333333333331</v>
      </c>
      <c r="M57" s="28">
        <v>1046.8</v>
      </c>
      <c r="N57" s="28">
        <v>1013.1</v>
      </c>
      <c r="O57" s="39">
        <v>9014850</v>
      </c>
      <c r="P57" s="40">
        <v>8.5720995772663219E-2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44798</v>
      </c>
      <c r="E58" s="37">
        <v>223.15</v>
      </c>
      <c r="F58" s="37">
        <v>221.33333333333334</v>
      </c>
      <c r="G58" s="38">
        <v>218.51666666666668</v>
      </c>
      <c r="H58" s="38">
        <v>213.88333333333333</v>
      </c>
      <c r="I58" s="38">
        <v>211.06666666666666</v>
      </c>
      <c r="J58" s="38">
        <v>225.9666666666667</v>
      </c>
      <c r="K58" s="38">
        <v>228.78333333333336</v>
      </c>
      <c r="L58" s="38">
        <v>233.41666666666671</v>
      </c>
      <c r="M58" s="28">
        <v>224.15</v>
      </c>
      <c r="N58" s="28">
        <v>216.7</v>
      </c>
      <c r="O58" s="39">
        <v>37438800</v>
      </c>
      <c r="P58" s="40">
        <v>6.5630603705917515E-2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44798</v>
      </c>
      <c r="E59" s="37">
        <v>3698.3</v>
      </c>
      <c r="F59" s="37">
        <v>3673.7833333333333</v>
      </c>
      <c r="G59" s="38">
        <v>3624.6666666666665</v>
      </c>
      <c r="H59" s="38">
        <v>3551.0333333333333</v>
      </c>
      <c r="I59" s="38">
        <v>3501.9166666666665</v>
      </c>
      <c r="J59" s="38">
        <v>3747.4166666666665</v>
      </c>
      <c r="K59" s="38">
        <v>3796.5333333333333</v>
      </c>
      <c r="L59" s="38">
        <v>3870.1666666666665</v>
      </c>
      <c r="M59" s="28">
        <v>3722.9</v>
      </c>
      <c r="N59" s="28">
        <v>3600.15</v>
      </c>
      <c r="O59" s="39">
        <v>892800</v>
      </c>
      <c r="P59" s="40">
        <v>-2.6814911706998037E-2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44798</v>
      </c>
      <c r="E60" s="37">
        <v>1594.7</v>
      </c>
      <c r="F60" s="37">
        <v>1594.5333333333335</v>
      </c>
      <c r="G60" s="38">
        <v>1584.116666666667</v>
      </c>
      <c r="H60" s="38">
        <v>1573.5333333333335</v>
      </c>
      <c r="I60" s="38">
        <v>1563.116666666667</v>
      </c>
      <c r="J60" s="38">
        <v>1605.116666666667</v>
      </c>
      <c r="K60" s="38">
        <v>1615.5333333333335</v>
      </c>
      <c r="L60" s="38">
        <v>1626.116666666667</v>
      </c>
      <c r="M60" s="28">
        <v>1604.95</v>
      </c>
      <c r="N60" s="28">
        <v>1583.95</v>
      </c>
      <c r="O60" s="39">
        <v>2663150</v>
      </c>
      <c r="P60" s="40">
        <v>-5.3842327779159413E-2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44798</v>
      </c>
      <c r="E61" s="37">
        <v>677.35</v>
      </c>
      <c r="F61" s="37">
        <v>672.48333333333335</v>
      </c>
      <c r="G61" s="38">
        <v>664.06666666666672</v>
      </c>
      <c r="H61" s="38">
        <v>650.78333333333342</v>
      </c>
      <c r="I61" s="38">
        <v>642.36666666666679</v>
      </c>
      <c r="J61" s="38">
        <v>685.76666666666665</v>
      </c>
      <c r="K61" s="38">
        <v>694.18333333333317</v>
      </c>
      <c r="L61" s="38">
        <v>707.46666666666658</v>
      </c>
      <c r="M61" s="28">
        <v>680.9</v>
      </c>
      <c r="N61" s="28">
        <v>659.2</v>
      </c>
      <c r="O61" s="39">
        <v>4868000</v>
      </c>
      <c r="P61" s="40">
        <v>-6.9359445124439001E-3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44798</v>
      </c>
      <c r="E62" s="37">
        <v>1047.7</v>
      </c>
      <c r="F62" s="37">
        <v>1033.5833333333333</v>
      </c>
      <c r="G62" s="38">
        <v>1014.3166666666666</v>
      </c>
      <c r="H62" s="38">
        <v>980.93333333333339</v>
      </c>
      <c r="I62" s="38">
        <v>961.66666666666674</v>
      </c>
      <c r="J62" s="38">
        <v>1066.9666666666665</v>
      </c>
      <c r="K62" s="38">
        <v>1086.2333333333333</v>
      </c>
      <c r="L62" s="38">
        <v>1119.6166666666663</v>
      </c>
      <c r="M62" s="28">
        <v>1052.8499999999999</v>
      </c>
      <c r="N62" s="28">
        <v>1000.2</v>
      </c>
      <c r="O62" s="39">
        <v>1264200</v>
      </c>
      <c r="P62" s="40">
        <v>9.5025153717160429E-3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44798</v>
      </c>
      <c r="E63" s="37">
        <v>388.1</v>
      </c>
      <c r="F63" s="37">
        <v>388.58333333333331</v>
      </c>
      <c r="G63" s="38">
        <v>381.96666666666664</v>
      </c>
      <c r="H63" s="38">
        <v>375.83333333333331</v>
      </c>
      <c r="I63" s="38">
        <v>369.21666666666664</v>
      </c>
      <c r="J63" s="38">
        <v>394.71666666666664</v>
      </c>
      <c r="K63" s="38">
        <v>401.33333333333331</v>
      </c>
      <c r="L63" s="38">
        <v>407.46666666666664</v>
      </c>
      <c r="M63" s="28">
        <v>395.2</v>
      </c>
      <c r="N63" s="28">
        <v>382.45</v>
      </c>
      <c r="O63" s="39">
        <v>4485000</v>
      </c>
      <c r="P63" s="40">
        <v>9.9668995954395004E-2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44798</v>
      </c>
      <c r="E64" s="37">
        <v>178.65</v>
      </c>
      <c r="F64" s="37">
        <v>176.73333333333335</v>
      </c>
      <c r="G64" s="38">
        <v>172.76666666666671</v>
      </c>
      <c r="H64" s="38">
        <v>166.88333333333335</v>
      </c>
      <c r="I64" s="38">
        <v>162.91666666666671</v>
      </c>
      <c r="J64" s="38">
        <v>182.6166666666667</v>
      </c>
      <c r="K64" s="38">
        <v>186.58333333333334</v>
      </c>
      <c r="L64" s="38">
        <v>192.4666666666667</v>
      </c>
      <c r="M64" s="28">
        <v>180.7</v>
      </c>
      <c r="N64" s="28">
        <v>170.85</v>
      </c>
      <c r="O64" s="39">
        <v>7985000</v>
      </c>
      <c r="P64" s="40">
        <v>0.28894269572235676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44798</v>
      </c>
      <c r="E65" s="37">
        <v>1203.9000000000001</v>
      </c>
      <c r="F65" s="37">
        <v>1208.6666666666667</v>
      </c>
      <c r="G65" s="38">
        <v>1191.3833333333334</v>
      </c>
      <c r="H65" s="38">
        <v>1178.8666666666668</v>
      </c>
      <c r="I65" s="38">
        <v>1161.5833333333335</v>
      </c>
      <c r="J65" s="38">
        <v>1221.1833333333334</v>
      </c>
      <c r="K65" s="38">
        <v>1238.4666666666667</v>
      </c>
      <c r="L65" s="38">
        <v>1250.9833333333333</v>
      </c>
      <c r="M65" s="28">
        <v>1225.95</v>
      </c>
      <c r="N65" s="28">
        <v>1196.1500000000001</v>
      </c>
      <c r="O65" s="39">
        <v>3483600</v>
      </c>
      <c r="P65" s="40">
        <v>4.7636232407073258E-2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44798</v>
      </c>
      <c r="E66" s="37">
        <v>588.54999999999995</v>
      </c>
      <c r="F66" s="37">
        <v>587.1</v>
      </c>
      <c r="G66" s="38">
        <v>582.15000000000009</v>
      </c>
      <c r="H66" s="38">
        <v>575.75000000000011</v>
      </c>
      <c r="I66" s="38">
        <v>570.80000000000018</v>
      </c>
      <c r="J66" s="38">
        <v>593.5</v>
      </c>
      <c r="K66" s="38">
        <v>598.45000000000005</v>
      </c>
      <c r="L66" s="38">
        <v>604.84999999999991</v>
      </c>
      <c r="M66" s="28">
        <v>592.04999999999995</v>
      </c>
      <c r="N66" s="28">
        <v>580.70000000000005</v>
      </c>
      <c r="O66" s="39">
        <v>11322500</v>
      </c>
      <c r="P66" s="40">
        <v>-1.629018245004344E-2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44798</v>
      </c>
      <c r="E67" s="37">
        <v>1562.2</v>
      </c>
      <c r="F67" s="37">
        <v>1551.9666666666665</v>
      </c>
      <c r="G67" s="38">
        <v>1531.2333333333329</v>
      </c>
      <c r="H67" s="38">
        <v>1500.2666666666664</v>
      </c>
      <c r="I67" s="38">
        <v>1479.5333333333328</v>
      </c>
      <c r="J67" s="38">
        <v>1582.9333333333329</v>
      </c>
      <c r="K67" s="38">
        <v>1603.6666666666665</v>
      </c>
      <c r="L67" s="38">
        <v>1634.633333333333</v>
      </c>
      <c r="M67" s="28">
        <v>1572.7</v>
      </c>
      <c r="N67" s="28">
        <v>1521</v>
      </c>
      <c r="O67" s="39">
        <v>1379500</v>
      </c>
      <c r="P67" s="40">
        <v>1.808118081180812E-2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44798</v>
      </c>
      <c r="E68" s="37">
        <v>1990.75</v>
      </c>
      <c r="F68" s="37">
        <v>1986.8833333333332</v>
      </c>
      <c r="G68" s="38">
        <v>1958.7666666666664</v>
      </c>
      <c r="H68" s="38">
        <v>1926.7833333333333</v>
      </c>
      <c r="I68" s="38">
        <v>1898.6666666666665</v>
      </c>
      <c r="J68" s="38">
        <v>2018.8666666666663</v>
      </c>
      <c r="K68" s="38">
        <v>2046.9833333333331</v>
      </c>
      <c r="L68" s="38">
        <v>2078.9666666666662</v>
      </c>
      <c r="M68" s="28">
        <v>2015</v>
      </c>
      <c r="N68" s="28">
        <v>1954.9</v>
      </c>
      <c r="O68" s="39">
        <v>2094750</v>
      </c>
      <c r="P68" s="40">
        <v>-3.1665318386686701E-2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44798</v>
      </c>
      <c r="E69" s="37">
        <v>210.05</v>
      </c>
      <c r="F69" s="37">
        <v>207.06666666666669</v>
      </c>
      <c r="G69" s="38">
        <v>201.33333333333337</v>
      </c>
      <c r="H69" s="38">
        <v>192.61666666666667</v>
      </c>
      <c r="I69" s="38">
        <v>186.88333333333335</v>
      </c>
      <c r="J69" s="38">
        <v>215.78333333333339</v>
      </c>
      <c r="K69" s="38">
        <v>221.51666666666668</v>
      </c>
      <c r="L69" s="38">
        <v>230.23333333333341</v>
      </c>
      <c r="M69" s="28">
        <v>212.8</v>
      </c>
      <c r="N69" s="28">
        <v>198.35</v>
      </c>
      <c r="O69" s="39">
        <v>18002100</v>
      </c>
      <c r="P69" s="40">
        <v>0.15119870569201352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44798</v>
      </c>
      <c r="E70" s="37">
        <v>3546</v>
      </c>
      <c r="F70" s="37">
        <v>3561.8166666666671</v>
      </c>
      <c r="G70" s="38">
        <v>3525.6333333333341</v>
      </c>
      <c r="H70" s="38">
        <v>3505.2666666666669</v>
      </c>
      <c r="I70" s="38">
        <v>3469.0833333333339</v>
      </c>
      <c r="J70" s="38">
        <v>3582.1833333333343</v>
      </c>
      <c r="K70" s="38">
        <v>3618.3666666666677</v>
      </c>
      <c r="L70" s="38">
        <v>3638.7333333333345</v>
      </c>
      <c r="M70" s="28">
        <v>3598</v>
      </c>
      <c r="N70" s="28">
        <v>3541.45</v>
      </c>
      <c r="O70" s="39">
        <v>3294300</v>
      </c>
      <c r="P70" s="40">
        <v>5.6220843553118835E-2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44798</v>
      </c>
      <c r="E71" s="37">
        <v>4046.85</v>
      </c>
      <c r="F71" s="37">
        <v>4054.6833333333329</v>
      </c>
      <c r="G71" s="38">
        <v>3948.7166666666662</v>
      </c>
      <c r="H71" s="38">
        <v>3850.5833333333335</v>
      </c>
      <c r="I71" s="38">
        <v>3744.6166666666668</v>
      </c>
      <c r="J71" s="38">
        <v>4152.8166666666657</v>
      </c>
      <c r="K71" s="38">
        <v>4258.7833333333319</v>
      </c>
      <c r="L71" s="38">
        <v>4356.9166666666652</v>
      </c>
      <c r="M71" s="28">
        <v>4160.6499999999996</v>
      </c>
      <c r="N71" s="28">
        <v>3956.55</v>
      </c>
      <c r="O71" s="39">
        <v>844375</v>
      </c>
      <c r="P71" s="40">
        <v>0.15155131264916469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44798</v>
      </c>
      <c r="E72" s="37">
        <v>369.3</v>
      </c>
      <c r="F72" s="37">
        <v>366.55</v>
      </c>
      <c r="G72" s="38">
        <v>362.8</v>
      </c>
      <c r="H72" s="38">
        <v>356.3</v>
      </c>
      <c r="I72" s="38">
        <v>352.55</v>
      </c>
      <c r="J72" s="38">
        <v>373.05</v>
      </c>
      <c r="K72" s="38">
        <v>376.8</v>
      </c>
      <c r="L72" s="38">
        <v>383.3</v>
      </c>
      <c r="M72" s="28">
        <v>370.3</v>
      </c>
      <c r="N72" s="28">
        <v>360.05</v>
      </c>
      <c r="O72" s="39">
        <v>38997750</v>
      </c>
      <c r="P72" s="40">
        <v>-8.7237344293922738E-3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44798</v>
      </c>
      <c r="E73" s="37">
        <v>4204.5</v>
      </c>
      <c r="F73" s="37">
        <v>4184.833333333333</v>
      </c>
      <c r="G73" s="38">
        <v>4152.6666666666661</v>
      </c>
      <c r="H73" s="38">
        <v>4100.833333333333</v>
      </c>
      <c r="I73" s="38">
        <v>4068.6666666666661</v>
      </c>
      <c r="J73" s="38">
        <v>4236.6666666666661</v>
      </c>
      <c r="K73" s="38">
        <v>4268.8333333333321</v>
      </c>
      <c r="L73" s="38">
        <v>4320.6666666666661</v>
      </c>
      <c r="M73" s="28">
        <v>4217</v>
      </c>
      <c r="N73" s="28">
        <v>4133</v>
      </c>
      <c r="O73" s="39">
        <v>1974375</v>
      </c>
      <c r="P73" s="40">
        <v>-6.4163049632006038E-3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44798</v>
      </c>
      <c r="E74" s="37">
        <v>3447.5</v>
      </c>
      <c r="F74" s="37">
        <v>3418.7999999999997</v>
      </c>
      <c r="G74" s="38">
        <v>3363.6999999999994</v>
      </c>
      <c r="H74" s="38">
        <v>3279.8999999999996</v>
      </c>
      <c r="I74" s="38">
        <v>3224.7999999999993</v>
      </c>
      <c r="J74" s="38">
        <v>3502.5999999999995</v>
      </c>
      <c r="K74" s="38">
        <v>3557.7</v>
      </c>
      <c r="L74" s="38">
        <v>3641.4999999999995</v>
      </c>
      <c r="M74" s="28">
        <v>3473.9</v>
      </c>
      <c r="N74" s="28">
        <v>3335</v>
      </c>
      <c r="O74" s="39">
        <v>3517500</v>
      </c>
      <c r="P74" s="40">
        <v>5.5783170501103055E-2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44798</v>
      </c>
      <c r="E75" s="37">
        <v>1757.6</v>
      </c>
      <c r="F75" s="37">
        <v>1746.8166666666666</v>
      </c>
      <c r="G75" s="38">
        <v>1720.0833333333333</v>
      </c>
      <c r="H75" s="38">
        <v>1682.5666666666666</v>
      </c>
      <c r="I75" s="38">
        <v>1655.8333333333333</v>
      </c>
      <c r="J75" s="38">
        <v>1784.3333333333333</v>
      </c>
      <c r="K75" s="38">
        <v>1811.0666666666668</v>
      </c>
      <c r="L75" s="38">
        <v>1848.5833333333333</v>
      </c>
      <c r="M75" s="28">
        <v>1773.55</v>
      </c>
      <c r="N75" s="28">
        <v>1709.3</v>
      </c>
      <c r="O75" s="39">
        <v>1905750</v>
      </c>
      <c r="P75" s="40">
        <v>4.0540540540540543E-2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44798</v>
      </c>
      <c r="E76" s="37">
        <v>156.75</v>
      </c>
      <c r="F76" s="37">
        <v>155.54999999999998</v>
      </c>
      <c r="G76" s="38">
        <v>154.09999999999997</v>
      </c>
      <c r="H76" s="38">
        <v>151.44999999999999</v>
      </c>
      <c r="I76" s="38">
        <v>149.99999999999997</v>
      </c>
      <c r="J76" s="38">
        <v>158.19999999999996</v>
      </c>
      <c r="K76" s="38">
        <v>159.64999999999995</v>
      </c>
      <c r="L76" s="38">
        <v>162.29999999999995</v>
      </c>
      <c r="M76" s="28">
        <v>157</v>
      </c>
      <c r="N76" s="28">
        <v>152.9</v>
      </c>
      <c r="O76" s="39">
        <v>24145200</v>
      </c>
      <c r="P76" s="40">
        <v>2.5848883450596511E-2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44798</v>
      </c>
      <c r="E77" s="37">
        <v>109.95</v>
      </c>
      <c r="F77" s="37">
        <v>108.46666666666665</v>
      </c>
      <c r="G77" s="38">
        <v>106.68333333333331</v>
      </c>
      <c r="H77" s="38">
        <v>103.41666666666666</v>
      </c>
      <c r="I77" s="38">
        <v>101.63333333333331</v>
      </c>
      <c r="J77" s="38">
        <v>111.73333333333331</v>
      </c>
      <c r="K77" s="38">
        <v>113.51666666666664</v>
      </c>
      <c r="L77" s="38">
        <v>116.7833333333333</v>
      </c>
      <c r="M77" s="28">
        <v>110.25</v>
      </c>
      <c r="N77" s="28">
        <v>105.2</v>
      </c>
      <c r="O77" s="39">
        <v>103230000</v>
      </c>
      <c r="P77" s="40">
        <v>6.5215148075533996E-2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44798</v>
      </c>
      <c r="E78" s="37">
        <v>106.15</v>
      </c>
      <c r="F78" s="37">
        <v>105.23333333333333</v>
      </c>
      <c r="G78" s="38">
        <v>103.96666666666667</v>
      </c>
      <c r="H78" s="38">
        <v>101.78333333333333</v>
      </c>
      <c r="I78" s="38">
        <v>100.51666666666667</v>
      </c>
      <c r="J78" s="38">
        <v>107.41666666666667</v>
      </c>
      <c r="K78" s="38">
        <v>108.68333333333335</v>
      </c>
      <c r="L78" s="38">
        <v>110.86666666666667</v>
      </c>
      <c r="M78" s="28">
        <v>106.5</v>
      </c>
      <c r="N78" s="28">
        <v>103.05</v>
      </c>
      <c r="O78" s="39">
        <v>16083600</v>
      </c>
      <c r="P78" s="40">
        <v>-3.8246268656716417E-2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44798</v>
      </c>
      <c r="E79" s="37">
        <v>132.69999999999999</v>
      </c>
      <c r="F79" s="37">
        <v>131.44999999999999</v>
      </c>
      <c r="G79" s="38">
        <v>129.94999999999999</v>
      </c>
      <c r="H79" s="38">
        <v>127.19999999999999</v>
      </c>
      <c r="I79" s="38">
        <v>125.69999999999999</v>
      </c>
      <c r="J79" s="38">
        <v>134.19999999999999</v>
      </c>
      <c r="K79" s="38">
        <v>135.69999999999999</v>
      </c>
      <c r="L79" s="38">
        <v>138.44999999999999</v>
      </c>
      <c r="M79" s="28">
        <v>132.94999999999999</v>
      </c>
      <c r="N79" s="28">
        <v>128.69999999999999</v>
      </c>
      <c r="O79" s="39">
        <v>54259500</v>
      </c>
      <c r="P79" s="40">
        <v>-7.2568032530497345E-2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44798</v>
      </c>
      <c r="E80" s="37">
        <v>377.6</v>
      </c>
      <c r="F80" s="37">
        <v>374.45</v>
      </c>
      <c r="G80" s="38">
        <v>369.95</v>
      </c>
      <c r="H80" s="38">
        <v>362.3</v>
      </c>
      <c r="I80" s="38">
        <v>357.8</v>
      </c>
      <c r="J80" s="38">
        <v>382.09999999999997</v>
      </c>
      <c r="K80" s="38">
        <v>386.59999999999997</v>
      </c>
      <c r="L80" s="38">
        <v>394.24999999999994</v>
      </c>
      <c r="M80" s="28">
        <v>378.95</v>
      </c>
      <c r="N80" s="28">
        <v>366.8</v>
      </c>
      <c r="O80" s="39">
        <v>8700900</v>
      </c>
      <c r="P80" s="40">
        <v>-7.0866141732283464E-3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44798</v>
      </c>
      <c r="E81" s="37">
        <v>34.049999999999997</v>
      </c>
      <c r="F81" s="37">
        <v>34.016666666666673</v>
      </c>
      <c r="G81" s="38">
        <v>33.683333333333344</v>
      </c>
      <c r="H81" s="38">
        <v>33.31666666666667</v>
      </c>
      <c r="I81" s="38">
        <v>32.983333333333341</v>
      </c>
      <c r="J81" s="38">
        <v>34.383333333333347</v>
      </c>
      <c r="K81" s="38">
        <v>34.716666666666676</v>
      </c>
      <c r="L81" s="38">
        <v>35.08333333333335</v>
      </c>
      <c r="M81" s="28">
        <v>34.35</v>
      </c>
      <c r="N81" s="28">
        <v>33.65</v>
      </c>
      <c r="O81" s="39">
        <v>117517500</v>
      </c>
      <c r="P81" s="40">
        <v>-4.2705278592375363E-2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44798</v>
      </c>
      <c r="E82" s="37">
        <v>729.45</v>
      </c>
      <c r="F82" s="37">
        <v>723.93333333333339</v>
      </c>
      <c r="G82" s="38">
        <v>714.51666666666677</v>
      </c>
      <c r="H82" s="38">
        <v>699.58333333333337</v>
      </c>
      <c r="I82" s="38">
        <v>690.16666666666674</v>
      </c>
      <c r="J82" s="38">
        <v>738.86666666666679</v>
      </c>
      <c r="K82" s="38">
        <v>748.2833333333333</v>
      </c>
      <c r="L82" s="38">
        <v>763.21666666666681</v>
      </c>
      <c r="M82" s="28">
        <v>733.35</v>
      </c>
      <c r="N82" s="28">
        <v>709</v>
      </c>
      <c r="O82" s="39">
        <v>5301400</v>
      </c>
      <c r="P82" s="40">
        <v>4.2167135190391003E-2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44798</v>
      </c>
      <c r="E83" s="37">
        <v>891.95</v>
      </c>
      <c r="F83" s="37">
        <v>889.23333333333323</v>
      </c>
      <c r="G83" s="38">
        <v>882.31666666666649</v>
      </c>
      <c r="H83" s="38">
        <v>872.68333333333328</v>
      </c>
      <c r="I83" s="38">
        <v>865.76666666666654</v>
      </c>
      <c r="J83" s="38">
        <v>898.86666666666645</v>
      </c>
      <c r="K83" s="38">
        <v>905.78333333333319</v>
      </c>
      <c r="L83" s="38">
        <v>915.4166666666664</v>
      </c>
      <c r="M83" s="28">
        <v>896.15</v>
      </c>
      <c r="N83" s="28">
        <v>879.6</v>
      </c>
      <c r="O83" s="39">
        <v>7697000</v>
      </c>
      <c r="P83" s="40">
        <v>8.2525543620644484E-3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44798</v>
      </c>
      <c r="E84" s="37">
        <v>1324.05</v>
      </c>
      <c r="F84" s="37">
        <v>1311.3500000000001</v>
      </c>
      <c r="G84" s="38">
        <v>1295.7000000000003</v>
      </c>
      <c r="H84" s="38">
        <v>1267.3500000000001</v>
      </c>
      <c r="I84" s="38">
        <v>1251.7000000000003</v>
      </c>
      <c r="J84" s="38">
        <v>1339.7000000000003</v>
      </c>
      <c r="K84" s="38">
        <v>1355.3500000000004</v>
      </c>
      <c r="L84" s="38">
        <v>1383.7000000000003</v>
      </c>
      <c r="M84" s="28">
        <v>1327</v>
      </c>
      <c r="N84" s="28">
        <v>1283</v>
      </c>
      <c r="O84" s="39">
        <v>4461275</v>
      </c>
      <c r="P84" s="40">
        <v>-1.3510600071864894E-2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44798</v>
      </c>
      <c r="E85" s="37">
        <v>307.2</v>
      </c>
      <c r="F85" s="37">
        <v>306.66666666666669</v>
      </c>
      <c r="G85" s="38">
        <v>303.58333333333337</v>
      </c>
      <c r="H85" s="38">
        <v>299.9666666666667</v>
      </c>
      <c r="I85" s="38">
        <v>296.88333333333338</v>
      </c>
      <c r="J85" s="38">
        <v>310.28333333333336</v>
      </c>
      <c r="K85" s="38">
        <v>313.36666666666673</v>
      </c>
      <c r="L85" s="38">
        <v>316.98333333333335</v>
      </c>
      <c r="M85" s="28">
        <v>309.75</v>
      </c>
      <c r="N85" s="28">
        <v>303.05</v>
      </c>
      <c r="O85" s="39">
        <v>10888000</v>
      </c>
      <c r="P85" s="40">
        <v>-2.5595131555396455E-2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44798</v>
      </c>
      <c r="E86" s="37">
        <v>1595.25</v>
      </c>
      <c r="F86" s="37">
        <v>1581.6166666666668</v>
      </c>
      <c r="G86" s="38">
        <v>1558.6333333333337</v>
      </c>
      <c r="H86" s="38">
        <v>1522.0166666666669</v>
      </c>
      <c r="I86" s="38">
        <v>1499.0333333333338</v>
      </c>
      <c r="J86" s="38">
        <v>1618.2333333333336</v>
      </c>
      <c r="K86" s="38">
        <v>1641.2166666666667</v>
      </c>
      <c r="L86" s="38">
        <v>1677.8333333333335</v>
      </c>
      <c r="M86" s="28">
        <v>1604.6</v>
      </c>
      <c r="N86" s="28">
        <v>1545</v>
      </c>
      <c r="O86" s="39">
        <v>9263450</v>
      </c>
      <c r="P86" s="40">
        <v>-7.7090530500212959E-2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44798</v>
      </c>
      <c r="E87" s="37">
        <v>243.1</v>
      </c>
      <c r="F87" s="37">
        <v>241.08333333333334</v>
      </c>
      <c r="G87" s="38">
        <v>237.16666666666669</v>
      </c>
      <c r="H87" s="38">
        <v>231.23333333333335</v>
      </c>
      <c r="I87" s="38">
        <v>227.31666666666669</v>
      </c>
      <c r="J87" s="38">
        <v>247.01666666666668</v>
      </c>
      <c r="K87" s="38">
        <v>250.93333333333337</v>
      </c>
      <c r="L87" s="38">
        <v>256.86666666666667</v>
      </c>
      <c r="M87" s="28">
        <v>245</v>
      </c>
      <c r="N87" s="28">
        <v>235.15</v>
      </c>
      <c r="O87" s="39">
        <v>4167500</v>
      </c>
      <c r="P87" s="40">
        <v>1.2143290831815421E-2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44798</v>
      </c>
      <c r="E88" s="37">
        <v>490.2</v>
      </c>
      <c r="F88" s="37">
        <v>485.84999999999997</v>
      </c>
      <c r="G88" s="38">
        <v>478.64999999999992</v>
      </c>
      <c r="H88" s="38">
        <v>467.09999999999997</v>
      </c>
      <c r="I88" s="38">
        <v>459.89999999999992</v>
      </c>
      <c r="J88" s="38">
        <v>497.39999999999992</v>
      </c>
      <c r="K88" s="38">
        <v>504.59999999999997</v>
      </c>
      <c r="L88" s="38">
        <v>516.14999999999986</v>
      </c>
      <c r="M88" s="28">
        <v>493.05</v>
      </c>
      <c r="N88" s="28">
        <v>474.3</v>
      </c>
      <c r="O88" s="39">
        <v>5283750</v>
      </c>
      <c r="P88" s="40">
        <v>-9.2918454935622313E-2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44798</v>
      </c>
      <c r="E89" s="37">
        <v>2247.5</v>
      </c>
      <c r="F89" s="37">
        <v>2226.65</v>
      </c>
      <c r="G89" s="38">
        <v>2195.7000000000003</v>
      </c>
      <c r="H89" s="38">
        <v>2143.9</v>
      </c>
      <c r="I89" s="38">
        <v>2112.9500000000003</v>
      </c>
      <c r="J89" s="38">
        <v>2278.4500000000003</v>
      </c>
      <c r="K89" s="38">
        <v>2309.4</v>
      </c>
      <c r="L89" s="38">
        <v>2361.2000000000003</v>
      </c>
      <c r="M89" s="28">
        <v>2257.6</v>
      </c>
      <c r="N89" s="28">
        <v>2174.85</v>
      </c>
      <c r="O89" s="39">
        <v>2889900</v>
      </c>
      <c r="P89" s="40">
        <v>3.0138841855739926E-2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44798</v>
      </c>
      <c r="E90" s="37">
        <v>1294.95</v>
      </c>
      <c r="F90" s="37">
        <v>1290.1333333333334</v>
      </c>
      <c r="G90" s="38">
        <v>1281.9666666666669</v>
      </c>
      <c r="H90" s="38">
        <v>1268.9833333333336</v>
      </c>
      <c r="I90" s="38">
        <v>1260.8166666666671</v>
      </c>
      <c r="J90" s="38">
        <v>1303.1166666666668</v>
      </c>
      <c r="K90" s="38">
        <v>1311.2833333333333</v>
      </c>
      <c r="L90" s="38">
        <v>1324.2666666666667</v>
      </c>
      <c r="M90" s="28">
        <v>1298.3</v>
      </c>
      <c r="N90" s="28">
        <v>1277.1500000000001</v>
      </c>
      <c r="O90" s="39">
        <v>5022500</v>
      </c>
      <c r="P90" s="40">
        <v>-6.1343623231423765E-3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44798</v>
      </c>
      <c r="E91" s="37">
        <v>948.5</v>
      </c>
      <c r="F91" s="37">
        <v>946.94999999999993</v>
      </c>
      <c r="G91" s="38">
        <v>941.64999999999986</v>
      </c>
      <c r="H91" s="38">
        <v>934.8</v>
      </c>
      <c r="I91" s="38">
        <v>929.49999999999989</v>
      </c>
      <c r="J91" s="38">
        <v>953.79999999999984</v>
      </c>
      <c r="K91" s="38">
        <v>959.0999999999998</v>
      </c>
      <c r="L91" s="38">
        <v>965.94999999999982</v>
      </c>
      <c r="M91" s="28">
        <v>952.25</v>
      </c>
      <c r="N91" s="28">
        <v>940.1</v>
      </c>
      <c r="O91" s="39">
        <v>21819700</v>
      </c>
      <c r="P91" s="40">
        <v>-1.7400624152822872E-2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44798</v>
      </c>
      <c r="E92" s="37">
        <v>2423.6</v>
      </c>
      <c r="F92" s="37">
        <v>2422.4500000000003</v>
      </c>
      <c r="G92" s="38">
        <v>2402.2500000000005</v>
      </c>
      <c r="H92" s="38">
        <v>2380.9</v>
      </c>
      <c r="I92" s="38">
        <v>2360.7000000000003</v>
      </c>
      <c r="J92" s="38">
        <v>2443.8000000000006</v>
      </c>
      <c r="K92" s="38">
        <v>2464.0000000000005</v>
      </c>
      <c r="L92" s="38">
        <v>2485.3500000000008</v>
      </c>
      <c r="M92" s="28">
        <v>2442.65</v>
      </c>
      <c r="N92" s="28">
        <v>2401.1</v>
      </c>
      <c r="O92" s="39">
        <v>19559700</v>
      </c>
      <c r="P92" s="40">
        <v>-2.1121263602552919E-3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44798</v>
      </c>
      <c r="E93" s="37">
        <v>2156.6999999999998</v>
      </c>
      <c r="F93" s="37">
        <v>2137.0499999999997</v>
      </c>
      <c r="G93" s="38">
        <v>2109.0999999999995</v>
      </c>
      <c r="H93" s="38">
        <v>2061.4999999999995</v>
      </c>
      <c r="I93" s="38">
        <v>2033.5499999999993</v>
      </c>
      <c r="J93" s="38">
        <v>2184.6499999999996</v>
      </c>
      <c r="K93" s="38">
        <v>2212.5999999999995</v>
      </c>
      <c r="L93" s="38">
        <v>2260.1999999999998</v>
      </c>
      <c r="M93" s="28">
        <v>2165</v>
      </c>
      <c r="N93" s="28">
        <v>2089.4499999999998</v>
      </c>
      <c r="O93" s="39">
        <v>2151300</v>
      </c>
      <c r="P93" s="40">
        <v>-8.9628030976260001E-2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44798</v>
      </c>
      <c r="E94" s="37">
        <v>1468</v>
      </c>
      <c r="F94" s="37">
        <v>1466.0833333333333</v>
      </c>
      <c r="G94" s="38">
        <v>1454.5666666666666</v>
      </c>
      <c r="H94" s="38">
        <v>1441.1333333333334</v>
      </c>
      <c r="I94" s="38">
        <v>1429.6166666666668</v>
      </c>
      <c r="J94" s="38">
        <v>1479.5166666666664</v>
      </c>
      <c r="K94" s="38">
        <v>1491.0333333333333</v>
      </c>
      <c r="L94" s="38">
        <v>1504.4666666666662</v>
      </c>
      <c r="M94" s="28">
        <v>1477.6</v>
      </c>
      <c r="N94" s="28">
        <v>1452.65</v>
      </c>
      <c r="O94" s="39">
        <v>58173500</v>
      </c>
      <c r="P94" s="40">
        <v>2.9161355608963442E-2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44798</v>
      </c>
      <c r="E95" s="37">
        <v>567.20000000000005</v>
      </c>
      <c r="F95" s="37">
        <v>566.7833333333333</v>
      </c>
      <c r="G95" s="38">
        <v>562.66666666666663</v>
      </c>
      <c r="H95" s="38">
        <v>558.13333333333333</v>
      </c>
      <c r="I95" s="38">
        <v>554.01666666666665</v>
      </c>
      <c r="J95" s="38">
        <v>571.31666666666661</v>
      </c>
      <c r="K95" s="38">
        <v>575.43333333333339</v>
      </c>
      <c r="L95" s="38">
        <v>579.96666666666658</v>
      </c>
      <c r="M95" s="28">
        <v>570.9</v>
      </c>
      <c r="N95" s="28">
        <v>562.25</v>
      </c>
      <c r="O95" s="39">
        <v>25378100</v>
      </c>
      <c r="P95" s="40">
        <v>8.1716483132319526E-3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44798</v>
      </c>
      <c r="E96" s="37">
        <v>2810.05</v>
      </c>
      <c r="F96" s="37">
        <v>2784.2999999999997</v>
      </c>
      <c r="G96" s="38">
        <v>2753.5999999999995</v>
      </c>
      <c r="H96" s="38">
        <v>2697.1499999999996</v>
      </c>
      <c r="I96" s="38">
        <v>2666.4499999999994</v>
      </c>
      <c r="J96" s="38">
        <v>2840.7499999999995</v>
      </c>
      <c r="K96" s="38">
        <v>2871.4499999999994</v>
      </c>
      <c r="L96" s="38">
        <v>2927.8999999999996</v>
      </c>
      <c r="M96" s="28">
        <v>2815</v>
      </c>
      <c r="N96" s="28">
        <v>2727.85</v>
      </c>
      <c r="O96" s="39">
        <v>3603300</v>
      </c>
      <c r="P96" s="40">
        <v>2.4202971123351695E-3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44798</v>
      </c>
      <c r="E97" s="37">
        <v>428.35</v>
      </c>
      <c r="F97" s="37">
        <v>424.26666666666665</v>
      </c>
      <c r="G97" s="38">
        <v>417.33333333333331</v>
      </c>
      <c r="H97" s="38">
        <v>406.31666666666666</v>
      </c>
      <c r="I97" s="38">
        <v>399.38333333333333</v>
      </c>
      <c r="J97" s="38">
        <v>435.2833333333333</v>
      </c>
      <c r="K97" s="38">
        <v>442.2166666666667</v>
      </c>
      <c r="L97" s="38">
        <v>453.23333333333329</v>
      </c>
      <c r="M97" s="28">
        <v>431.2</v>
      </c>
      <c r="N97" s="28">
        <v>413.25</v>
      </c>
      <c r="O97" s="39">
        <v>26161200</v>
      </c>
      <c r="P97" s="40">
        <v>-1.652859163467367E-2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44798</v>
      </c>
      <c r="E98" s="37">
        <v>114.5</v>
      </c>
      <c r="F98" s="37">
        <v>112.86666666666667</v>
      </c>
      <c r="G98" s="38">
        <v>110.63333333333335</v>
      </c>
      <c r="H98" s="38">
        <v>106.76666666666668</v>
      </c>
      <c r="I98" s="38">
        <v>104.53333333333336</v>
      </c>
      <c r="J98" s="38">
        <v>116.73333333333335</v>
      </c>
      <c r="K98" s="38">
        <v>118.96666666666667</v>
      </c>
      <c r="L98" s="38">
        <v>122.83333333333334</v>
      </c>
      <c r="M98" s="28">
        <v>115.1</v>
      </c>
      <c r="N98" s="28">
        <v>109</v>
      </c>
      <c r="O98" s="39">
        <v>15978800</v>
      </c>
      <c r="P98" s="40">
        <v>-4.3007983517898529E-2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44798</v>
      </c>
      <c r="E99" s="37">
        <v>243.05</v>
      </c>
      <c r="F99" s="37">
        <v>243.91666666666666</v>
      </c>
      <c r="G99" s="38">
        <v>240.88333333333333</v>
      </c>
      <c r="H99" s="38">
        <v>238.71666666666667</v>
      </c>
      <c r="I99" s="38">
        <v>235.68333333333334</v>
      </c>
      <c r="J99" s="38">
        <v>246.08333333333331</v>
      </c>
      <c r="K99" s="38">
        <v>249.11666666666667</v>
      </c>
      <c r="L99" s="38">
        <v>251.2833333333333</v>
      </c>
      <c r="M99" s="28">
        <v>246.95</v>
      </c>
      <c r="N99" s="28">
        <v>241.75</v>
      </c>
      <c r="O99" s="39">
        <v>18797400</v>
      </c>
      <c r="P99" s="40">
        <v>-3.2383599722029185E-2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44798</v>
      </c>
      <c r="E100" s="37">
        <v>2599.1</v>
      </c>
      <c r="F100" s="37">
        <v>2608.9666666666667</v>
      </c>
      <c r="G100" s="38">
        <v>2581.9833333333336</v>
      </c>
      <c r="H100" s="38">
        <v>2564.8666666666668</v>
      </c>
      <c r="I100" s="38">
        <v>2537.8833333333337</v>
      </c>
      <c r="J100" s="38">
        <v>2626.0833333333335</v>
      </c>
      <c r="K100" s="38">
        <v>2653.0666666666662</v>
      </c>
      <c r="L100" s="38">
        <v>2670.1833333333334</v>
      </c>
      <c r="M100" s="28">
        <v>2635.95</v>
      </c>
      <c r="N100" s="28">
        <v>2591.85</v>
      </c>
      <c r="O100" s="39">
        <v>10331700</v>
      </c>
      <c r="P100" s="40">
        <v>-3.8470438505148674E-3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44798</v>
      </c>
      <c r="E101" s="37">
        <v>42502.400000000001</v>
      </c>
      <c r="F101" s="37">
        <v>42406.55</v>
      </c>
      <c r="G101" s="38">
        <v>41963.150000000009</v>
      </c>
      <c r="H101" s="38">
        <v>41423.900000000009</v>
      </c>
      <c r="I101" s="38">
        <v>40980.500000000015</v>
      </c>
      <c r="J101" s="38">
        <v>42945.8</v>
      </c>
      <c r="K101" s="38">
        <v>43389.2</v>
      </c>
      <c r="L101" s="38">
        <v>43928.45</v>
      </c>
      <c r="M101" s="28">
        <v>42849.95</v>
      </c>
      <c r="N101" s="28">
        <v>41867.300000000003</v>
      </c>
      <c r="O101" s="39">
        <v>10230</v>
      </c>
      <c r="P101" s="40">
        <v>-3.9436619718309862E-2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44798</v>
      </c>
      <c r="E102" s="37">
        <v>129.30000000000001</v>
      </c>
      <c r="F102" s="37">
        <v>128.18333333333334</v>
      </c>
      <c r="G102" s="38">
        <v>126.36666666666667</v>
      </c>
      <c r="H102" s="38">
        <v>123.43333333333334</v>
      </c>
      <c r="I102" s="38">
        <v>121.61666666666667</v>
      </c>
      <c r="J102" s="38">
        <v>131.11666666666667</v>
      </c>
      <c r="K102" s="38">
        <v>132.93333333333334</v>
      </c>
      <c r="L102" s="38">
        <v>135.86666666666667</v>
      </c>
      <c r="M102" s="28">
        <v>130</v>
      </c>
      <c r="N102" s="28">
        <v>125.25</v>
      </c>
      <c r="O102" s="39">
        <v>33640000</v>
      </c>
      <c r="P102" s="40">
        <v>7.7890952666267227E-3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44798</v>
      </c>
      <c r="E103" s="37">
        <v>866</v>
      </c>
      <c r="F103" s="37">
        <v>860.26666666666677</v>
      </c>
      <c r="G103" s="38">
        <v>850.98333333333358</v>
      </c>
      <c r="H103" s="38">
        <v>835.96666666666681</v>
      </c>
      <c r="I103" s="38">
        <v>826.68333333333362</v>
      </c>
      <c r="J103" s="38">
        <v>875.28333333333353</v>
      </c>
      <c r="K103" s="38">
        <v>884.56666666666661</v>
      </c>
      <c r="L103" s="38">
        <v>899.58333333333348</v>
      </c>
      <c r="M103" s="28">
        <v>869.55</v>
      </c>
      <c r="N103" s="28">
        <v>845.25</v>
      </c>
      <c r="O103" s="39">
        <v>89203125</v>
      </c>
      <c r="P103" s="40">
        <v>2.9418765173513592E-2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44798</v>
      </c>
      <c r="E104" s="37">
        <v>1250.3499999999999</v>
      </c>
      <c r="F104" s="37">
        <v>1249.2</v>
      </c>
      <c r="G104" s="38">
        <v>1237.4000000000001</v>
      </c>
      <c r="H104" s="38">
        <v>1224.45</v>
      </c>
      <c r="I104" s="38">
        <v>1212.6500000000001</v>
      </c>
      <c r="J104" s="38">
        <v>1262.1500000000001</v>
      </c>
      <c r="K104" s="38">
        <v>1273.9499999999998</v>
      </c>
      <c r="L104" s="38">
        <v>1286.9000000000001</v>
      </c>
      <c r="M104" s="28">
        <v>1261</v>
      </c>
      <c r="N104" s="28">
        <v>1236.25</v>
      </c>
      <c r="O104" s="39">
        <v>3777825</v>
      </c>
      <c r="P104" s="40">
        <v>5.5826107613730844E-2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44798</v>
      </c>
      <c r="E105" s="37">
        <v>581.54999999999995</v>
      </c>
      <c r="F105" s="37">
        <v>576.86666666666667</v>
      </c>
      <c r="G105" s="38">
        <v>565.73333333333335</v>
      </c>
      <c r="H105" s="38">
        <v>549.91666666666663</v>
      </c>
      <c r="I105" s="38">
        <v>538.7833333333333</v>
      </c>
      <c r="J105" s="38">
        <v>592.68333333333339</v>
      </c>
      <c r="K105" s="38">
        <v>603.81666666666683</v>
      </c>
      <c r="L105" s="38">
        <v>619.63333333333344</v>
      </c>
      <c r="M105" s="28">
        <v>588</v>
      </c>
      <c r="N105" s="28">
        <v>561.04999999999995</v>
      </c>
      <c r="O105" s="39">
        <v>8584500</v>
      </c>
      <c r="P105" s="40">
        <v>5.6229133719908628E-3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44798</v>
      </c>
      <c r="E106" s="37">
        <v>8.85</v>
      </c>
      <c r="F106" s="37">
        <v>8.75</v>
      </c>
      <c r="G106" s="38">
        <v>8.6</v>
      </c>
      <c r="H106" s="38">
        <v>8.35</v>
      </c>
      <c r="I106" s="38">
        <v>8.1999999999999993</v>
      </c>
      <c r="J106" s="38">
        <v>9</v>
      </c>
      <c r="K106" s="38">
        <v>9.1499999999999986</v>
      </c>
      <c r="L106" s="38">
        <v>9.4</v>
      </c>
      <c r="M106" s="28">
        <v>8.9</v>
      </c>
      <c r="N106" s="28">
        <v>8.5</v>
      </c>
      <c r="O106" s="39">
        <v>717780000</v>
      </c>
      <c r="P106" s="40">
        <v>-3.3006412674462464E-2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44798</v>
      </c>
      <c r="E107" s="37">
        <v>61.3</v>
      </c>
      <c r="F107" s="37">
        <v>60.633333333333333</v>
      </c>
      <c r="G107" s="38">
        <v>59.666666666666664</v>
      </c>
      <c r="H107" s="38">
        <v>58.033333333333331</v>
      </c>
      <c r="I107" s="38">
        <v>57.066666666666663</v>
      </c>
      <c r="J107" s="38">
        <v>62.266666666666666</v>
      </c>
      <c r="K107" s="38">
        <v>63.233333333333334</v>
      </c>
      <c r="L107" s="38">
        <v>64.866666666666674</v>
      </c>
      <c r="M107" s="28">
        <v>61.6</v>
      </c>
      <c r="N107" s="28">
        <v>59</v>
      </c>
      <c r="O107" s="39">
        <v>130480000</v>
      </c>
      <c r="P107" s="40">
        <v>0.10858113848768054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44798</v>
      </c>
      <c r="E108" s="37">
        <v>46</v>
      </c>
      <c r="F108" s="37">
        <v>45.066666666666663</v>
      </c>
      <c r="G108" s="38">
        <v>43.883333333333326</v>
      </c>
      <c r="H108" s="38">
        <v>41.766666666666666</v>
      </c>
      <c r="I108" s="38">
        <v>40.583333333333329</v>
      </c>
      <c r="J108" s="38">
        <v>47.183333333333323</v>
      </c>
      <c r="K108" s="38">
        <v>48.36666666666666</v>
      </c>
      <c r="L108" s="38">
        <v>50.48333333333332</v>
      </c>
      <c r="M108" s="28">
        <v>46.25</v>
      </c>
      <c r="N108" s="28">
        <v>42.95</v>
      </c>
      <c r="O108" s="39">
        <v>230115000</v>
      </c>
      <c r="P108" s="40">
        <v>4.3321545157780195E-2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44798</v>
      </c>
      <c r="E109" s="37">
        <v>157.94999999999999</v>
      </c>
      <c r="F109" s="37">
        <v>157.36666666666667</v>
      </c>
      <c r="G109" s="38">
        <v>155.48333333333335</v>
      </c>
      <c r="H109" s="38">
        <v>153.01666666666668</v>
      </c>
      <c r="I109" s="38">
        <v>151.13333333333335</v>
      </c>
      <c r="J109" s="38">
        <v>159.83333333333334</v>
      </c>
      <c r="K109" s="38">
        <v>161.71666666666667</v>
      </c>
      <c r="L109" s="38">
        <v>164.18333333333334</v>
      </c>
      <c r="M109" s="28">
        <v>159.25</v>
      </c>
      <c r="N109" s="28">
        <v>154.9</v>
      </c>
      <c r="O109" s="39">
        <v>60843750</v>
      </c>
      <c r="P109" s="40">
        <v>-3.1169761748372844E-2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44798</v>
      </c>
      <c r="E110" s="37">
        <v>415.5</v>
      </c>
      <c r="F110" s="37">
        <v>411.75</v>
      </c>
      <c r="G110" s="38">
        <v>406.85</v>
      </c>
      <c r="H110" s="38">
        <v>398.20000000000005</v>
      </c>
      <c r="I110" s="38">
        <v>393.30000000000007</v>
      </c>
      <c r="J110" s="38">
        <v>420.4</v>
      </c>
      <c r="K110" s="38">
        <v>425.29999999999995</v>
      </c>
      <c r="L110" s="38">
        <v>433.94999999999993</v>
      </c>
      <c r="M110" s="28">
        <v>416.65</v>
      </c>
      <c r="N110" s="28">
        <v>403.1</v>
      </c>
      <c r="O110" s="39">
        <v>15940375</v>
      </c>
      <c r="P110" s="40">
        <v>4.2446292446292446E-3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44798</v>
      </c>
      <c r="E111" s="37">
        <v>273.5</v>
      </c>
      <c r="F111" s="37">
        <v>270.33333333333331</v>
      </c>
      <c r="G111" s="38">
        <v>266.66666666666663</v>
      </c>
      <c r="H111" s="38">
        <v>259.83333333333331</v>
      </c>
      <c r="I111" s="38">
        <v>256.16666666666663</v>
      </c>
      <c r="J111" s="38">
        <v>277.16666666666663</v>
      </c>
      <c r="K111" s="38">
        <v>280.83333333333326</v>
      </c>
      <c r="L111" s="38">
        <v>287.66666666666663</v>
      </c>
      <c r="M111" s="28">
        <v>274</v>
      </c>
      <c r="N111" s="28">
        <v>263.5</v>
      </c>
      <c r="O111" s="39">
        <v>25141522</v>
      </c>
      <c r="P111" s="40">
        <v>-1.7566272756307888E-3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44798</v>
      </c>
      <c r="E112" s="37">
        <v>207.8</v>
      </c>
      <c r="F112" s="37">
        <v>205.91666666666666</v>
      </c>
      <c r="G112" s="38">
        <v>200.18333333333331</v>
      </c>
      <c r="H112" s="38">
        <v>192.56666666666666</v>
      </c>
      <c r="I112" s="38">
        <v>186.83333333333331</v>
      </c>
      <c r="J112" s="38">
        <v>213.5333333333333</v>
      </c>
      <c r="K112" s="38">
        <v>219.26666666666665</v>
      </c>
      <c r="L112" s="38">
        <v>226.8833333333333</v>
      </c>
      <c r="M112" s="28">
        <v>211.65</v>
      </c>
      <c r="N112" s="28">
        <v>198.3</v>
      </c>
      <c r="O112" s="39">
        <v>12678800</v>
      </c>
      <c r="P112" s="40">
        <v>0.11787266683712605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44798</v>
      </c>
      <c r="E113" s="37">
        <v>4128.8500000000004</v>
      </c>
      <c r="F113" s="37">
        <v>4106.9666666666662</v>
      </c>
      <c r="G113" s="38">
        <v>4053.9833333333327</v>
      </c>
      <c r="H113" s="38">
        <v>3979.1166666666663</v>
      </c>
      <c r="I113" s="38">
        <v>3926.1333333333328</v>
      </c>
      <c r="J113" s="38">
        <v>4181.8333333333321</v>
      </c>
      <c r="K113" s="38">
        <v>4234.8166666666657</v>
      </c>
      <c r="L113" s="38">
        <v>4309.6833333333325</v>
      </c>
      <c r="M113" s="28">
        <v>4159.95</v>
      </c>
      <c r="N113" s="28">
        <v>4032.1</v>
      </c>
      <c r="O113" s="39">
        <v>317550</v>
      </c>
      <c r="P113" s="40">
        <v>7.6154212279866728E-3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44798</v>
      </c>
      <c r="E114" s="37">
        <v>2009.5</v>
      </c>
      <c r="F114" s="37">
        <v>1987.1333333333332</v>
      </c>
      <c r="G114" s="38">
        <v>1957.5666666666664</v>
      </c>
      <c r="H114" s="38">
        <v>1905.6333333333332</v>
      </c>
      <c r="I114" s="38">
        <v>1876.0666666666664</v>
      </c>
      <c r="J114" s="38">
        <v>2039.0666666666664</v>
      </c>
      <c r="K114" s="38">
        <v>2068.6333333333332</v>
      </c>
      <c r="L114" s="38">
        <v>2120.5666666666666</v>
      </c>
      <c r="M114" s="28">
        <v>2016.7</v>
      </c>
      <c r="N114" s="28">
        <v>1935.2</v>
      </c>
      <c r="O114" s="39">
        <v>2455200</v>
      </c>
      <c r="P114" s="40">
        <v>1.3498452012383901E-2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44798</v>
      </c>
      <c r="E115" s="37">
        <v>1074.25</v>
      </c>
      <c r="F115" s="37">
        <v>1064.1166666666668</v>
      </c>
      <c r="G115" s="38">
        <v>1047.5833333333335</v>
      </c>
      <c r="H115" s="38">
        <v>1020.9166666666667</v>
      </c>
      <c r="I115" s="38">
        <v>1004.3833333333334</v>
      </c>
      <c r="J115" s="38">
        <v>1090.7833333333335</v>
      </c>
      <c r="K115" s="38">
        <v>1107.3166666666668</v>
      </c>
      <c r="L115" s="38">
        <v>1133.9833333333336</v>
      </c>
      <c r="M115" s="28">
        <v>1080.6500000000001</v>
      </c>
      <c r="N115" s="28">
        <v>1037.45</v>
      </c>
      <c r="O115" s="39">
        <v>24189300</v>
      </c>
      <c r="P115" s="40">
        <v>-3.5768099304010904E-2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44798</v>
      </c>
      <c r="E116" s="37">
        <v>199.95</v>
      </c>
      <c r="F116" s="37">
        <v>198.91666666666666</v>
      </c>
      <c r="G116" s="38">
        <v>196.63333333333333</v>
      </c>
      <c r="H116" s="38">
        <v>193.31666666666666</v>
      </c>
      <c r="I116" s="38">
        <v>191.03333333333333</v>
      </c>
      <c r="J116" s="38">
        <v>202.23333333333332</v>
      </c>
      <c r="K116" s="38">
        <v>204.51666666666668</v>
      </c>
      <c r="L116" s="38">
        <v>207.83333333333331</v>
      </c>
      <c r="M116" s="28">
        <v>201.2</v>
      </c>
      <c r="N116" s="28">
        <v>195.6</v>
      </c>
      <c r="O116" s="39">
        <v>21394800</v>
      </c>
      <c r="P116" s="40">
        <v>-0.11827832910223864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44798</v>
      </c>
      <c r="E117" s="37">
        <v>1546</v>
      </c>
      <c r="F117" s="37">
        <v>1546.3</v>
      </c>
      <c r="G117" s="38">
        <v>1535.1499999999999</v>
      </c>
      <c r="H117" s="38">
        <v>1524.3</v>
      </c>
      <c r="I117" s="38">
        <v>1513.1499999999999</v>
      </c>
      <c r="J117" s="38">
        <v>1557.1499999999999</v>
      </c>
      <c r="K117" s="38">
        <v>1568.3</v>
      </c>
      <c r="L117" s="38">
        <v>1579.1499999999999</v>
      </c>
      <c r="M117" s="28">
        <v>1557.45</v>
      </c>
      <c r="N117" s="28">
        <v>1535.45</v>
      </c>
      <c r="O117" s="39">
        <v>37689600</v>
      </c>
      <c r="P117" s="40">
        <v>1.0667224430035557E-2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44798</v>
      </c>
      <c r="E118" s="37">
        <v>596.79999999999995</v>
      </c>
      <c r="F118" s="37">
        <v>590.48333333333323</v>
      </c>
      <c r="G118" s="38">
        <v>582.31666666666649</v>
      </c>
      <c r="H118" s="38">
        <v>567.83333333333326</v>
      </c>
      <c r="I118" s="38">
        <v>559.66666666666652</v>
      </c>
      <c r="J118" s="38">
        <v>604.96666666666647</v>
      </c>
      <c r="K118" s="38">
        <v>613.13333333333321</v>
      </c>
      <c r="L118" s="38">
        <v>627.61666666666645</v>
      </c>
      <c r="M118" s="28">
        <v>598.65</v>
      </c>
      <c r="N118" s="28">
        <v>576</v>
      </c>
      <c r="O118" s="39">
        <v>2106750</v>
      </c>
      <c r="P118" s="40">
        <v>2.8184480234260616E-2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44798</v>
      </c>
      <c r="E119" s="37">
        <v>71.3</v>
      </c>
      <c r="F119" s="37">
        <v>71.233333333333334</v>
      </c>
      <c r="G119" s="38">
        <v>70.816666666666663</v>
      </c>
      <c r="H119" s="38">
        <v>70.333333333333329</v>
      </c>
      <c r="I119" s="38">
        <v>69.916666666666657</v>
      </c>
      <c r="J119" s="38">
        <v>71.716666666666669</v>
      </c>
      <c r="K119" s="38">
        <v>72.133333333333326</v>
      </c>
      <c r="L119" s="38">
        <v>72.616666666666674</v>
      </c>
      <c r="M119" s="28">
        <v>71.650000000000006</v>
      </c>
      <c r="N119" s="28">
        <v>70.75</v>
      </c>
      <c r="O119" s="39">
        <v>93346500</v>
      </c>
      <c r="P119" s="40">
        <v>-1.4310717594975805E-2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44798</v>
      </c>
      <c r="E120" s="37">
        <v>922.4</v>
      </c>
      <c r="F120" s="37">
        <v>918.13333333333333</v>
      </c>
      <c r="G120" s="38">
        <v>909.41666666666663</v>
      </c>
      <c r="H120" s="38">
        <v>896.43333333333328</v>
      </c>
      <c r="I120" s="38">
        <v>887.71666666666658</v>
      </c>
      <c r="J120" s="38">
        <v>931.11666666666667</v>
      </c>
      <c r="K120" s="38">
        <v>939.83333333333337</v>
      </c>
      <c r="L120" s="38">
        <v>952.81666666666672</v>
      </c>
      <c r="M120" s="28">
        <v>926.85</v>
      </c>
      <c r="N120" s="28">
        <v>905.15</v>
      </c>
      <c r="O120" s="39">
        <v>1614600</v>
      </c>
      <c r="P120" s="40">
        <v>-0.10935819290068124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44798</v>
      </c>
      <c r="E121" s="37">
        <v>716.6</v>
      </c>
      <c r="F121" s="37">
        <v>711.93333333333339</v>
      </c>
      <c r="G121" s="38">
        <v>703.51666666666677</v>
      </c>
      <c r="H121" s="38">
        <v>690.43333333333339</v>
      </c>
      <c r="I121" s="38">
        <v>682.01666666666677</v>
      </c>
      <c r="J121" s="38">
        <v>725.01666666666677</v>
      </c>
      <c r="K121" s="38">
        <v>733.43333333333328</v>
      </c>
      <c r="L121" s="38">
        <v>746.51666666666677</v>
      </c>
      <c r="M121" s="28">
        <v>720.35</v>
      </c>
      <c r="N121" s="28">
        <v>698.85</v>
      </c>
      <c r="O121" s="39">
        <v>14815500</v>
      </c>
      <c r="P121" s="40">
        <v>-1.6382014639247124E-2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44798</v>
      </c>
      <c r="E122" s="37">
        <v>315.60000000000002</v>
      </c>
      <c r="F122" s="37">
        <v>314.83333333333337</v>
      </c>
      <c r="G122" s="38">
        <v>313.61666666666673</v>
      </c>
      <c r="H122" s="38">
        <v>311.63333333333338</v>
      </c>
      <c r="I122" s="38">
        <v>310.41666666666674</v>
      </c>
      <c r="J122" s="38">
        <v>316.81666666666672</v>
      </c>
      <c r="K122" s="38">
        <v>318.03333333333342</v>
      </c>
      <c r="L122" s="38">
        <v>320.01666666666671</v>
      </c>
      <c r="M122" s="28">
        <v>316.05</v>
      </c>
      <c r="N122" s="28">
        <v>312.85000000000002</v>
      </c>
      <c r="O122" s="39">
        <v>78428800</v>
      </c>
      <c r="P122" s="40">
        <v>1.5243776148461124E-2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44798</v>
      </c>
      <c r="E123" s="37">
        <v>391.9</v>
      </c>
      <c r="F123" s="37">
        <v>387.93333333333334</v>
      </c>
      <c r="G123" s="38">
        <v>381.36666666666667</v>
      </c>
      <c r="H123" s="38">
        <v>370.83333333333331</v>
      </c>
      <c r="I123" s="38">
        <v>364.26666666666665</v>
      </c>
      <c r="J123" s="38">
        <v>398.4666666666667</v>
      </c>
      <c r="K123" s="38">
        <v>405.03333333333342</v>
      </c>
      <c r="L123" s="38">
        <v>415.56666666666672</v>
      </c>
      <c r="M123" s="28">
        <v>394.5</v>
      </c>
      <c r="N123" s="28">
        <v>377.4</v>
      </c>
      <c r="O123" s="39">
        <v>34687500</v>
      </c>
      <c r="P123" s="40">
        <v>2.956999220865952E-2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44798</v>
      </c>
      <c r="E124" s="37">
        <v>2666</v>
      </c>
      <c r="F124" s="37">
        <v>2654.2166666666667</v>
      </c>
      <c r="G124" s="38">
        <v>2611.7833333333333</v>
      </c>
      <c r="H124" s="38">
        <v>2557.5666666666666</v>
      </c>
      <c r="I124" s="38">
        <v>2515.1333333333332</v>
      </c>
      <c r="J124" s="38">
        <v>2708.4333333333334</v>
      </c>
      <c r="K124" s="38">
        <v>2750.8666666666668</v>
      </c>
      <c r="L124" s="38">
        <v>2805.0833333333335</v>
      </c>
      <c r="M124" s="28">
        <v>2696.65</v>
      </c>
      <c r="N124" s="28">
        <v>2600</v>
      </c>
      <c r="O124" s="39">
        <v>397250</v>
      </c>
      <c r="P124" s="40">
        <v>-3.761755485893417E-3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44798</v>
      </c>
      <c r="E125" s="37">
        <v>652.95000000000005</v>
      </c>
      <c r="F125" s="37">
        <v>648.33333333333337</v>
      </c>
      <c r="G125" s="38">
        <v>640.91666666666674</v>
      </c>
      <c r="H125" s="38">
        <v>628.88333333333333</v>
      </c>
      <c r="I125" s="38">
        <v>621.4666666666667</v>
      </c>
      <c r="J125" s="38">
        <v>660.36666666666679</v>
      </c>
      <c r="K125" s="38">
        <v>667.78333333333353</v>
      </c>
      <c r="L125" s="38">
        <v>679.81666666666683</v>
      </c>
      <c r="M125" s="28">
        <v>655.75</v>
      </c>
      <c r="N125" s="28">
        <v>636.29999999999995</v>
      </c>
      <c r="O125" s="39">
        <v>38010600</v>
      </c>
      <c r="P125" s="40">
        <v>-7.3332393174446479E-3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44798</v>
      </c>
      <c r="E126" s="37">
        <v>581.45000000000005</v>
      </c>
      <c r="F126" s="37">
        <v>574.93333333333328</v>
      </c>
      <c r="G126" s="38">
        <v>565.96666666666658</v>
      </c>
      <c r="H126" s="38">
        <v>550.48333333333335</v>
      </c>
      <c r="I126" s="38">
        <v>541.51666666666665</v>
      </c>
      <c r="J126" s="38">
        <v>590.41666666666652</v>
      </c>
      <c r="K126" s="38">
        <v>599.38333333333321</v>
      </c>
      <c r="L126" s="38">
        <v>614.86666666666645</v>
      </c>
      <c r="M126" s="28">
        <v>583.9</v>
      </c>
      <c r="N126" s="28">
        <v>559.45000000000005</v>
      </c>
      <c r="O126" s="39">
        <v>11177500</v>
      </c>
      <c r="P126" s="40">
        <v>1.0281324144164501E-2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44798</v>
      </c>
      <c r="E127" s="37">
        <v>1852.9</v>
      </c>
      <c r="F127" s="37">
        <v>1844.5</v>
      </c>
      <c r="G127" s="38">
        <v>1825.3</v>
      </c>
      <c r="H127" s="38">
        <v>1797.7</v>
      </c>
      <c r="I127" s="38">
        <v>1778.5</v>
      </c>
      <c r="J127" s="38">
        <v>1872.1</v>
      </c>
      <c r="K127" s="38">
        <v>1891.2999999999997</v>
      </c>
      <c r="L127" s="38">
        <v>1918.8999999999999</v>
      </c>
      <c r="M127" s="28">
        <v>1863.7</v>
      </c>
      <c r="N127" s="28">
        <v>1816.9</v>
      </c>
      <c r="O127" s="39">
        <v>15313600</v>
      </c>
      <c r="P127" s="40">
        <v>-4.3688956610796095E-2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44798</v>
      </c>
      <c r="E128" s="37">
        <v>73.8</v>
      </c>
      <c r="F128" s="37">
        <v>73.3</v>
      </c>
      <c r="G128" s="38">
        <v>72.599999999999994</v>
      </c>
      <c r="H128" s="38">
        <v>71.399999999999991</v>
      </c>
      <c r="I128" s="38">
        <v>70.699999999999989</v>
      </c>
      <c r="J128" s="38">
        <v>74.5</v>
      </c>
      <c r="K128" s="38">
        <v>75.200000000000017</v>
      </c>
      <c r="L128" s="38">
        <v>76.400000000000006</v>
      </c>
      <c r="M128" s="28">
        <v>74</v>
      </c>
      <c r="N128" s="28">
        <v>72.099999999999994</v>
      </c>
      <c r="O128" s="39">
        <v>54927220</v>
      </c>
      <c r="P128" s="40">
        <v>1.8533840807545922E-2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44798</v>
      </c>
      <c r="E129" s="37">
        <v>2420.9499999999998</v>
      </c>
      <c r="F129" s="37">
        <v>2412.7833333333333</v>
      </c>
      <c r="G129" s="38">
        <v>2380.7166666666667</v>
      </c>
      <c r="H129" s="38">
        <v>2340.4833333333336</v>
      </c>
      <c r="I129" s="38">
        <v>2308.416666666667</v>
      </c>
      <c r="J129" s="38">
        <v>2453.0166666666664</v>
      </c>
      <c r="K129" s="38">
        <v>2485.083333333333</v>
      </c>
      <c r="L129" s="38">
        <v>2525.3166666666662</v>
      </c>
      <c r="M129" s="28">
        <v>2444.85</v>
      </c>
      <c r="N129" s="28">
        <v>2372.5500000000002</v>
      </c>
      <c r="O129" s="39">
        <v>1283750</v>
      </c>
      <c r="P129" s="40">
        <v>1.7557549746390949E-3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44798</v>
      </c>
      <c r="E130" s="37">
        <v>585.75</v>
      </c>
      <c r="F130" s="37">
        <v>580.68333333333328</v>
      </c>
      <c r="G130" s="38">
        <v>572.06666666666661</v>
      </c>
      <c r="H130" s="38">
        <v>558.38333333333333</v>
      </c>
      <c r="I130" s="38">
        <v>549.76666666666665</v>
      </c>
      <c r="J130" s="38">
        <v>594.36666666666656</v>
      </c>
      <c r="K130" s="38">
        <v>602.98333333333312</v>
      </c>
      <c r="L130" s="38">
        <v>616.66666666666652</v>
      </c>
      <c r="M130" s="28">
        <v>589.29999999999995</v>
      </c>
      <c r="N130" s="28">
        <v>567</v>
      </c>
      <c r="O130" s="39">
        <v>5702400</v>
      </c>
      <c r="P130" s="40">
        <v>1.8977163074943713E-2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44798</v>
      </c>
      <c r="E131" s="37">
        <v>387.4</v>
      </c>
      <c r="F131" s="37">
        <v>383.31666666666666</v>
      </c>
      <c r="G131" s="38">
        <v>378.38333333333333</v>
      </c>
      <c r="H131" s="38">
        <v>369.36666666666667</v>
      </c>
      <c r="I131" s="38">
        <v>364.43333333333334</v>
      </c>
      <c r="J131" s="38">
        <v>392.33333333333331</v>
      </c>
      <c r="K131" s="38">
        <v>397.26666666666659</v>
      </c>
      <c r="L131" s="38">
        <v>406.2833333333333</v>
      </c>
      <c r="M131" s="28">
        <v>388.25</v>
      </c>
      <c r="N131" s="28">
        <v>374.3</v>
      </c>
      <c r="O131" s="39">
        <v>13676000</v>
      </c>
      <c r="P131" s="40">
        <v>1.1987568447535889E-2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44798</v>
      </c>
      <c r="E132" s="37">
        <v>1876.4</v>
      </c>
      <c r="F132" s="37">
        <v>1885.6000000000001</v>
      </c>
      <c r="G132" s="38">
        <v>1861.2000000000003</v>
      </c>
      <c r="H132" s="38">
        <v>1846.0000000000002</v>
      </c>
      <c r="I132" s="38">
        <v>1821.6000000000004</v>
      </c>
      <c r="J132" s="38">
        <v>1900.8000000000002</v>
      </c>
      <c r="K132" s="38">
        <v>1925.2000000000003</v>
      </c>
      <c r="L132" s="38">
        <v>1940.4</v>
      </c>
      <c r="M132" s="28">
        <v>1910</v>
      </c>
      <c r="N132" s="28">
        <v>1870.4</v>
      </c>
      <c r="O132" s="39">
        <v>10540800</v>
      </c>
      <c r="P132" s="40">
        <v>-1.0030429392539163E-2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44798</v>
      </c>
      <c r="E133" s="37">
        <v>4663.2</v>
      </c>
      <c r="F133" s="37">
        <v>4647.4000000000005</v>
      </c>
      <c r="G133" s="38">
        <v>4593.6000000000013</v>
      </c>
      <c r="H133" s="38">
        <v>4524.0000000000009</v>
      </c>
      <c r="I133" s="38">
        <v>4470.2000000000016</v>
      </c>
      <c r="J133" s="38">
        <v>4717.0000000000009</v>
      </c>
      <c r="K133" s="38">
        <v>4770.8</v>
      </c>
      <c r="L133" s="38">
        <v>4840.4000000000005</v>
      </c>
      <c r="M133" s="28">
        <v>4701.2</v>
      </c>
      <c r="N133" s="28">
        <v>4577.8</v>
      </c>
      <c r="O133" s="39">
        <v>1357050</v>
      </c>
      <c r="P133" s="40">
        <v>-1.8231144872490505E-2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44798</v>
      </c>
      <c r="E134" s="37">
        <v>3651.95</v>
      </c>
      <c r="F134" s="37">
        <v>3618.25</v>
      </c>
      <c r="G134" s="38">
        <v>3568.75</v>
      </c>
      <c r="H134" s="38">
        <v>3485.55</v>
      </c>
      <c r="I134" s="38">
        <v>3436.05</v>
      </c>
      <c r="J134" s="38">
        <v>3701.45</v>
      </c>
      <c r="K134" s="38">
        <v>3750.95</v>
      </c>
      <c r="L134" s="38">
        <v>3834.1499999999996</v>
      </c>
      <c r="M134" s="28">
        <v>3667.75</v>
      </c>
      <c r="N134" s="28">
        <v>3535.05</v>
      </c>
      <c r="O134" s="39">
        <v>863400</v>
      </c>
      <c r="P134" s="40">
        <v>-6.6728025770823743E-3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44798</v>
      </c>
      <c r="E135" s="37">
        <v>697.95</v>
      </c>
      <c r="F135" s="37">
        <v>692.26666666666677</v>
      </c>
      <c r="G135" s="38">
        <v>683.03333333333353</v>
      </c>
      <c r="H135" s="38">
        <v>668.11666666666679</v>
      </c>
      <c r="I135" s="38">
        <v>658.88333333333355</v>
      </c>
      <c r="J135" s="38">
        <v>707.18333333333351</v>
      </c>
      <c r="K135" s="38">
        <v>716.41666666666686</v>
      </c>
      <c r="L135" s="38">
        <v>731.33333333333348</v>
      </c>
      <c r="M135" s="28">
        <v>701.5</v>
      </c>
      <c r="N135" s="28">
        <v>677.35</v>
      </c>
      <c r="O135" s="39">
        <v>9325350</v>
      </c>
      <c r="P135" s="40">
        <v>6.3845311929952575E-4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44798</v>
      </c>
      <c r="E136" s="37">
        <v>1273.3499999999999</v>
      </c>
      <c r="F136" s="37">
        <v>1258.3499999999999</v>
      </c>
      <c r="G136" s="38">
        <v>1238.3499999999999</v>
      </c>
      <c r="H136" s="38">
        <v>1203.3499999999999</v>
      </c>
      <c r="I136" s="38">
        <v>1183.3499999999999</v>
      </c>
      <c r="J136" s="38">
        <v>1293.3499999999999</v>
      </c>
      <c r="K136" s="38">
        <v>1313.35</v>
      </c>
      <c r="L136" s="38">
        <v>1348.35</v>
      </c>
      <c r="M136" s="28">
        <v>1278.3499999999999</v>
      </c>
      <c r="N136" s="28">
        <v>1223.3499999999999</v>
      </c>
      <c r="O136" s="39">
        <v>12462800</v>
      </c>
      <c r="P136" s="40">
        <v>4.5142353977105962E-2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44798</v>
      </c>
      <c r="E137" s="37">
        <v>195.7</v>
      </c>
      <c r="F137" s="37">
        <v>193.75</v>
      </c>
      <c r="G137" s="38">
        <v>191.25</v>
      </c>
      <c r="H137" s="38">
        <v>186.8</v>
      </c>
      <c r="I137" s="38">
        <v>184.3</v>
      </c>
      <c r="J137" s="38">
        <v>198.2</v>
      </c>
      <c r="K137" s="38">
        <v>200.7</v>
      </c>
      <c r="L137" s="38">
        <v>205.14999999999998</v>
      </c>
      <c r="M137" s="28">
        <v>196.25</v>
      </c>
      <c r="N137" s="28">
        <v>189.3</v>
      </c>
      <c r="O137" s="39">
        <v>25740000</v>
      </c>
      <c r="P137" s="40">
        <v>2.4844720496894408E-2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44798</v>
      </c>
      <c r="E138" s="37">
        <v>101.55</v>
      </c>
      <c r="F138" s="37">
        <v>100.61666666666667</v>
      </c>
      <c r="G138" s="38">
        <v>99.083333333333343</v>
      </c>
      <c r="H138" s="38">
        <v>96.616666666666674</v>
      </c>
      <c r="I138" s="38">
        <v>95.083333333333343</v>
      </c>
      <c r="J138" s="38">
        <v>103.08333333333334</v>
      </c>
      <c r="K138" s="38">
        <v>104.61666666666667</v>
      </c>
      <c r="L138" s="38">
        <v>107.08333333333334</v>
      </c>
      <c r="M138" s="28">
        <v>102.15</v>
      </c>
      <c r="N138" s="28">
        <v>98.15</v>
      </c>
      <c r="O138" s="39">
        <v>27306000</v>
      </c>
      <c r="P138" s="40">
        <v>-4.0480708412397218E-2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44798</v>
      </c>
      <c r="E139" s="37">
        <v>513.6</v>
      </c>
      <c r="F139" s="37">
        <v>513.54999999999995</v>
      </c>
      <c r="G139" s="38">
        <v>510.34999999999991</v>
      </c>
      <c r="H139" s="38">
        <v>507.09999999999997</v>
      </c>
      <c r="I139" s="38">
        <v>503.89999999999992</v>
      </c>
      <c r="J139" s="38">
        <v>516.79999999999995</v>
      </c>
      <c r="K139" s="38">
        <v>520</v>
      </c>
      <c r="L139" s="38">
        <v>523.24999999999989</v>
      </c>
      <c r="M139" s="28">
        <v>516.75</v>
      </c>
      <c r="N139" s="28">
        <v>510.3</v>
      </c>
      <c r="O139" s="39">
        <v>9501600</v>
      </c>
      <c r="P139" s="40">
        <v>-7.7694235588972428E-3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44798</v>
      </c>
      <c r="E140" s="37">
        <v>8731.5</v>
      </c>
      <c r="F140" s="37">
        <v>8687.8833333333332</v>
      </c>
      <c r="G140" s="38">
        <v>8606.5666666666657</v>
      </c>
      <c r="H140" s="38">
        <v>8481.6333333333332</v>
      </c>
      <c r="I140" s="38">
        <v>8400.3166666666657</v>
      </c>
      <c r="J140" s="38">
        <v>8812.8166666666657</v>
      </c>
      <c r="K140" s="38">
        <v>8894.133333333335</v>
      </c>
      <c r="L140" s="38">
        <v>9019.0666666666657</v>
      </c>
      <c r="M140" s="28">
        <v>8769.2000000000007</v>
      </c>
      <c r="N140" s="28">
        <v>8562.9500000000007</v>
      </c>
      <c r="O140" s="39">
        <v>4148200</v>
      </c>
      <c r="P140" s="40">
        <v>1.2991452991452991E-2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44798</v>
      </c>
      <c r="E141" s="37">
        <v>770.05</v>
      </c>
      <c r="F141" s="37">
        <v>770.15</v>
      </c>
      <c r="G141" s="38">
        <v>763.44999999999993</v>
      </c>
      <c r="H141" s="38">
        <v>756.84999999999991</v>
      </c>
      <c r="I141" s="38">
        <v>750.14999999999986</v>
      </c>
      <c r="J141" s="38">
        <v>776.75</v>
      </c>
      <c r="K141" s="38">
        <v>783.45</v>
      </c>
      <c r="L141" s="38">
        <v>790.05000000000007</v>
      </c>
      <c r="M141" s="28">
        <v>776.85</v>
      </c>
      <c r="N141" s="28">
        <v>763.55</v>
      </c>
      <c r="O141" s="39">
        <v>15422500</v>
      </c>
      <c r="P141" s="40">
        <v>2.8855923592765696E-3</v>
      </c>
    </row>
    <row r="142" spans="1:16" ht="12.75" customHeight="1">
      <c r="A142" s="28">
        <v>132</v>
      </c>
      <c r="B142" s="29" t="s">
        <v>44</v>
      </c>
      <c r="C142" s="30" t="s">
        <v>434</v>
      </c>
      <c r="D142" s="31">
        <v>44798</v>
      </c>
      <c r="E142" s="37">
        <v>1311.2</v>
      </c>
      <c r="F142" s="37">
        <v>1300.2</v>
      </c>
      <c r="G142" s="38">
        <v>1282.6500000000001</v>
      </c>
      <c r="H142" s="38">
        <v>1254.1000000000001</v>
      </c>
      <c r="I142" s="38">
        <v>1236.5500000000002</v>
      </c>
      <c r="J142" s="38">
        <v>1328.75</v>
      </c>
      <c r="K142" s="38">
        <v>1346.2999999999997</v>
      </c>
      <c r="L142" s="38">
        <v>1374.85</v>
      </c>
      <c r="M142" s="28">
        <v>1317.75</v>
      </c>
      <c r="N142" s="28">
        <v>1271.6500000000001</v>
      </c>
      <c r="O142" s="39">
        <v>3217200</v>
      </c>
      <c r="P142" s="40">
        <v>-5.0637393767705381E-2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44798</v>
      </c>
      <c r="E143" s="37">
        <v>1407.5</v>
      </c>
      <c r="F143" s="37">
        <v>1395.2666666666664</v>
      </c>
      <c r="G143" s="38">
        <v>1368.8333333333328</v>
      </c>
      <c r="H143" s="38">
        <v>1330.1666666666663</v>
      </c>
      <c r="I143" s="38">
        <v>1303.7333333333327</v>
      </c>
      <c r="J143" s="38">
        <v>1433.9333333333329</v>
      </c>
      <c r="K143" s="38">
        <v>1460.3666666666663</v>
      </c>
      <c r="L143" s="38">
        <v>1499.0333333333331</v>
      </c>
      <c r="M143" s="28">
        <v>1421.7</v>
      </c>
      <c r="N143" s="28">
        <v>1356.6</v>
      </c>
      <c r="O143" s="39">
        <v>1155900</v>
      </c>
      <c r="P143" s="40">
        <v>8.1695676586187538E-2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44798</v>
      </c>
      <c r="E144" s="37">
        <v>800.8</v>
      </c>
      <c r="F144" s="37">
        <v>805.88333333333333</v>
      </c>
      <c r="G144" s="38">
        <v>791.41666666666663</v>
      </c>
      <c r="H144" s="38">
        <v>782.0333333333333</v>
      </c>
      <c r="I144" s="38">
        <v>767.56666666666661</v>
      </c>
      <c r="J144" s="38">
        <v>815.26666666666665</v>
      </c>
      <c r="K144" s="38">
        <v>829.73333333333335</v>
      </c>
      <c r="L144" s="38">
        <v>839.11666666666667</v>
      </c>
      <c r="M144" s="28">
        <v>820.35</v>
      </c>
      <c r="N144" s="28">
        <v>796.5</v>
      </c>
      <c r="O144" s="39">
        <v>1897350</v>
      </c>
      <c r="P144" s="40">
        <v>8.1111111111111106E-2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44798</v>
      </c>
      <c r="E145" s="37">
        <v>861.9</v>
      </c>
      <c r="F145" s="37">
        <v>857.36666666666667</v>
      </c>
      <c r="G145" s="38">
        <v>849.5333333333333</v>
      </c>
      <c r="H145" s="38">
        <v>837.16666666666663</v>
      </c>
      <c r="I145" s="38">
        <v>829.33333333333326</v>
      </c>
      <c r="J145" s="38">
        <v>869.73333333333335</v>
      </c>
      <c r="K145" s="38">
        <v>877.56666666666661</v>
      </c>
      <c r="L145" s="38">
        <v>889.93333333333339</v>
      </c>
      <c r="M145" s="28">
        <v>865.2</v>
      </c>
      <c r="N145" s="28">
        <v>845</v>
      </c>
      <c r="O145" s="39">
        <v>3052000</v>
      </c>
      <c r="P145" s="40">
        <v>-2.3547478884054261E-2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44798</v>
      </c>
      <c r="E146" s="37">
        <v>3343.05</v>
      </c>
      <c r="F146" s="37">
        <v>3330.4333333333338</v>
      </c>
      <c r="G146" s="38">
        <v>3289.9666666666676</v>
      </c>
      <c r="H146" s="38">
        <v>3236.8833333333337</v>
      </c>
      <c r="I146" s="38">
        <v>3196.4166666666674</v>
      </c>
      <c r="J146" s="38">
        <v>3383.5166666666678</v>
      </c>
      <c r="K146" s="38">
        <v>3423.983333333334</v>
      </c>
      <c r="L146" s="38">
        <v>3477.066666666668</v>
      </c>
      <c r="M146" s="28">
        <v>3370.9</v>
      </c>
      <c r="N146" s="28">
        <v>3277.35</v>
      </c>
      <c r="O146" s="39">
        <v>2677200</v>
      </c>
      <c r="P146" s="40">
        <v>1.0950834529114115E-2</v>
      </c>
    </row>
    <row r="147" spans="1:16" ht="12.75" customHeight="1">
      <c r="A147" s="28">
        <v>137</v>
      </c>
      <c r="B147" s="29" t="s">
        <v>49</v>
      </c>
      <c r="C147" s="30" t="s">
        <v>834</v>
      </c>
      <c r="D147" s="31">
        <v>44798</v>
      </c>
      <c r="E147" s="37">
        <v>124.25</v>
      </c>
      <c r="F147" s="37">
        <v>124.78333333333335</v>
      </c>
      <c r="G147" s="38">
        <v>121.4666666666667</v>
      </c>
      <c r="H147" s="38">
        <v>118.68333333333335</v>
      </c>
      <c r="I147" s="38">
        <v>115.3666666666667</v>
      </c>
      <c r="J147" s="38">
        <v>127.56666666666669</v>
      </c>
      <c r="K147" s="38">
        <v>130.88333333333333</v>
      </c>
      <c r="L147" s="38">
        <v>133.66666666666669</v>
      </c>
      <c r="M147" s="28">
        <v>128.1</v>
      </c>
      <c r="N147" s="28">
        <v>122</v>
      </c>
      <c r="O147" s="39">
        <v>40234500</v>
      </c>
      <c r="P147" s="40">
        <v>-2.6247005009801785E-2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44798</v>
      </c>
      <c r="E148" s="37">
        <v>2271.6</v>
      </c>
      <c r="F148" s="37">
        <v>2264.6833333333329</v>
      </c>
      <c r="G148" s="38">
        <v>2222.516666666666</v>
      </c>
      <c r="H148" s="38">
        <v>2173.4333333333329</v>
      </c>
      <c r="I148" s="38">
        <v>2131.266666666666</v>
      </c>
      <c r="J148" s="38">
        <v>2313.766666666666</v>
      </c>
      <c r="K148" s="38">
        <v>2355.9333333333329</v>
      </c>
      <c r="L148" s="38">
        <v>2405.016666666666</v>
      </c>
      <c r="M148" s="28">
        <v>2306.85</v>
      </c>
      <c r="N148" s="28">
        <v>2215.6</v>
      </c>
      <c r="O148" s="39">
        <v>1991850</v>
      </c>
      <c r="P148" s="40">
        <v>4.3263061411549036E-2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44798</v>
      </c>
      <c r="E149" s="37">
        <v>85902.6</v>
      </c>
      <c r="F149" s="37">
        <v>85299.75</v>
      </c>
      <c r="G149" s="38">
        <v>83802.850000000006</v>
      </c>
      <c r="H149" s="38">
        <v>81703.100000000006</v>
      </c>
      <c r="I149" s="38">
        <v>80206.200000000012</v>
      </c>
      <c r="J149" s="38">
        <v>87399.5</v>
      </c>
      <c r="K149" s="38">
        <v>88896.4</v>
      </c>
      <c r="L149" s="38">
        <v>90996.15</v>
      </c>
      <c r="M149" s="28">
        <v>86796.65</v>
      </c>
      <c r="N149" s="28">
        <v>83200</v>
      </c>
      <c r="O149" s="39">
        <v>71200</v>
      </c>
      <c r="P149" s="40">
        <v>-3.8617337294085875E-2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44798</v>
      </c>
      <c r="E150" s="37">
        <v>1038.45</v>
      </c>
      <c r="F150" s="37">
        <v>1030.95</v>
      </c>
      <c r="G150" s="38">
        <v>1007.5</v>
      </c>
      <c r="H150" s="38">
        <v>976.55</v>
      </c>
      <c r="I150" s="38">
        <v>953.09999999999991</v>
      </c>
      <c r="J150" s="38">
        <v>1061.9000000000001</v>
      </c>
      <c r="K150" s="38">
        <v>1085.3500000000004</v>
      </c>
      <c r="L150" s="38">
        <v>1116.3000000000002</v>
      </c>
      <c r="M150" s="28">
        <v>1054.4000000000001</v>
      </c>
      <c r="N150" s="28">
        <v>1000</v>
      </c>
      <c r="O150" s="39">
        <v>5890875</v>
      </c>
      <c r="P150" s="40">
        <v>3.4916661176625598E-2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44798</v>
      </c>
      <c r="E151" s="37">
        <v>312.35000000000002</v>
      </c>
      <c r="F151" s="37">
        <v>312.81666666666666</v>
      </c>
      <c r="G151" s="38">
        <v>308.58333333333331</v>
      </c>
      <c r="H151" s="38">
        <v>304.81666666666666</v>
      </c>
      <c r="I151" s="38">
        <v>300.58333333333331</v>
      </c>
      <c r="J151" s="38">
        <v>316.58333333333331</v>
      </c>
      <c r="K151" s="38">
        <v>320.81666666666666</v>
      </c>
      <c r="L151" s="38">
        <v>324.58333333333331</v>
      </c>
      <c r="M151" s="28">
        <v>317.05</v>
      </c>
      <c r="N151" s="28">
        <v>309.05</v>
      </c>
      <c r="O151" s="39">
        <v>1489600</v>
      </c>
      <c r="P151" s="40">
        <v>-8.2758620689655171E-2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44798</v>
      </c>
      <c r="E152" s="37">
        <v>79.400000000000006</v>
      </c>
      <c r="F152" s="37">
        <v>78.416666666666671</v>
      </c>
      <c r="G152" s="38">
        <v>77.083333333333343</v>
      </c>
      <c r="H152" s="38">
        <v>74.766666666666666</v>
      </c>
      <c r="I152" s="38">
        <v>73.433333333333337</v>
      </c>
      <c r="J152" s="38">
        <v>80.733333333333348</v>
      </c>
      <c r="K152" s="38">
        <v>82.066666666666691</v>
      </c>
      <c r="L152" s="38">
        <v>84.383333333333354</v>
      </c>
      <c r="M152" s="28">
        <v>79.75</v>
      </c>
      <c r="N152" s="28">
        <v>76.099999999999994</v>
      </c>
      <c r="O152" s="39">
        <v>58650000</v>
      </c>
      <c r="P152" s="40">
        <v>-1.4144877839691384E-2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44798</v>
      </c>
      <c r="E153" s="37">
        <v>4257.1000000000004</v>
      </c>
      <c r="F153" s="37">
        <v>4208.666666666667</v>
      </c>
      <c r="G153" s="38">
        <v>4129.0333333333338</v>
      </c>
      <c r="H153" s="38">
        <v>4000.9666666666667</v>
      </c>
      <c r="I153" s="38">
        <v>3921.3333333333335</v>
      </c>
      <c r="J153" s="38">
        <v>4336.7333333333336</v>
      </c>
      <c r="K153" s="38">
        <v>4416.3666666666668</v>
      </c>
      <c r="L153" s="38">
        <v>4544.4333333333343</v>
      </c>
      <c r="M153" s="28">
        <v>4288.3</v>
      </c>
      <c r="N153" s="28">
        <v>4080.6</v>
      </c>
      <c r="O153" s="39">
        <v>1606125</v>
      </c>
      <c r="P153" s="40">
        <v>2.5622605363984675E-2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44798</v>
      </c>
      <c r="E154" s="37">
        <v>4282.3999999999996</v>
      </c>
      <c r="F154" s="37">
        <v>4265.2666666666664</v>
      </c>
      <c r="G154" s="38">
        <v>4230.5333333333328</v>
      </c>
      <c r="H154" s="38">
        <v>4178.6666666666661</v>
      </c>
      <c r="I154" s="38">
        <v>4143.9333333333325</v>
      </c>
      <c r="J154" s="38">
        <v>4317.1333333333332</v>
      </c>
      <c r="K154" s="38">
        <v>4351.8666666666668</v>
      </c>
      <c r="L154" s="38">
        <v>4403.7333333333336</v>
      </c>
      <c r="M154" s="28">
        <v>4300</v>
      </c>
      <c r="N154" s="28">
        <v>4213.3999999999996</v>
      </c>
      <c r="O154" s="39">
        <v>602100</v>
      </c>
      <c r="P154" s="40">
        <v>-2.1929824561403508E-2</v>
      </c>
    </row>
    <row r="155" spans="1:16" ht="12.75" customHeight="1">
      <c r="A155" s="28">
        <v>145</v>
      </c>
      <c r="B155" s="29" t="s">
        <v>56</v>
      </c>
      <c r="C155" s="30" t="s">
        <v>166</v>
      </c>
      <c r="D155" s="31">
        <v>44798</v>
      </c>
      <c r="E155" s="37">
        <v>19626.099999999999</v>
      </c>
      <c r="F155" s="37">
        <v>19528.866666666665</v>
      </c>
      <c r="G155" s="38">
        <v>19370.683333333331</v>
      </c>
      <c r="H155" s="38">
        <v>19115.266666666666</v>
      </c>
      <c r="I155" s="38">
        <v>18957.083333333332</v>
      </c>
      <c r="J155" s="38">
        <v>19784.283333333329</v>
      </c>
      <c r="K155" s="38">
        <v>19942.466666666664</v>
      </c>
      <c r="L155" s="38">
        <v>20197.883333333328</v>
      </c>
      <c r="M155" s="28">
        <v>19687.05</v>
      </c>
      <c r="N155" s="28">
        <v>19273.45</v>
      </c>
      <c r="O155" s="39">
        <v>378320</v>
      </c>
      <c r="P155" s="40">
        <v>-3.5819637589549094E-3</v>
      </c>
    </row>
    <row r="156" spans="1:16" ht="12.75" customHeight="1">
      <c r="A156" s="28">
        <v>146</v>
      </c>
      <c r="B156" s="29" t="s">
        <v>119</v>
      </c>
      <c r="C156" s="30" t="s">
        <v>167</v>
      </c>
      <c r="D156" s="31">
        <v>44798</v>
      </c>
      <c r="E156" s="37">
        <v>119.45</v>
      </c>
      <c r="F156" s="37">
        <v>117.14999999999999</v>
      </c>
      <c r="G156" s="38">
        <v>113.99999999999999</v>
      </c>
      <c r="H156" s="38">
        <v>108.55</v>
      </c>
      <c r="I156" s="38">
        <v>105.39999999999999</v>
      </c>
      <c r="J156" s="38">
        <v>122.59999999999998</v>
      </c>
      <c r="K156" s="38">
        <v>125.74999999999999</v>
      </c>
      <c r="L156" s="38">
        <v>131.19999999999999</v>
      </c>
      <c r="M156" s="28">
        <v>120.3</v>
      </c>
      <c r="N156" s="28">
        <v>111.7</v>
      </c>
      <c r="O156" s="39">
        <v>75777000</v>
      </c>
      <c r="P156" s="40">
        <v>4.0478380864765406E-2</v>
      </c>
    </row>
    <row r="157" spans="1:16" ht="12.75" customHeight="1">
      <c r="A157" s="28">
        <v>147</v>
      </c>
      <c r="B157" s="29" t="s">
        <v>168</v>
      </c>
      <c r="C157" s="30" t="s">
        <v>169</v>
      </c>
      <c r="D157" s="31">
        <v>44798</v>
      </c>
      <c r="E157" s="37">
        <v>158.85</v>
      </c>
      <c r="F157" s="37">
        <v>158.24999999999997</v>
      </c>
      <c r="G157" s="38">
        <v>157.04999999999995</v>
      </c>
      <c r="H157" s="38">
        <v>155.24999999999997</v>
      </c>
      <c r="I157" s="38">
        <v>154.04999999999995</v>
      </c>
      <c r="J157" s="38">
        <v>160.04999999999995</v>
      </c>
      <c r="K157" s="38">
        <v>161.24999999999994</v>
      </c>
      <c r="L157" s="38">
        <v>163.04999999999995</v>
      </c>
      <c r="M157" s="28">
        <v>159.44999999999999</v>
      </c>
      <c r="N157" s="28">
        <v>156.44999999999999</v>
      </c>
      <c r="O157" s="39">
        <v>84365700</v>
      </c>
      <c r="P157" s="40">
        <v>9.5639943741209557E-2</v>
      </c>
    </row>
    <row r="158" spans="1:16" ht="12.75" customHeight="1">
      <c r="A158" s="28">
        <v>148</v>
      </c>
      <c r="B158" s="29" t="s">
        <v>96</v>
      </c>
      <c r="C158" s="30" t="s">
        <v>268</v>
      </c>
      <c r="D158" s="31">
        <v>44798</v>
      </c>
      <c r="E158" s="37">
        <v>954.8</v>
      </c>
      <c r="F158" s="37">
        <v>950.66666666666663</v>
      </c>
      <c r="G158" s="38">
        <v>935.33333333333326</v>
      </c>
      <c r="H158" s="38">
        <v>915.86666666666667</v>
      </c>
      <c r="I158" s="38">
        <v>900.5333333333333</v>
      </c>
      <c r="J158" s="38">
        <v>970.13333333333321</v>
      </c>
      <c r="K158" s="38">
        <v>985.46666666666647</v>
      </c>
      <c r="L158" s="38">
        <v>1004.9333333333332</v>
      </c>
      <c r="M158" s="28">
        <v>966</v>
      </c>
      <c r="N158" s="28">
        <v>931.2</v>
      </c>
      <c r="O158" s="39">
        <v>4589900</v>
      </c>
      <c r="P158" s="40">
        <v>-1.9000598444045481E-2</v>
      </c>
    </row>
    <row r="159" spans="1:16" ht="12.75" customHeight="1">
      <c r="A159" s="28">
        <v>149</v>
      </c>
      <c r="B159" s="29" t="s">
        <v>86</v>
      </c>
      <c r="C159" s="30" t="s">
        <v>443</v>
      </c>
      <c r="D159" s="31">
        <v>44798</v>
      </c>
      <c r="E159" s="37">
        <v>3258</v>
      </c>
      <c r="F159" s="37">
        <v>3258.3833333333332</v>
      </c>
      <c r="G159" s="38">
        <v>3233.7166666666662</v>
      </c>
      <c r="H159" s="38">
        <v>3209.4333333333329</v>
      </c>
      <c r="I159" s="38">
        <v>3184.766666666666</v>
      </c>
      <c r="J159" s="38">
        <v>3282.6666666666665</v>
      </c>
      <c r="K159" s="38">
        <v>3307.3333333333335</v>
      </c>
      <c r="L159" s="38">
        <v>3331.6166666666668</v>
      </c>
      <c r="M159" s="28">
        <v>3283.05</v>
      </c>
      <c r="N159" s="28">
        <v>3234.1</v>
      </c>
      <c r="O159" s="39">
        <v>412600</v>
      </c>
      <c r="P159" s="40">
        <v>2.9168692270296549E-3</v>
      </c>
    </row>
    <row r="160" spans="1:16" ht="12.75" customHeight="1">
      <c r="A160" s="28">
        <v>150</v>
      </c>
      <c r="B160" s="29" t="s">
        <v>79</v>
      </c>
      <c r="C160" s="30" t="s">
        <v>170</v>
      </c>
      <c r="D160" s="31">
        <v>44798</v>
      </c>
      <c r="E160" s="37">
        <v>134.15</v>
      </c>
      <c r="F160" s="37">
        <v>132.96666666666667</v>
      </c>
      <c r="G160" s="38">
        <v>131.48333333333335</v>
      </c>
      <c r="H160" s="38">
        <v>128.81666666666669</v>
      </c>
      <c r="I160" s="38">
        <v>127.33333333333337</v>
      </c>
      <c r="J160" s="38">
        <v>135.63333333333333</v>
      </c>
      <c r="K160" s="38">
        <v>137.11666666666662</v>
      </c>
      <c r="L160" s="38">
        <v>139.7833333333333</v>
      </c>
      <c r="M160" s="28">
        <v>134.44999999999999</v>
      </c>
      <c r="N160" s="28">
        <v>130.30000000000001</v>
      </c>
      <c r="O160" s="39">
        <v>53753700</v>
      </c>
      <c r="P160" s="40">
        <v>-2.2200434204075914E-2</v>
      </c>
    </row>
    <row r="161" spans="1:16" ht="12.75" customHeight="1">
      <c r="A161" s="28">
        <v>151</v>
      </c>
      <c r="B161" s="29" t="s">
        <v>40</v>
      </c>
      <c r="C161" s="30" t="s">
        <v>171</v>
      </c>
      <c r="D161" s="31">
        <v>44798</v>
      </c>
      <c r="E161" s="37">
        <v>50256.75</v>
      </c>
      <c r="F161" s="37">
        <v>49793.016666666663</v>
      </c>
      <c r="G161" s="38">
        <v>49092.883333333324</v>
      </c>
      <c r="H161" s="38">
        <v>47929.016666666663</v>
      </c>
      <c r="I161" s="38">
        <v>47228.883333333324</v>
      </c>
      <c r="J161" s="38">
        <v>50956.883333333324</v>
      </c>
      <c r="K161" s="38">
        <v>51657.016666666656</v>
      </c>
      <c r="L161" s="38">
        <v>52820.883333333324</v>
      </c>
      <c r="M161" s="28">
        <v>50493.15</v>
      </c>
      <c r="N161" s="28">
        <v>48629.15</v>
      </c>
      <c r="O161" s="39">
        <v>103575</v>
      </c>
      <c r="P161" s="40">
        <v>1.7408965617292905E-3</v>
      </c>
    </row>
    <row r="162" spans="1:16" ht="12.75" customHeight="1">
      <c r="A162" s="28">
        <v>152</v>
      </c>
      <c r="B162" s="29" t="s">
        <v>47</v>
      </c>
      <c r="C162" s="30" t="s">
        <v>172</v>
      </c>
      <c r="D162" s="31">
        <v>44798</v>
      </c>
      <c r="E162" s="37">
        <v>1898.45</v>
      </c>
      <c r="F162" s="37">
        <v>1885.8166666666666</v>
      </c>
      <c r="G162" s="38">
        <v>1851.5833333333333</v>
      </c>
      <c r="H162" s="38">
        <v>1804.7166666666667</v>
      </c>
      <c r="I162" s="38">
        <v>1770.4833333333333</v>
      </c>
      <c r="J162" s="38">
        <v>1932.6833333333332</v>
      </c>
      <c r="K162" s="38">
        <v>1966.9166666666667</v>
      </c>
      <c r="L162" s="38">
        <v>2013.7833333333331</v>
      </c>
      <c r="M162" s="28">
        <v>1920.05</v>
      </c>
      <c r="N162" s="28">
        <v>1838.95</v>
      </c>
      <c r="O162" s="39">
        <v>3172950</v>
      </c>
      <c r="P162" s="40">
        <v>-5.8276199804113617E-2</v>
      </c>
    </row>
    <row r="163" spans="1:16" ht="12.75" customHeight="1">
      <c r="A163" s="28">
        <v>153</v>
      </c>
      <c r="B163" s="29" t="s">
        <v>86</v>
      </c>
      <c r="C163" s="30" t="s">
        <v>448</v>
      </c>
      <c r="D163" s="31">
        <v>44798</v>
      </c>
      <c r="E163" s="37">
        <v>3636.65</v>
      </c>
      <c r="F163" s="37">
        <v>3634.1</v>
      </c>
      <c r="G163" s="38">
        <v>3572.7999999999997</v>
      </c>
      <c r="H163" s="38">
        <v>3508.95</v>
      </c>
      <c r="I163" s="38">
        <v>3447.6499999999996</v>
      </c>
      <c r="J163" s="38">
        <v>3697.95</v>
      </c>
      <c r="K163" s="38">
        <v>3759.25</v>
      </c>
      <c r="L163" s="38">
        <v>3823.1</v>
      </c>
      <c r="M163" s="28">
        <v>3695.4</v>
      </c>
      <c r="N163" s="28">
        <v>3570.25</v>
      </c>
      <c r="O163" s="39">
        <v>533700</v>
      </c>
      <c r="P163" s="40">
        <v>-4.2776432606941084E-2</v>
      </c>
    </row>
    <row r="164" spans="1:16" ht="12.75" customHeight="1">
      <c r="A164" s="28">
        <v>154</v>
      </c>
      <c r="B164" s="29" t="s">
        <v>79</v>
      </c>
      <c r="C164" s="30" t="s">
        <v>173</v>
      </c>
      <c r="D164" s="31">
        <v>44798</v>
      </c>
      <c r="E164" s="37">
        <v>215.95</v>
      </c>
      <c r="F164" s="37">
        <v>214.48333333333335</v>
      </c>
      <c r="G164" s="38">
        <v>212.31666666666669</v>
      </c>
      <c r="H164" s="38">
        <v>208.68333333333334</v>
      </c>
      <c r="I164" s="38">
        <v>206.51666666666668</v>
      </c>
      <c r="J164" s="38">
        <v>218.1166666666667</v>
      </c>
      <c r="K164" s="38">
        <v>220.28333333333333</v>
      </c>
      <c r="L164" s="38">
        <v>223.91666666666671</v>
      </c>
      <c r="M164" s="28">
        <v>216.65</v>
      </c>
      <c r="N164" s="28">
        <v>210.85</v>
      </c>
      <c r="O164" s="39">
        <v>15489000</v>
      </c>
      <c r="P164" s="40">
        <v>-4.495005549389567E-2</v>
      </c>
    </row>
    <row r="165" spans="1:16" ht="12.75" customHeight="1">
      <c r="A165" s="28">
        <v>155</v>
      </c>
      <c r="B165" s="29" t="s">
        <v>63</v>
      </c>
      <c r="C165" s="30" t="s">
        <v>174</v>
      </c>
      <c r="D165" s="31">
        <v>44798</v>
      </c>
      <c r="E165" s="37">
        <v>118.3</v>
      </c>
      <c r="F165" s="37">
        <v>117.89999999999999</v>
      </c>
      <c r="G165" s="38">
        <v>117.19999999999999</v>
      </c>
      <c r="H165" s="38">
        <v>116.1</v>
      </c>
      <c r="I165" s="38">
        <v>115.39999999999999</v>
      </c>
      <c r="J165" s="38">
        <v>118.99999999999999</v>
      </c>
      <c r="K165" s="38">
        <v>119.7</v>
      </c>
      <c r="L165" s="38">
        <v>120.79999999999998</v>
      </c>
      <c r="M165" s="28">
        <v>118.6</v>
      </c>
      <c r="N165" s="28">
        <v>116.8</v>
      </c>
      <c r="O165" s="39">
        <v>38328400</v>
      </c>
      <c r="P165" s="40">
        <v>-2.1525799303577082E-2</v>
      </c>
    </row>
    <row r="166" spans="1:16" ht="12.75" customHeight="1">
      <c r="A166" s="28">
        <v>156</v>
      </c>
      <c r="B166" s="29" t="s">
        <v>56</v>
      </c>
      <c r="C166" s="30" t="s">
        <v>176</v>
      </c>
      <c r="D166" s="31">
        <v>44798</v>
      </c>
      <c r="E166" s="37">
        <v>2686.65</v>
      </c>
      <c r="F166" s="37">
        <v>2679</v>
      </c>
      <c r="G166" s="38">
        <v>2657.65</v>
      </c>
      <c r="H166" s="38">
        <v>2628.65</v>
      </c>
      <c r="I166" s="38">
        <v>2607.3000000000002</v>
      </c>
      <c r="J166" s="38">
        <v>2708</v>
      </c>
      <c r="K166" s="38">
        <v>2729.3500000000004</v>
      </c>
      <c r="L166" s="38">
        <v>2758.35</v>
      </c>
      <c r="M166" s="28">
        <v>2700.35</v>
      </c>
      <c r="N166" s="28">
        <v>2650</v>
      </c>
      <c r="O166" s="39">
        <v>2620000</v>
      </c>
      <c r="P166" s="40">
        <v>-3.4368377407168527E-2</v>
      </c>
    </row>
    <row r="167" spans="1:16" ht="12.75" customHeight="1">
      <c r="A167" s="28">
        <v>157</v>
      </c>
      <c r="B167" s="29" t="s">
        <v>38</v>
      </c>
      <c r="C167" s="30" t="s">
        <v>177</v>
      </c>
      <c r="D167" s="31">
        <v>44798</v>
      </c>
      <c r="E167" s="37">
        <v>3337.8</v>
      </c>
      <c r="F167" s="37">
        <v>3363.1833333333329</v>
      </c>
      <c r="G167" s="38">
        <v>3301.3666666666659</v>
      </c>
      <c r="H167" s="38">
        <v>3264.9333333333329</v>
      </c>
      <c r="I167" s="38">
        <v>3203.1166666666659</v>
      </c>
      <c r="J167" s="38">
        <v>3399.6166666666659</v>
      </c>
      <c r="K167" s="38">
        <v>3461.4333333333325</v>
      </c>
      <c r="L167" s="38">
        <v>3497.8666666666659</v>
      </c>
      <c r="M167" s="28">
        <v>3425</v>
      </c>
      <c r="N167" s="28">
        <v>3326.75</v>
      </c>
      <c r="O167" s="39">
        <v>1739500</v>
      </c>
      <c r="P167" s="40">
        <v>-8.408151631751461E-3</v>
      </c>
    </row>
    <row r="168" spans="1:16" ht="12.75" customHeight="1">
      <c r="A168" s="28">
        <v>158</v>
      </c>
      <c r="B168" s="29" t="s">
        <v>58</v>
      </c>
      <c r="C168" s="30" t="s">
        <v>178</v>
      </c>
      <c r="D168" s="31">
        <v>44798</v>
      </c>
      <c r="E168" s="37">
        <v>33.15</v>
      </c>
      <c r="F168" s="37">
        <v>32.883333333333333</v>
      </c>
      <c r="G168" s="38">
        <v>32.516666666666666</v>
      </c>
      <c r="H168" s="38">
        <v>31.883333333333333</v>
      </c>
      <c r="I168" s="38">
        <v>31.516666666666666</v>
      </c>
      <c r="J168" s="38">
        <v>33.516666666666666</v>
      </c>
      <c r="K168" s="38">
        <v>33.883333333333326</v>
      </c>
      <c r="L168" s="38">
        <v>34.516666666666666</v>
      </c>
      <c r="M168" s="28">
        <v>33.25</v>
      </c>
      <c r="N168" s="28">
        <v>32.25</v>
      </c>
      <c r="O168" s="39">
        <v>232384000</v>
      </c>
      <c r="P168" s="40">
        <v>-1.8383346850500134E-2</v>
      </c>
    </row>
    <row r="169" spans="1:16" ht="12.75" customHeight="1">
      <c r="A169" s="28">
        <v>159</v>
      </c>
      <c r="B169" s="29" t="s">
        <v>44</v>
      </c>
      <c r="C169" s="30" t="s">
        <v>270</v>
      </c>
      <c r="D169" s="31">
        <v>44798</v>
      </c>
      <c r="E169" s="37">
        <v>2392</v>
      </c>
      <c r="F169" s="37">
        <v>2367</v>
      </c>
      <c r="G169" s="38">
        <v>2338.4</v>
      </c>
      <c r="H169" s="38">
        <v>2284.8000000000002</v>
      </c>
      <c r="I169" s="38">
        <v>2256.2000000000003</v>
      </c>
      <c r="J169" s="38">
        <v>2420.6</v>
      </c>
      <c r="K169" s="38">
        <v>2449.2000000000003</v>
      </c>
      <c r="L169" s="38">
        <v>2502.7999999999997</v>
      </c>
      <c r="M169" s="28">
        <v>2395.6</v>
      </c>
      <c r="N169" s="28">
        <v>2313.4</v>
      </c>
      <c r="O169" s="39">
        <v>882300</v>
      </c>
      <c r="P169" s="40">
        <v>-0.1184052757793765</v>
      </c>
    </row>
    <row r="170" spans="1:16" ht="12.75" customHeight="1">
      <c r="A170" s="28">
        <v>160</v>
      </c>
      <c r="B170" s="29" t="s">
        <v>168</v>
      </c>
      <c r="C170" s="30" t="s">
        <v>179</v>
      </c>
      <c r="D170" s="31">
        <v>44798</v>
      </c>
      <c r="E170" s="37">
        <v>228</v>
      </c>
      <c r="F170" s="37">
        <v>227.53333333333333</v>
      </c>
      <c r="G170" s="38">
        <v>225.76666666666665</v>
      </c>
      <c r="H170" s="38">
        <v>223.53333333333333</v>
      </c>
      <c r="I170" s="38">
        <v>221.76666666666665</v>
      </c>
      <c r="J170" s="38">
        <v>229.76666666666665</v>
      </c>
      <c r="K170" s="38">
        <v>231.53333333333336</v>
      </c>
      <c r="L170" s="38">
        <v>233.76666666666665</v>
      </c>
      <c r="M170" s="28">
        <v>229.3</v>
      </c>
      <c r="N170" s="28">
        <v>225.3</v>
      </c>
      <c r="O170" s="39">
        <v>42535800</v>
      </c>
      <c r="P170" s="40">
        <v>1.8950908738115259E-2</v>
      </c>
    </row>
    <row r="171" spans="1:16" ht="12.75" customHeight="1">
      <c r="A171" s="28">
        <v>161</v>
      </c>
      <c r="B171" s="29" t="s">
        <v>180</v>
      </c>
      <c r="C171" s="30" t="s">
        <v>181</v>
      </c>
      <c r="D171" s="31">
        <v>44798</v>
      </c>
      <c r="E171" s="37">
        <v>1830.35</v>
      </c>
      <c r="F171" s="37">
        <v>1818.3833333333332</v>
      </c>
      <c r="G171" s="38">
        <v>1797.7166666666665</v>
      </c>
      <c r="H171" s="38">
        <v>1765.0833333333333</v>
      </c>
      <c r="I171" s="38">
        <v>1744.4166666666665</v>
      </c>
      <c r="J171" s="38">
        <v>1851.0166666666664</v>
      </c>
      <c r="K171" s="38">
        <v>1871.6833333333334</v>
      </c>
      <c r="L171" s="38">
        <v>1904.3166666666664</v>
      </c>
      <c r="M171" s="28">
        <v>1839.05</v>
      </c>
      <c r="N171" s="28">
        <v>1785.75</v>
      </c>
      <c r="O171" s="39">
        <v>3399264</v>
      </c>
      <c r="P171" s="40">
        <v>-1.3698630136986301E-2</v>
      </c>
    </row>
    <row r="172" spans="1:16" ht="12.75" customHeight="1">
      <c r="A172" s="28">
        <v>162</v>
      </c>
      <c r="B172" s="29" t="s">
        <v>44</v>
      </c>
      <c r="C172" s="30" t="s">
        <v>460</v>
      </c>
      <c r="D172" s="31">
        <v>44798</v>
      </c>
      <c r="E172" s="37">
        <v>197.5</v>
      </c>
      <c r="F172" s="37">
        <v>195.79999999999998</v>
      </c>
      <c r="G172" s="38">
        <v>192.69999999999996</v>
      </c>
      <c r="H172" s="38">
        <v>187.89999999999998</v>
      </c>
      <c r="I172" s="38">
        <v>184.79999999999995</v>
      </c>
      <c r="J172" s="38">
        <v>200.59999999999997</v>
      </c>
      <c r="K172" s="38">
        <v>203.7</v>
      </c>
      <c r="L172" s="38">
        <v>208.49999999999997</v>
      </c>
      <c r="M172" s="28">
        <v>198.9</v>
      </c>
      <c r="N172" s="28">
        <v>191</v>
      </c>
      <c r="O172" s="39">
        <v>11620000</v>
      </c>
      <c r="P172" s="40">
        <v>4.2713567839195977E-2</v>
      </c>
    </row>
    <row r="173" spans="1:16" ht="12.75" customHeight="1">
      <c r="A173" s="28">
        <v>163</v>
      </c>
      <c r="B173" s="29" t="s">
        <v>42</v>
      </c>
      <c r="C173" s="30" t="s">
        <v>182</v>
      </c>
      <c r="D173" s="31">
        <v>44798</v>
      </c>
      <c r="E173" s="37">
        <v>747</v>
      </c>
      <c r="F173" s="37">
        <v>741.81666666666661</v>
      </c>
      <c r="G173" s="38">
        <v>723.63333333333321</v>
      </c>
      <c r="H173" s="38">
        <v>700.26666666666665</v>
      </c>
      <c r="I173" s="38">
        <v>682.08333333333326</v>
      </c>
      <c r="J173" s="38">
        <v>765.18333333333317</v>
      </c>
      <c r="K173" s="38">
        <v>783.36666666666656</v>
      </c>
      <c r="L173" s="38">
        <v>806.73333333333312</v>
      </c>
      <c r="M173" s="28">
        <v>760</v>
      </c>
      <c r="N173" s="28">
        <v>718.45</v>
      </c>
      <c r="O173" s="39">
        <v>5369450</v>
      </c>
      <c r="P173" s="40">
        <v>2.068185490386169E-2</v>
      </c>
    </row>
    <row r="174" spans="1:16" ht="12.75" customHeight="1">
      <c r="A174" s="28">
        <v>164</v>
      </c>
      <c r="B174" s="29" t="s">
        <v>58</v>
      </c>
      <c r="C174" s="30" t="s">
        <v>183</v>
      </c>
      <c r="D174" s="31">
        <v>44798</v>
      </c>
      <c r="E174" s="37">
        <v>104.4</v>
      </c>
      <c r="F174" s="37">
        <v>102.45</v>
      </c>
      <c r="G174" s="38">
        <v>99.800000000000011</v>
      </c>
      <c r="H174" s="38">
        <v>95.2</v>
      </c>
      <c r="I174" s="38">
        <v>92.550000000000011</v>
      </c>
      <c r="J174" s="38">
        <v>107.05000000000001</v>
      </c>
      <c r="K174" s="38">
        <v>109.70000000000002</v>
      </c>
      <c r="L174" s="38">
        <v>114.30000000000001</v>
      </c>
      <c r="M174" s="28">
        <v>105.1</v>
      </c>
      <c r="N174" s="28">
        <v>97.85</v>
      </c>
      <c r="O174" s="39">
        <v>50930000</v>
      </c>
      <c r="P174" s="40">
        <v>-3.787664116369132E-2</v>
      </c>
    </row>
    <row r="175" spans="1:16" ht="12.75" customHeight="1">
      <c r="A175" s="28">
        <v>165</v>
      </c>
      <c r="B175" s="29" t="s">
        <v>168</v>
      </c>
      <c r="C175" s="30" t="s">
        <v>184</v>
      </c>
      <c r="D175" s="31">
        <v>44798</v>
      </c>
      <c r="E175" s="37">
        <v>105.5</v>
      </c>
      <c r="F175" s="37">
        <v>104.8</v>
      </c>
      <c r="G175" s="38">
        <v>103.69999999999999</v>
      </c>
      <c r="H175" s="38">
        <v>101.89999999999999</v>
      </c>
      <c r="I175" s="38">
        <v>100.79999999999998</v>
      </c>
      <c r="J175" s="38">
        <v>106.6</v>
      </c>
      <c r="K175" s="38">
        <v>107.69999999999999</v>
      </c>
      <c r="L175" s="38">
        <v>109.5</v>
      </c>
      <c r="M175" s="28">
        <v>105.9</v>
      </c>
      <c r="N175" s="28">
        <v>103</v>
      </c>
      <c r="O175" s="39">
        <v>32336000</v>
      </c>
      <c r="P175" s="40">
        <v>3.0596634370219276E-2</v>
      </c>
    </row>
    <row r="176" spans="1:16" ht="12.75" customHeight="1">
      <c r="A176" s="28">
        <v>166</v>
      </c>
      <c r="B176" s="228" t="s">
        <v>79</v>
      </c>
      <c r="C176" s="30" t="s">
        <v>185</v>
      </c>
      <c r="D176" s="31">
        <v>44798</v>
      </c>
      <c r="E176" s="37">
        <v>2645.85</v>
      </c>
      <c r="F176" s="37">
        <v>2629.7999999999997</v>
      </c>
      <c r="G176" s="38">
        <v>2605.1999999999994</v>
      </c>
      <c r="H176" s="38">
        <v>2564.5499999999997</v>
      </c>
      <c r="I176" s="38">
        <v>2539.9499999999994</v>
      </c>
      <c r="J176" s="38">
        <v>2670.4499999999994</v>
      </c>
      <c r="K176" s="38">
        <v>2695.0499999999997</v>
      </c>
      <c r="L176" s="38">
        <v>2735.6999999999994</v>
      </c>
      <c r="M176" s="28">
        <v>2654.4</v>
      </c>
      <c r="N176" s="28">
        <v>2589.15</v>
      </c>
      <c r="O176" s="39">
        <v>32269750</v>
      </c>
      <c r="P176" s="40">
        <v>6.7700899298812111E-3</v>
      </c>
    </row>
    <row r="177" spans="1:16" ht="12.75" customHeight="1">
      <c r="A177" s="28">
        <v>167</v>
      </c>
      <c r="B177" s="29" t="s">
        <v>119</v>
      </c>
      <c r="C177" s="30" t="s">
        <v>186</v>
      </c>
      <c r="D177" s="31">
        <v>44798</v>
      </c>
      <c r="E177" s="37">
        <v>80.099999999999994</v>
      </c>
      <c r="F177" s="37">
        <v>79.233333333333334</v>
      </c>
      <c r="G177" s="38">
        <v>78.116666666666674</v>
      </c>
      <c r="H177" s="38">
        <v>76.13333333333334</v>
      </c>
      <c r="I177" s="38">
        <v>75.01666666666668</v>
      </c>
      <c r="J177" s="38">
        <v>81.216666666666669</v>
      </c>
      <c r="K177" s="38">
        <v>82.333333333333314</v>
      </c>
      <c r="L177" s="38">
        <v>84.316666666666663</v>
      </c>
      <c r="M177" s="28">
        <v>80.349999999999994</v>
      </c>
      <c r="N177" s="28">
        <v>77.25</v>
      </c>
      <c r="O177" s="39">
        <v>102252000</v>
      </c>
      <c r="P177" s="40">
        <v>-1.2057971014492753E-2</v>
      </c>
    </row>
    <row r="178" spans="1:16" ht="12.75" customHeight="1">
      <c r="A178" s="28">
        <v>168</v>
      </c>
      <c r="B178" s="29" t="s">
        <v>58</v>
      </c>
      <c r="C178" s="30" t="s">
        <v>273</v>
      </c>
      <c r="D178" s="31">
        <v>44798</v>
      </c>
      <c r="E178" s="37">
        <v>919.6</v>
      </c>
      <c r="F178" s="37">
        <v>912.6</v>
      </c>
      <c r="G178" s="38">
        <v>900.65000000000009</v>
      </c>
      <c r="H178" s="38">
        <v>881.7</v>
      </c>
      <c r="I178" s="38">
        <v>869.75000000000011</v>
      </c>
      <c r="J178" s="38">
        <v>931.55000000000007</v>
      </c>
      <c r="K178" s="38">
        <v>943.50000000000011</v>
      </c>
      <c r="L178" s="38">
        <v>962.45</v>
      </c>
      <c r="M178" s="28">
        <v>924.55</v>
      </c>
      <c r="N178" s="28">
        <v>893.65</v>
      </c>
      <c r="O178" s="39">
        <v>5692800</v>
      </c>
      <c r="P178" s="40">
        <v>1.6891891891891893E-3</v>
      </c>
    </row>
    <row r="179" spans="1:16" ht="12.75" customHeight="1">
      <c r="A179" s="28">
        <v>169</v>
      </c>
      <c r="B179" s="29" t="s">
        <v>63</v>
      </c>
      <c r="C179" s="30" t="s">
        <v>187</v>
      </c>
      <c r="D179" s="31">
        <v>44798</v>
      </c>
      <c r="E179" s="37">
        <v>1282.45</v>
      </c>
      <c r="F179" s="37">
        <v>1281.7</v>
      </c>
      <c r="G179" s="38">
        <v>1270.95</v>
      </c>
      <c r="H179" s="38">
        <v>1259.45</v>
      </c>
      <c r="I179" s="38">
        <v>1248.7</v>
      </c>
      <c r="J179" s="38">
        <v>1293.2</v>
      </c>
      <c r="K179" s="38">
        <v>1303.95</v>
      </c>
      <c r="L179" s="38">
        <v>1315.45</v>
      </c>
      <c r="M179" s="28">
        <v>1292.45</v>
      </c>
      <c r="N179" s="28">
        <v>1270.2</v>
      </c>
      <c r="O179" s="39">
        <v>6091500</v>
      </c>
      <c r="P179" s="40">
        <v>-1.8014750332487003E-2</v>
      </c>
    </row>
    <row r="180" spans="1:16" ht="12.75" customHeight="1">
      <c r="A180" s="28">
        <v>170</v>
      </c>
      <c r="B180" s="29" t="s">
        <v>58</v>
      </c>
      <c r="C180" s="30" t="s">
        <v>188</v>
      </c>
      <c r="D180" s="31">
        <v>44798</v>
      </c>
      <c r="E180" s="37">
        <v>523</v>
      </c>
      <c r="F180" s="37">
        <v>518.75</v>
      </c>
      <c r="G180" s="38">
        <v>512.95000000000005</v>
      </c>
      <c r="H180" s="38">
        <v>502.90000000000003</v>
      </c>
      <c r="I180" s="38">
        <v>497.10000000000008</v>
      </c>
      <c r="J180" s="38">
        <v>528.79999999999995</v>
      </c>
      <c r="K180" s="38">
        <v>534.59999999999991</v>
      </c>
      <c r="L180" s="38">
        <v>544.65</v>
      </c>
      <c r="M180" s="28">
        <v>524.54999999999995</v>
      </c>
      <c r="N180" s="28">
        <v>508.7</v>
      </c>
      <c r="O180" s="39">
        <v>52189500</v>
      </c>
      <c r="P180" s="40">
        <v>-3.4573656316767946E-2</v>
      </c>
    </row>
    <row r="181" spans="1:16" ht="12.75" customHeight="1">
      <c r="A181" s="28">
        <v>171</v>
      </c>
      <c r="B181" s="29" t="s">
        <v>42</v>
      </c>
      <c r="C181" s="30" t="s">
        <v>189</v>
      </c>
      <c r="D181" s="31">
        <v>44798</v>
      </c>
      <c r="E181" s="37">
        <v>21140.85</v>
      </c>
      <c r="F181" s="37">
        <v>21059.366666666665</v>
      </c>
      <c r="G181" s="38">
        <v>20796.583333333328</v>
      </c>
      <c r="H181" s="38">
        <v>20452.316666666662</v>
      </c>
      <c r="I181" s="38">
        <v>20189.533333333326</v>
      </c>
      <c r="J181" s="38">
        <v>21403.633333333331</v>
      </c>
      <c r="K181" s="38">
        <v>21666.416666666664</v>
      </c>
      <c r="L181" s="38">
        <v>22010.683333333334</v>
      </c>
      <c r="M181" s="28">
        <v>21322.15</v>
      </c>
      <c r="N181" s="28">
        <v>20715.099999999999</v>
      </c>
      <c r="O181" s="39">
        <v>303725</v>
      </c>
      <c r="P181" s="40">
        <v>-2.908974666346999E-2</v>
      </c>
    </row>
    <row r="182" spans="1:16" ht="12.75" customHeight="1">
      <c r="A182" s="28">
        <v>172</v>
      </c>
      <c r="B182" s="29" t="s">
        <v>70</v>
      </c>
      <c r="C182" s="30" t="s">
        <v>190</v>
      </c>
      <c r="D182" s="31">
        <v>44798</v>
      </c>
      <c r="E182" s="37">
        <v>2884.4</v>
      </c>
      <c r="F182" s="37">
        <v>2883.8333333333335</v>
      </c>
      <c r="G182" s="38">
        <v>2845.666666666667</v>
      </c>
      <c r="H182" s="38">
        <v>2806.9333333333334</v>
      </c>
      <c r="I182" s="38">
        <v>2768.7666666666669</v>
      </c>
      <c r="J182" s="38">
        <v>2922.5666666666671</v>
      </c>
      <c r="K182" s="38">
        <v>2960.733333333334</v>
      </c>
      <c r="L182" s="38">
        <v>2999.4666666666672</v>
      </c>
      <c r="M182" s="28">
        <v>2922</v>
      </c>
      <c r="N182" s="28">
        <v>2845.1</v>
      </c>
      <c r="O182" s="39">
        <v>1601600</v>
      </c>
      <c r="P182" s="40">
        <v>2.5352112676056339E-2</v>
      </c>
    </row>
    <row r="183" spans="1:16" ht="12.75" customHeight="1">
      <c r="A183" s="28">
        <v>173</v>
      </c>
      <c r="B183" s="29" t="s">
        <v>40</v>
      </c>
      <c r="C183" s="30" t="s">
        <v>191</v>
      </c>
      <c r="D183" s="31">
        <v>44798</v>
      </c>
      <c r="E183" s="37">
        <v>2419.6</v>
      </c>
      <c r="F183" s="37">
        <v>2396.7333333333331</v>
      </c>
      <c r="G183" s="38">
        <v>2367.0666666666662</v>
      </c>
      <c r="H183" s="38">
        <v>2314.5333333333328</v>
      </c>
      <c r="I183" s="38">
        <v>2284.8666666666659</v>
      </c>
      <c r="J183" s="38">
        <v>2449.2666666666664</v>
      </c>
      <c r="K183" s="38">
        <v>2478.9333333333334</v>
      </c>
      <c r="L183" s="38">
        <v>2531.4666666666667</v>
      </c>
      <c r="M183" s="28">
        <v>2426.4</v>
      </c>
      <c r="N183" s="28">
        <v>2344.1999999999998</v>
      </c>
      <c r="O183" s="39">
        <v>3660750</v>
      </c>
      <c r="P183" s="40">
        <v>1.6769086553484011E-2</v>
      </c>
    </row>
    <row r="184" spans="1:16" ht="12.75" customHeight="1">
      <c r="A184" s="28">
        <v>174</v>
      </c>
      <c r="B184" s="29" t="s">
        <v>63</v>
      </c>
      <c r="C184" s="30" t="s">
        <v>192</v>
      </c>
      <c r="D184" s="31">
        <v>44798</v>
      </c>
      <c r="E184" s="37">
        <v>1341.1</v>
      </c>
      <c r="F184" s="37">
        <v>1334.5</v>
      </c>
      <c r="G184" s="38">
        <v>1309.6500000000001</v>
      </c>
      <c r="H184" s="38">
        <v>1278.2</v>
      </c>
      <c r="I184" s="38">
        <v>1253.3500000000001</v>
      </c>
      <c r="J184" s="38">
        <v>1365.95</v>
      </c>
      <c r="K184" s="38">
        <v>1390.8</v>
      </c>
      <c r="L184" s="38">
        <v>1422.25</v>
      </c>
      <c r="M184" s="28">
        <v>1359.35</v>
      </c>
      <c r="N184" s="28">
        <v>1303.05</v>
      </c>
      <c r="O184" s="39">
        <v>4558200</v>
      </c>
      <c r="P184" s="40">
        <v>-3.7989109788527292E-2</v>
      </c>
    </row>
    <row r="185" spans="1:16" ht="12.75" customHeight="1">
      <c r="A185" s="28">
        <v>175</v>
      </c>
      <c r="B185" s="29" t="s">
        <v>47</v>
      </c>
      <c r="C185" s="30" t="s">
        <v>193</v>
      </c>
      <c r="D185" s="31">
        <v>44798</v>
      </c>
      <c r="E185" s="37">
        <v>888.8</v>
      </c>
      <c r="F185" s="37">
        <v>884.98333333333323</v>
      </c>
      <c r="G185" s="38">
        <v>878.16666666666652</v>
      </c>
      <c r="H185" s="38">
        <v>867.5333333333333</v>
      </c>
      <c r="I185" s="38">
        <v>860.71666666666658</v>
      </c>
      <c r="J185" s="38">
        <v>895.61666666666645</v>
      </c>
      <c r="K185" s="38">
        <v>902.43333333333328</v>
      </c>
      <c r="L185" s="38">
        <v>913.06666666666638</v>
      </c>
      <c r="M185" s="28">
        <v>891.8</v>
      </c>
      <c r="N185" s="28">
        <v>874.35</v>
      </c>
      <c r="O185" s="39">
        <v>19707800</v>
      </c>
      <c r="P185" s="40">
        <v>-1.511229273070734E-2</v>
      </c>
    </row>
    <row r="186" spans="1:16" ht="12.75" customHeight="1">
      <c r="A186" s="28">
        <v>176</v>
      </c>
      <c r="B186" s="29" t="s">
        <v>180</v>
      </c>
      <c r="C186" s="30" t="s">
        <v>194</v>
      </c>
      <c r="D186" s="31">
        <v>44798</v>
      </c>
      <c r="E186" s="37">
        <v>487.2</v>
      </c>
      <c r="F186" s="37">
        <v>490.7833333333333</v>
      </c>
      <c r="G186" s="38">
        <v>480.71666666666658</v>
      </c>
      <c r="H186" s="38">
        <v>474.23333333333329</v>
      </c>
      <c r="I186" s="38">
        <v>464.16666666666657</v>
      </c>
      <c r="J186" s="38">
        <v>497.26666666666659</v>
      </c>
      <c r="K186" s="38">
        <v>507.33333333333331</v>
      </c>
      <c r="L186" s="38">
        <v>513.81666666666661</v>
      </c>
      <c r="M186" s="28">
        <v>500.85</v>
      </c>
      <c r="N186" s="28">
        <v>484.3</v>
      </c>
      <c r="O186" s="39">
        <v>10863000</v>
      </c>
      <c r="P186" s="40">
        <v>-1.5631371482941418E-2</v>
      </c>
    </row>
    <row r="187" spans="1:16" ht="12.75" customHeight="1">
      <c r="A187" s="28">
        <v>177</v>
      </c>
      <c r="B187" s="29" t="s">
        <v>47</v>
      </c>
      <c r="C187" s="30" t="s">
        <v>275</v>
      </c>
      <c r="D187" s="31">
        <v>44798</v>
      </c>
      <c r="E187" s="37">
        <v>591.85</v>
      </c>
      <c r="F187" s="37">
        <v>587.83333333333337</v>
      </c>
      <c r="G187" s="38">
        <v>580.9666666666667</v>
      </c>
      <c r="H187" s="38">
        <v>570.08333333333337</v>
      </c>
      <c r="I187" s="38">
        <v>563.2166666666667</v>
      </c>
      <c r="J187" s="38">
        <v>598.7166666666667</v>
      </c>
      <c r="K187" s="38">
        <v>605.58333333333326</v>
      </c>
      <c r="L187" s="38">
        <v>616.4666666666667</v>
      </c>
      <c r="M187" s="28">
        <v>594.70000000000005</v>
      </c>
      <c r="N187" s="28">
        <v>576.95000000000005</v>
      </c>
      <c r="O187" s="39">
        <v>2512000</v>
      </c>
      <c r="P187" s="40">
        <v>-0.16322451698867421</v>
      </c>
    </row>
    <row r="188" spans="1:16" ht="12.75" customHeight="1">
      <c r="A188" s="28">
        <v>178</v>
      </c>
      <c r="B188" s="29" t="s">
        <v>38</v>
      </c>
      <c r="C188" s="30" t="s">
        <v>195</v>
      </c>
      <c r="D188" s="31">
        <v>44798</v>
      </c>
      <c r="E188" s="37">
        <v>1102.25</v>
      </c>
      <c r="F188" s="37">
        <v>1090.2666666666667</v>
      </c>
      <c r="G188" s="38">
        <v>1073.0333333333333</v>
      </c>
      <c r="H188" s="38">
        <v>1043.8166666666666</v>
      </c>
      <c r="I188" s="38">
        <v>1026.5833333333333</v>
      </c>
      <c r="J188" s="38">
        <v>1119.4833333333333</v>
      </c>
      <c r="K188" s="38">
        <v>1136.7166666666665</v>
      </c>
      <c r="L188" s="38">
        <v>1165.9333333333334</v>
      </c>
      <c r="M188" s="28">
        <v>1107.5</v>
      </c>
      <c r="N188" s="28">
        <v>1061.05</v>
      </c>
      <c r="O188" s="39">
        <v>5852000</v>
      </c>
      <c r="P188" s="40">
        <v>-0.15822784810126583</v>
      </c>
    </row>
    <row r="189" spans="1:16" ht="12.75" customHeight="1">
      <c r="A189" s="28">
        <v>179</v>
      </c>
      <c r="B189" s="29" t="s">
        <v>74</v>
      </c>
      <c r="C189" s="30" t="s">
        <v>503</v>
      </c>
      <c r="D189" s="31">
        <v>44798</v>
      </c>
      <c r="E189" s="37">
        <v>1151.8</v>
      </c>
      <c r="F189" s="37">
        <v>1141.0666666666666</v>
      </c>
      <c r="G189" s="38">
        <v>1124.2833333333333</v>
      </c>
      <c r="H189" s="38">
        <v>1096.7666666666667</v>
      </c>
      <c r="I189" s="38">
        <v>1079.9833333333333</v>
      </c>
      <c r="J189" s="38">
        <v>1168.5833333333333</v>
      </c>
      <c r="K189" s="38">
        <v>1185.3666666666666</v>
      </c>
      <c r="L189" s="38">
        <v>1212.8833333333332</v>
      </c>
      <c r="M189" s="28">
        <v>1157.8499999999999</v>
      </c>
      <c r="N189" s="28">
        <v>1113.55</v>
      </c>
      <c r="O189" s="39">
        <v>3041500</v>
      </c>
      <c r="P189" s="40">
        <v>-2.9050279329608939E-2</v>
      </c>
    </row>
    <row r="190" spans="1:16" ht="12.75" customHeight="1">
      <c r="A190" s="28">
        <v>180</v>
      </c>
      <c r="B190" s="29" t="s">
        <v>56</v>
      </c>
      <c r="C190" s="30" t="s">
        <v>196</v>
      </c>
      <c r="D190" s="31">
        <v>44798</v>
      </c>
      <c r="E190" s="37">
        <v>809.45</v>
      </c>
      <c r="F190" s="37">
        <v>802.7166666666667</v>
      </c>
      <c r="G190" s="38">
        <v>793.73333333333335</v>
      </c>
      <c r="H190" s="38">
        <v>778.01666666666665</v>
      </c>
      <c r="I190" s="38">
        <v>769.0333333333333</v>
      </c>
      <c r="J190" s="38">
        <v>818.43333333333339</v>
      </c>
      <c r="K190" s="38">
        <v>827.41666666666674</v>
      </c>
      <c r="L190" s="38">
        <v>843.13333333333344</v>
      </c>
      <c r="M190" s="28">
        <v>811.7</v>
      </c>
      <c r="N190" s="28">
        <v>787</v>
      </c>
      <c r="O190" s="39">
        <v>8258400</v>
      </c>
      <c r="P190" s="40">
        <v>-5.1576227390180876E-2</v>
      </c>
    </row>
    <row r="191" spans="1:16" ht="12.75" customHeight="1">
      <c r="A191" s="28">
        <v>181</v>
      </c>
      <c r="B191" s="29" t="s">
        <v>49</v>
      </c>
      <c r="C191" s="30" t="s">
        <v>197</v>
      </c>
      <c r="D191" s="31">
        <v>44798</v>
      </c>
      <c r="E191" s="37">
        <v>461</v>
      </c>
      <c r="F191" s="37">
        <v>457.38333333333338</v>
      </c>
      <c r="G191" s="38">
        <v>452.36666666666679</v>
      </c>
      <c r="H191" s="38">
        <v>443.73333333333341</v>
      </c>
      <c r="I191" s="38">
        <v>438.71666666666681</v>
      </c>
      <c r="J191" s="38">
        <v>466.01666666666677</v>
      </c>
      <c r="K191" s="38">
        <v>471.0333333333333</v>
      </c>
      <c r="L191" s="38">
        <v>479.66666666666674</v>
      </c>
      <c r="M191" s="28">
        <v>462.4</v>
      </c>
      <c r="N191" s="28">
        <v>448.75</v>
      </c>
      <c r="O191" s="39">
        <v>60987150</v>
      </c>
      <c r="P191" s="40">
        <v>5.9702895825498306E-3</v>
      </c>
    </row>
    <row r="192" spans="1:16" ht="12.75" customHeight="1">
      <c r="A192" s="28">
        <v>182</v>
      </c>
      <c r="B192" s="29" t="s">
        <v>168</v>
      </c>
      <c r="C192" s="30" t="s">
        <v>198</v>
      </c>
      <c r="D192" s="31">
        <v>44798</v>
      </c>
      <c r="E192" s="37">
        <v>231.55</v>
      </c>
      <c r="F192" s="37">
        <v>228.46666666666667</v>
      </c>
      <c r="G192" s="38">
        <v>224.83333333333334</v>
      </c>
      <c r="H192" s="38">
        <v>218.11666666666667</v>
      </c>
      <c r="I192" s="38">
        <v>214.48333333333335</v>
      </c>
      <c r="J192" s="38">
        <v>235.18333333333334</v>
      </c>
      <c r="K192" s="38">
        <v>238.81666666666666</v>
      </c>
      <c r="L192" s="38">
        <v>245.53333333333333</v>
      </c>
      <c r="M192" s="28">
        <v>232.1</v>
      </c>
      <c r="N192" s="28">
        <v>221.75</v>
      </c>
      <c r="O192" s="39">
        <v>92016000</v>
      </c>
      <c r="P192" s="40">
        <v>-3.5210021586043382E-2</v>
      </c>
    </row>
    <row r="193" spans="1:16" ht="12.75" customHeight="1">
      <c r="A193" s="28">
        <v>183</v>
      </c>
      <c r="B193" s="29" t="s">
        <v>119</v>
      </c>
      <c r="C193" s="30" t="s">
        <v>199</v>
      </c>
      <c r="D193" s="31">
        <v>44798</v>
      </c>
      <c r="E193" s="37">
        <v>107.7</v>
      </c>
      <c r="F193" s="37">
        <v>106.55</v>
      </c>
      <c r="G193" s="38">
        <v>104.89999999999999</v>
      </c>
      <c r="H193" s="38">
        <v>102.1</v>
      </c>
      <c r="I193" s="38">
        <v>100.44999999999999</v>
      </c>
      <c r="J193" s="38">
        <v>109.35</v>
      </c>
      <c r="K193" s="38">
        <v>111</v>
      </c>
      <c r="L193" s="38">
        <v>113.8</v>
      </c>
      <c r="M193" s="28">
        <v>108.2</v>
      </c>
      <c r="N193" s="28">
        <v>103.75</v>
      </c>
      <c r="O193" s="39">
        <v>236499750</v>
      </c>
      <c r="P193" s="40">
        <v>-1.3456015317519414E-2</v>
      </c>
    </row>
    <row r="194" spans="1:16" ht="12.75" customHeight="1">
      <c r="A194" s="28">
        <v>184</v>
      </c>
      <c r="B194" s="29" t="s">
        <v>86</v>
      </c>
      <c r="C194" s="30" t="s">
        <v>200</v>
      </c>
      <c r="D194" s="31">
        <v>44798</v>
      </c>
      <c r="E194" s="37">
        <v>3295.2</v>
      </c>
      <c r="F194" s="37">
        <v>3304.65</v>
      </c>
      <c r="G194" s="38">
        <v>3265.55</v>
      </c>
      <c r="H194" s="38">
        <v>3235.9</v>
      </c>
      <c r="I194" s="38">
        <v>3196.8</v>
      </c>
      <c r="J194" s="38">
        <v>3334.3</v>
      </c>
      <c r="K194" s="38">
        <v>3373.3999999999996</v>
      </c>
      <c r="L194" s="38">
        <v>3403.05</v>
      </c>
      <c r="M194" s="28">
        <v>3343.75</v>
      </c>
      <c r="N194" s="28">
        <v>3275</v>
      </c>
      <c r="O194" s="39">
        <v>11932800</v>
      </c>
      <c r="P194" s="40">
        <v>2.9906009683850755E-2</v>
      </c>
    </row>
    <row r="195" spans="1:16" ht="12.75" customHeight="1">
      <c r="A195" s="28">
        <v>185</v>
      </c>
      <c r="B195" s="29" t="s">
        <v>86</v>
      </c>
      <c r="C195" s="30" t="s">
        <v>201</v>
      </c>
      <c r="D195" s="31">
        <v>44798</v>
      </c>
      <c r="E195" s="37">
        <v>1066.55</v>
      </c>
      <c r="F195" s="37">
        <v>1061.0333333333333</v>
      </c>
      <c r="G195" s="38">
        <v>1051.2666666666667</v>
      </c>
      <c r="H195" s="38">
        <v>1035.9833333333333</v>
      </c>
      <c r="I195" s="38">
        <v>1026.2166666666667</v>
      </c>
      <c r="J195" s="38">
        <v>1076.3166666666666</v>
      </c>
      <c r="K195" s="38">
        <v>1086.083333333333</v>
      </c>
      <c r="L195" s="38">
        <v>1101.3666666666666</v>
      </c>
      <c r="M195" s="28">
        <v>1070.8</v>
      </c>
      <c r="N195" s="28">
        <v>1045.75</v>
      </c>
      <c r="O195" s="39">
        <v>19059600</v>
      </c>
      <c r="P195" s="40">
        <v>-6.8469595122713769E-3</v>
      </c>
    </row>
    <row r="196" spans="1:16" ht="12.75" customHeight="1">
      <c r="A196" s="28">
        <v>186</v>
      </c>
      <c r="B196" s="29" t="s">
        <v>56</v>
      </c>
      <c r="C196" s="30" t="s">
        <v>202</v>
      </c>
      <c r="D196" s="31">
        <v>44798</v>
      </c>
      <c r="E196" s="37">
        <v>2478.25</v>
      </c>
      <c r="F196" s="37">
        <v>2461.85</v>
      </c>
      <c r="G196" s="38">
        <v>2422.5</v>
      </c>
      <c r="H196" s="38">
        <v>2366.75</v>
      </c>
      <c r="I196" s="38">
        <v>2327.4</v>
      </c>
      <c r="J196" s="38">
        <v>2517.6</v>
      </c>
      <c r="K196" s="38">
        <v>2556.9499999999994</v>
      </c>
      <c r="L196" s="38">
        <v>2612.6999999999998</v>
      </c>
      <c r="M196" s="28">
        <v>2501.1999999999998</v>
      </c>
      <c r="N196" s="28">
        <v>2406.1</v>
      </c>
      <c r="O196" s="39">
        <v>5133000</v>
      </c>
      <c r="P196" s="40">
        <v>-3.5852644924984155E-2</v>
      </c>
    </row>
    <row r="197" spans="1:16" ht="12.75" customHeight="1">
      <c r="A197" s="28">
        <v>187</v>
      </c>
      <c r="B197" s="29" t="s">
        <v>47</v>
      </c>
      <c r="C197" s="30" t="s">
        <v>203</v>
      </c>
      <c r="D197" s="31">
        <v>44798</v>
      </c>
      <c r="E197" s="37">
        <v>1533.75</v>
      </c>
      <c r="F197" s="37">
        <v>1529.8833333333332</v>
      </c>
      <c r="G197" s="38">
        <v>1513.9666666666665</v>
      </c>
      <c r="H197" s="38">
        <v>1494.1833333333332</v>
      </c>
      <c r="I197" s="38">
        <v>1478.2666666666664</v>
      </c>
      <c r="J197" s="38">
        <v>1549.6666666666665</v>
      </c>
      <c r="K197" s="38">
        <v>1565.5833333333335</v>
      </c>
      <c r="L197" s="38">
        <v>1585.3666666666666</v>
      </c>
      <c r="M197" s="28">
        <v>1545.8</v>
      </c>
      <c r="N197" s="28">
        <v>1510.1</v>
      </c>
      <c r="O197" s="39">
        <v>1517500</v>
      </c>
      <c r="P197" s="40">
        <v>-2.6307346807828039E-2</v>
      </c>
    </row>
    <row r="198" spans="1:16" ht="12.75" customHeight="1">
      <c r="A198" s="28">
        <v>188</v>
      </c>
      <c r="B198" s="29" t="s">
        <v>168</v>
      </c>
      <c r="C198" s="30" t="s">
        <v>204</v>
      </c>
      <c r="D198" s="31">
        <v>44798</v>
      </c>
      <c r="E198" s="37">
        <v>583.04999999999995</v>
      </c>
      <c r="F198" s="37">
        <v>585.48333333333323</v>
      </c>
      <c r="G198" s="38">
        <v>577.31666666666649</v>
      </c>
      <c r="H198" s="38">
        <v>571.58333333333326</v>
      </c>
      <c r="I198" s="38">
        <v>563.41666666666652</v>
      </c>
      <c r="J198" s="38">
        <v>591.21666666666647</v>
      </c>
      <c r="K198" s="38">
        <v>599.38333333333321</v>
      </c>
      <c r="L198" s="38">
        <v>605.11666666666645</v>
      </c>
      <c r="M198" s="28">
        <v>593.65</v>
      </c>
      <c r="N198" s="28">
        <v>579.75</v>
      </c>
      <c r="O198" s="39">
        <v>3225000</v>
      </c>
      <c r="P198" s="40">
        <v>-8.6272843178920533E-2</v>
      </c>
    </row>
    <row r="199" spans="1:16" ht="12.75" customHeight="1">
      <c r="A199" s="28">
        <v>189</v>
      </c>
      <c r="B199" s="29" t="s">
        <v>44</v>
      </c>
      <c r="C199" s="30" t="s">
        <v>205</v>
      </c>
      <c r="D199" s="31">
        <v>44798</v>
      </c>
      <c r="E199" s="37">
        <v>1352</v>
      </c>
      <c r="F199" s="37">
        <v>1336.8833333333334</v>
      </c>
      <c r="G199" s="38">
        <v>1315.2666666666669</v>
      </c>
      <c r="H199" s="38">
        <v>1278.5333333333335</v>
      </c>
      <c r="I199" s="38">
        <v>1256.916666666667</v>
      </c>
      <c r="J199" s="38">
        <v>1373.6166666666668</v>
      </c>
      <c r="K199" s="38">
        <v>1395.2333333333331</v>
      </c>
      <c r="L199" s="38">
        <v>1431.9666666666667</v>
      </c>
      <c r="M199" s="28">
        <v>1358.5</v>
      </c>
      <c r="N199" s="28">
        <v>1300.1500000000001</v>
      </c>
      <c r="O199" s="39">
        <v>5396175</v>
      </c>
      <c r="P199" s="40">
        <v>1.3618412093149939E-2</v>
      </c>
    </row>
    <row r="200" spans="1:16" ht="12.75" customHeight="1">
      <c r="A200" s="28">
        <v>190</v>
      </c>
      <c r="B200" s="29" t="s">
        <v>49</v>
      </c>
      <c r="C200" s="30" t="s">
        <v>206</v>
      </c>
      <c r="D200" s="31">
        <v>44798</v>
      </c>
      <c r="E200" s="37">
        <v>959.15</v>
      </c>
      <c r="F200" s="37">
        <v>948.7833333333333</v>
      </c>
      <c r="G200" s="38">
        <v>935.66666666666663</v>
      </c>
      <c r="H200" s="38">
        <v>912.18333333333328</v>
      </c>
      <c r="I200" s="38">
        <v>899.06666666666661</v>
      </c>
      <c r="J200" s="38">
        <v>972.26666666666665</v>
      </c>
      <c r="K200" s="38">
        <v>985.38333333333344</v>
      </c>
      <c r="L200" s="38">
        <v>1008.8666666666667</v>
      </c>
      <c r="M200" s="28">
        <v>961.9</v>
      </c>
      <c r="N200" s="28">
        <v>925.3</v>
      </c>
      <c r="O200" s="39">
        <v>9347800</v>
      </c>
      <c r="P200" s="40">
        <v>4.556843094268713E-2</v>
      </c>
    </row>
    <row r="201" spans="1:16" ht="12.75" customHeight="1">
      <c r="A201" s="28">
        <v>191</v>
      </c>
      <c r="B201" s="29" t="s">
        <v>56</v>
      </c>
      <c r="C201" s="30" t="s">
        <v>207</v>
      </c>
      <c r="D201" s="31">
        <v>44798</v>
      </c>
      <c r="E201" s="37">
        <v>1627.7</v>
      </c>
      <c r="F201" s="37">
        <v>1636.5166666666667</v>
      </c>
      <c r="G201" s="38">
        <v>1610.3833333333332</v>
      </c>
      <c r="H201" s="38">
        <v>1593.0666666666666</v>
      </c>
      <c r="I201" s="38">
        <v>1566.9333333333332</v>
      </c>
      <c r="J201" s="38">
        <v>1653.8333333333333</v>
      </c>
      <c r="K201" s="38">
        <v>1679.9666666666669</v>
      </c>
      <c r="L201" s="38">
        <v>1697.2833333333333</v>
      </c>
      <c r="M201" s="28">
        <v>1662.65</v>
      </c>
      <c r="N201" s="28">
        <v>1619.2</v>
      </c>
      <c r="O201" s="39">
        <v>1271600</v>
      </c>
      <c r="P201" s="40">
        <v>0.11037373384561648</v>
      </c>
    </row>
    <row r="202" spans="1:16" ht="12.75" customHeight="1">
      <c r="A202" s="28">
        <v>192</v>
      </c>
      <c r="B202" s="29" t="s">
        <v>42</v>
      </c>
      <c r="C202" s="30" t="s">
        <v>208</v>
      </c>
      <c r="D202" s="31">
        <v>44798</v>
      </c>
      <c r="E202" s="37">
        <v>6511.05</v>
      </c>
      <c r="F202" s="37">
        <v>6506.2833333333328</v>
      </c>
      <c r="G202" s="38">
        <v>6416.1166666666659</v>
      </c>
      <c r="H202" s="38">
        <v>6321.1833333333334</v>
      </c>
      <c r="I202" s="38">
        <v>6231.0166666666664</v>
      </c>
      <c r="J202" s="38">
        <v>6601.2166666666653</v>
      </c>
      <c r="K202" s="38">
        <v>6691.3833333333332</v>
      </c>
      <c r="L202" s="38">
        <v>6786.3166666666648</v>
      </c>
      <c r="M202" s="28">
        <v>6596.45</v>
      </c>
      <c r="N202" s="28">
        <v>6411.35</v>
      </c>
      <c r="O202" s="39">
        <v>2018000</v>
      </c>
      <c r="P202" s="40">
        <v>-1.1849965723239644E-2</v>
      </c>
    </row>
    <row r="203" spans="1:16" ht="12.75" customHeight="1">
      <c r="A203" s="28">
        <v>193</v>
      </c>
      <c r="B203" s="29" t="s">
        <v>38</v>
      </c>
      <c r="C203" s="30" t="s">
        <v>209</v>
      </c>
      <c r="D203" s="31">
        <v>44798</v>
      </c>
      <c r="E203" s="37">
        <v>759.5</v>
      </c>
      <c r="F203" s="37">
        <v>752.9666666666667</v>
      </c>
      <c r="G203" s="38">
        <v>744.78333333333342</v>
      </c>
      <c r="H203" s="38">
        <v>730.06666666666672</v>
      </c>
      <c r="I203" s="38">
        <v>721.88333333333344</v>
      </c>
      <c r="J203" s="38">
        <v>767.68333333333339</v>
      </c>
      <c r="K203" s="38">
        <v>775.86666666666679</v>
      </c>
      <c r="L203" s="38">
        <v>790.58333333333337</v>
      </c>
      <c r="M203" s="28">
        <v>761.15</v>
      </c>
      <c r="N203" s="28">
        <v>738.25</v>
      </c>
      <c r="O203" s="39">
        <v>19717100</v>
      </c>
      <c r="P203" s="40">
        <v>-3.4822601839684625E-3</v>
      </c>
    </row>
    <row r="204" spans="1:16" ht="12.75" customHeight="1">
      <c r="A204" s="28">
        <v>194</v>
      </c>
      <c r="B204" s="29" t="s">
        <v>119</v>
      </c>
      <c r="C204" s="30" t="s">
        <v>210</v>
      </c>
      <c r="D204" s="31">
        <v>44798</v>
      </c>
      <c r="E204" s="37">
        <v>262.60000000000002</v>
      </c>
      <c r="F204" s="37">
        <v>259.41666666666669</v>
      </c>
      <c r="G204" s="38">
        <v>254.88333333333338</v>
      </c>
      <c r="H204" s="38">
        <v>247.16666666666669</v>
      </c>
      <c r="I204" s="38">
        <v>242.63333333333338</v>
      </c>
      <c r="J204" s="38">
        <v>267.13333333333338</v>
      </c>
      <c r="K204" s="38">
        <v>271.66666666666669</v>
      </c>
      <c r="L204" s="38">
        <v>279.38333333333338</v>
      </c>
      <c r="M204" s="28">
        <v>263.95</v>
      </c>
      <c r="N204" s="28">
        <v>251.7</v>
      </c>
      <c r="O204" s="39">
        <v>41324550</v>
      </c>
      <c r="P204" s="40">
        <v>-5.2979144125657575E-3</v>
      </c>
    </row>
    <row r="205" spans="1:16" ht="12.75" customHeight="1">
      <c r="A205" s="28">
        <v>195</v>
      </c>
      <c r="B205" s="29" t="s">
        <v>70</v>
      </c>
      <c r="C205" s="30" t="s">
        <v>211</v>
      </c>
      <c r="D205" s="31">
        <v>44798</v>
      </c>
      <c r="E205" s="37">
        <v>993.95</v>
      </c>
      <c r="F205" s="37">
        <v>986.06666666666672</v>
      </c>
      <c r="G205" s="38">
        <v>973.53333333333342</v>
      </c>
      <c r="H205" s="38">
        <v>953.11666666666667</v>
      </c>
      <c r="I205" s="38">
        <v>940.58333333333337</v>
      </c>
      <c r="J205" s="38">
        <v>1006.4833333333335</v>
      </c>
      <c r="K205" s="38">
        <v>1019.0166666666668</v>
      </c>
      <c r="L205" s="38">
        <v>1039.4333333333334</v>
      </c>
      <c r="M205" s="28">
        <v>998.6</v>
      </c>
      <c r="N205" s="28">
        <v>965.65</v>
      </c>
      <c r="O205" s="39">
        <v>3525000</v>
      </c>
      <c r="P205" s="40">
        <v>-0.1586108127461511</v>
      </c>
    </row>
    <row r="206" spans="1:16" ht="12.75" customHeight="1">
      <c r="A206" s="28">
        <v>196</v>
      </c>
      <c r="B206" s="29" t="s">
        <v>70</v>
      </c>
      <c r="C206" s="30" t="s">
        <v>280</v>
      </c>
      <c r="D206" s="31">
        <v>44798</v>
      </c>
      <c r="E206" s="37">
        <v>1802.05</v>
      </c>
      <c r="F206" s="37">
        <v>1788.8666666666668</v>
      </c>
      <c r="G206" s="38">
        <v>1758.3333333333335</v>
      </c>
      <c r="H206" s="38">
        <v>1714.6166666666668</v>
      </c>
      <c r="I206" s="38">
        <v>1684.0833333333335</v>
      </c>
      <c r="J206" s="38">
        <v>1832.5833333333335</v>
      </c>
      <c r="K206" s="38">
        <v>1863.1166666666668</v>
      </c>
      <c r="L206" s="38">
        <v>1906.8333333333335</v>
      </c>
      <c r="M206" s="28">
        <v>1819.4</v>
      </c>
      <c r="N206" s="28">
        <v>1745.15</v>
      </c>
      <c r="O206" s="39">
        <v>759850</v>
      </c>
      <c r="P206" s="40">
        <v>-4.5294635004397538E-2</v>
      </c>
    </row>
    <row r="207" spans="1:16" ht="12.75" customHeight="1">
      <c r="A207" s="28">
        <v>197</v>
      </c>
      <c r="B207" s="29" t="s">
        <v>86</v>
      </c>
      <c r="C207" s="30" t="s">
        <v>212</v>
      </c>
      <c r="D207" s="31">
        <v>44798</v>
      </c>
      <c r="E207" s="37">
        <v>416.95</v>
      </c>
      <c r="F207" s="37">
        <v>415.3</v>
      </c>
      <c r="G207" s="38">
        <v>411.65000000000003</v>
      </c>
      <c r="H207" s="38">
        <v>406.35</v>
      </c>
      <c r="I207" s="38">
        <v>402.70000000000005</v>
      </c>
      <c r="J207" s="38">
        <v>420.6</v>
      </c>
      <c r="K207" s="38">
        <v>424.25</v>
      </c>
      <c r="L207" s="38">
        <v>429.55</v>
      </c>
      <c r="M207" s="28">
        <v>418.95</v>
      </c>
      <c r="N207" s="28">
        <v>410</v>
      </c>
      <c r="O207" s="39">
        <v>41274000</v>
      </c>
      <c r="P207" s="40">
        <v>8.823601300320191E-3</v>
      </c>
    </row>
    <row r="208" spans="1:16" ht="12.75" customHeight="1">
      <c r="A208" s="28">
        <v>198</v>
      </c>
      <c r="B208" s="29" t="s">
        <v>180</v>
      </c>
      <c r="C208" s="30" t="s">
        <v>213</v>
      </c>
      <c r="D208" s="31">
        <v>44798</v>
      </c>
      <c r="E208" s="37">
        <v>258.05</v>
      </c>
      <c r="F208" s="37">
        <v>257.38333333333338</v>
      </c>
      <c r="G208" s="38">
        <v>252.86666666666679</v>
      </c>
      <c r="H208" s="38">
        <v>247.68333333333339</v>
      </c>
      <c r="I208" s="38">
        <v>243.1666666666668</v>
      </c>
      <c r="J208" s="38">
        <v>262.56666666666678</v>
      </c>
      <c r="K208" s="38">
        <v>267.08333333333331</v>
      </c>
      <c r="L208" s="38">
        <v>272.26666666666677</v>
      </c>
      <c r="M208" s="28">
        <v>261.89999999999998</v>
      </c>
      <c r="N208" s="28">
        <v>252.2</v>
      </c>
      <c r="O208" s="39">
        <v>89259000</v>
      </c>
      <c r="P208" s="40">
        <v>5.7125473228772311E-3</v>
      </c>
    </row>
    <row r="209" spans="1:16" ht="12.75" customHeight="1">
      <c r="A209" s="28">
        <v>199</v>
      </c>
      <c r="B209" s="29" t="s">
        <v>47</v>
      </c>
      <c r="C209" s="30" t="s">
        <v>827</v>
      </c>
      <c r="D209" s="31">
        <v>44798</v>
      </c>
      <c r="E209" s="37">
        <v>384.7</v>
      </c>
      <c r="F209" s="37">
        <v>384.43333333333339</v>
      </c>
      <c r="G209" s="38">
        <v>380.36666666666679</v>
      </c>
      <c r="H209" s="38">
        <v>376.03333333333342</v>
      </c>
      <c r="I209" s="38">
        <v>371.96666666666681</v>
      </c>
      <c r="J209" s="38">
        <v>388.76666666666677</v>
      </c>
      <c r="K209" s="38">
        <v>392.83333333333337</v>
      </c>
      <c r="L209" s="38">
        <v>397.16666666666674</v>
      </c>
      <c r="M209" s="28">
        <v>388.5</v>
      </c>
      <c r="N209" s="28">
        <v>380.1</v>
      </c>
      <c r="O209" s="39">
        <v>13530600</v>
      </c>
      <c r="P209" s="40">
        <v>-2.6043016325472922E-2</v>
      </c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8"/>
      <c r="B213" s="273"/>
      <c r="C213" s="252"/>
      <c r="D213" s="274"/>
      <c r="E213" s="253"/>
      <c r="F213" s="253"/>
      <c r="G213" s="275"/>
      <c r="H213" s="275"/>
      <c r="I213" s="275"/>
      <c r="J213" s="275"/>
      <c r="K213" s="275"/>
      <c r="L213" s="275"/>
      <c r="M213" s="252"/>
      <c r="N213" s="252"/>
      <c r="O213" s="276"/>
      <c r="P213" s="277"/>
    </row>
    <row r="214" spans="1:16" ht="12.75" customHeight="1">
      <c r="A214" s="252"/>
      <c r="B214" s="42"/>
      <c r="C214" s="41"/>
      <c r="D214" s="43"/>
      <c r="E214" s="44"/>
      <c r="F214" s="44"/>
      <c r="G214" s="45"/>
      <c r="H214" s="45"/>
      <c r="I214" s="45"/>
      <c r="J214" s="45"/>
      <c r="K214" s="45"/>
      <c r="L214" s="1"/>
      <c r="M214" s="1"/>
      <c r="N214" s="1"/>
      <c r="O214" s="1"/>
      <c r="P214" s="1"/>
    </row>
    <row r="215" spans="1:16" ht="12.75" customHeight="1">
      <c r="A215" s="252"/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21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</row>
    <row r="519" spans="1:16" ht="12.75" customHeight="1">
      <c r="A519" s="1"/>
    </row>
    <row r="520" spans="1:16" ht="12.75" customHeight="1">
      <c r="A52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6" t="s">
        <v>16</v>
      </c>
      <c r="B8" s="458"/>
      <c r="C8" s="462" t="s">
        <v>20</v>
      </c>
      <c r="D8" s="462" t="s">
        <v>21</v>
      </c>
      <c r="E8" s="453" t="s">
        <v>22</v>
      </c>
      <c r="F8" s="454"/>
      <c r="G8" s="455"/>
      <c r="H8" s="453" t="s">
        <v>23</v>
      </c>
      <c r="I8" s="454"/>
      <c r="J8" s="455"/>
      <c r="K8" s="23"/>
      <c r="L8" s="50"/>
      <c r="M8" s="50"/>
      <c r="N8" s="1"/>
      <c r="O8" s="1"/>
    </row>
    <row r="9" spans="1:15" ht="36" customHeight="1">
      <c r="A9" s="460"/>
      <c r="B9" s="461"/>
      <c r="C9" s="461"/>
      <c r="D9" s="4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17577.5</v>
      </c>
      <c r="D10" s="32">
        <v>17516.083333333332</v>
      </c>
      <c r="E10" s="32">
        <v>17406.616666666665</v>
      </c>
      <c r="F10" s="32">
        <v>17235.733333333334</v>
      </c>
      <c r="G10" s="32">
        <v>17126.266666666666</v>
      </c>
      <c r="H10" s="32">
        <v>17686.966666666664</v>
      </c>
      <c r="I10" s="32">
        <v>17796.433333333331</v>
      </c>
      <c r="J10" s="32">
        <v>17967.316666666662</v>
      </c>
      <c r="K10" s="34">
        <v>17625.55</v>
      </c>
      <c r="L10" s="34">
        <v>17345.2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38697.65</v>
      </c>
      <c r="D11" s="37">
        <v>38506.133333333331</v>
      </c>
      <c r="E11" s="37">
        <v>38142.366666666661</v>
      </c>
      <c r="F11" s="37">
        <v>37587.083333333328</v>
      </c>
      <c r="G11" s="37">
        <v>37223.316666666658</v>
      </c>
      <c r="H11" s="37">
        <v>39061.416666666664</v>
      </c>
      <c r="I11" s="37">
        <v>39425.183333333327</v>
      </c>
      <c r="J11" s="37">
        <v>39980.466666666667</v>
      </c>
      <c r="K11" s="28">
        <v>38869.9</v>
      </c>
      <c r="L11" s="28">
        <v>37950.85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2634.35</v>
      </c>
      <c r="D12" s="37">
        <v>2618.9</v>
      </c>
      <c r="E12" s="37">
        <v>2597.2000000000003</v>
      </c>
      <c r="F12" s="37">
        <v>2560.0500000000002</v>
      </c>
      <c r="G12" s="37">
        <v>2538.3500000000004</v>
      </c>
      <c r="H12" s="37">
        <v>2656.05</v>
      </c>
      <c r="I12" s="37">
        <v>2677.75</v>
      </c>
      <c r="J12" s="37">
        <v>2714.9</v>
      </c>
      <c r="K12" s="28">
        <v>2640.6</v>
      </c>
      <c r="L12" s="28">
        <v>2581.75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5056.5</v>
      </c>
      <c r="D13" s="37">
        <v>5033.6166666666668</v>
      </c>
      <c r="E13" s="37">
        <v>5001.1333333333332</v>
      </c>
      <c r="F13" s="37">
        <v>4945.7666666666664</v>
      </c>
      <c r="G13" s="37">
        <v>4913.2833333333328</v>
      </c>
      <c r="H13" s="37">
        <v>5088.9833333333336</v>
      </c>
      <c r="I13" s="37">
        <v>5121.4666666666672</v>
      </c>
      <c r="J13" s="37">
        <v>5176.8333333333339</v>
      </c>
      <c r="K13" s="28">
        <v>5066.1000000000004</v>
      </c>
      <c r="L13" s="28">
        <v>4978.25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28957.85</v>
      </c>
      <c r="D14" s="37">
        <v>28953.633333333331</v>
      </c>
      <c r="E14" s="37">
        <v>28718.366666666661</v>
      </c>
      <c r="F14" s="37">
        <v>28478.883333333331</v>
      </c>
      <c r="G14" s="37">
        <v>28243.616666666661</v>
      </c>
      <c r="H14" s="37">
        <v>29193.116666666661</v>
      </c>
      <c r="I14" s="37">
        <v>29428.383333333331</v>
      </c>
      <c r="J14" s="37">
        <v>29667.866666666661</v>
      </c>
      <c r="K14" s="28">
        <v>29188.9</v>
      </c>
      <c r="L14" s="28">
        <v>28714.15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4132.8999999999996</v>
      </c>
      <c r="D15" s="37">
        <v>4112.4833333333327</v>
      </c>
      <c r="E15" s="37">
        <v>4084.7666666666655</v>
      </c>
      <c r="F15" s="37">
        <v>4036.6333333333328</v>
      </c>
      <c r="G15" s="37">
        <v>4008.9166666666656</v>
      </c>
      <c r="H15" s="37">
        <v>4160.616666666665</v>
      </c>
      <c r="I15" s="37">
        <v>4188.3333333333321</v>
      </c>
      <c r="J15" s="37">
        <v>4236.4666666666653</v>
      </c>
      <c r="K15" s="28">
        <v>4140.2</v>
      </c>
      <c r="L15" s="28">
        <v>4064.35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8358.6</v>
      </c>
      <c r="D16" s="37">
        <v>8306.5833333333339</v>
      </c>
      <c r="E16" s="37">
        <v>8235.8166666666675</v>
      </c>
      <c r="F16" s="37">
        <v>8113.0333333333338</v>
      </c>
      <c r="G16" s="37">
        <v>8042.2666666666673</v>
      </c>
      <c r="H16" s="37">
        <v>8429.3666666666686</v>
      </c>
      <c r="I16" s="37">
        <v>8500.133333333335</v>
      </c>
      <c r="J16" s="37">
        <v>8622.9166666666679</v>
      </c>
      <c r="K16" s="28">
        <v>8377.35</v>
      </c>
      <c r="L16" s="28">
        <v>8183.8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2868.1</v>
      </c>
      <c r="D17" s="37">
        <v>2874.6666666666665</v>
      </c>
      <c r="E17" s="37">
        <v>2838.4333333333329</v>
      </c>
      <c r="F17" s="37">
        <v>2808.7666666666664</v>
      </c>
      <c r="G17" s="37">
        <v>2772.5333333333328</v>
      </c>
      <c r="H17" s="37">
        <v>2904.333333333333</v>
      </c>
      <c r="I17" s="37">
        <v>2940.5666666666666</v>
      </c>
      <c r="J17" s="37">
        <v>2970.2333333333331</v>
      </c>
      <c r="K17" s="28">
        <v>2910.9</v>
      </c>
      <c r="L17" s="28">
        <v>2845</v>
      </c>
      <c r="M17" s="28">
        <v>5.7402899999999999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2296.0500000000002</v>
      </c>
      <c r="D18" s="37">
        <v>2292.1833333333338</v>
      </c>
      <c r="E18" s="37">
        <v>2268.4666666666676</v>
      </c>
      <c r="F18" s="37">
        <v>2240.8833333333337</v>
      </c>
      <c r="G18" s="37">
        <v>2217.1666666666674</v>
      </c>
      <c r="H18" s="37">
        <v>2319.7666666666678</v>
      </c>
      <c r="I18" s="37">
        <v>2343.483333333334</v>
      </c>
      <c r="J18" s="37">
        <v>2371.066666666668</v>
      </c>
      <c r="K18" s="28">
        <v>2315.9</v>
      </c>
      <c r="L18" s="28">
        <v>2264.6</v>
      </c>
      <c r="M18" s="28">
        <v>4.0675999999999997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646.45000000000005</v>
      </c>
      <c r="D19" s="37">
        <v>642.13333333333333</v>
      </c>
      <c r="E19" s="37">
        <v>631.31666666666661</v>
      </c>
      <c r="F19" s="37">
        <v>616.18333333333328</v>
      </c>
      <c r="G19" s="37">
        <v>605.36666666666656</v>
      </c>
      <c r="H19" s="37">
        <v>657.26666666666665</v>
      </c>
      <c r="I19" s="37">
        <v>668.08333333333348</v>
      </c>
      <c r="J19" s="37">
        <v>683.2166666666667</v>
      </c>
      <c r="K19" s="28">
        <v>652.95000000000005</v>
      </c>
      <c r="L19" s="28">
        <v>627</v>
      </c>
      <c r="M19" s="28">
        <v>23.067450000000001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18650.55</v>
      </c>
      <c r="D20" s="37">
        <v>18677.166666666668</v>
      </c>
      <c r="E20" s="37">
        <v>18477.383333333335</v>
      </c>
      <c r="F20" s="37">
        <v>18304.216666666667</v>
      </c>
      <c r="G20" s="37">
        <v>18104.433333333334</v>
      </c>
      <c r="H20" s="37">
        <v>18850.333333333336</v>
      </c>
      <c r="I20" s="37">
        <v>19050.116666666669</v>
      </c>
      <c r="J20" s="37">
        <v>19223.283333333336</v>
      </c>
      <c r="K20" s="28">
        <v>18876.95</v>
      </c>
      <c r="L20" s="28">
        <v>18504</v>
      </c>
      <c r="M20" s="28">
        <v>8.4570000000000006E-2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3030.65</v>
      </c>
      <c r="D21" s="37">
        <v>3010.6833333333329</v>
      </c>
      <c r="E21" s="37">
        <v>2947.3666666666659</v>
      </c>
      <c r="F21" s="37">
        <v>2864.083333333333</v>
      </c>
      <c r="G21" s="37">
        <v>2800.766666666666</v>
      </c>
      <c r="H21" s="37">
        <v>3093.9666666666658</v>
      </c>
      <c r="I21" s="37">
        <v>3157.2833333333324</v>
      </c>
      <c r="J21" s="37">
        <v>3240.5666666666657</v>
      </c>
      <c r="K21" s="28">
        <v>3074</v>
      </c>
      <c r="L21" s="28">
        <v>2927.4</v>
      </c>
      <c r="M21" s="28">
        <v>41.691360000000003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2412.9</v>
      </c>
      <c r="D22" s="37">
        <v>2443.9666666666667</v>
      </c>
      <c r="E22" s="37">
        <v>2315.9333333333334</v>
      </c>
      <c r="F22" s="37">
        <v>2218.9666666666667</v>
      </c>
      <c r="G22" s="37">
        <v>2090.9333333333334</v>
      </c>
      <c r="H22" s="37">
        <v>2540.9333333333334</v>
      </c>
      <c r="I22" s="37">
        <v>2668.9666666666672</v>
      </c>
      <c r="J22" s="37">
        <v>2765.9333333333334</v>
      </c>
      <c r="K22" s="28">
        <v>2572</v>
      </c>
      <c r="L22" s="28">
        <v>2347</v>
      </c>
      <c r="M22" s="28">
        <v>53.637549999999997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832.5</v>
      </c>
      <c r="D23" s="37">
        <v>831.93333333333339</v>
      </c>
      <c r="E23" s="37">
        <v>806.66666666666674</v>
      </c>
      <c r="F23" s="37">
        <v>780.83333333333337</v>
      </c>
      <c r="G23" s="37">
        <v>755.56666666666672</v>
      </c>
      <c r="H23" s="37">
        <v>857.76666666666677</v>
      </c>
      <c r="I23" s="37">
        <v>883.03333333333342</v>
      </c>
      <c r="J23" s="37">
        <v>908.86666666666679</v>
      </c>
      <c r="K23" s="28">
        <v>857.2</v>
      </c>
      <c r="L23" s="28">
        <v>806.1</v>
      </c>
      <c r="M23" s="28">
        <v>135.15299999999999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3430.95</v>
      </c>
      <c r="D24" s="37">
        <v>3372.75</v>
      </c>
      <c r="E24" s="37">
        <v>3297.5</v>
      </c>
      <c r="F24" s="37">
        <v>3164.05</v>
      </c>
      <c r="G24" s="37">
        <v>3088.8</v>
      </c>
      <c r="H24" s="37">
        <v>3506.2</v>
      </c>
      <c r="I24" s="37">
        <v>3581.45</v>
      </c>
      <c r="J24" s="37">
        <v>3714.8999999999996</v>
      </c>
      <c r="K24" s="28">
        <v>3448</v>
      </c>
      <c r="L24" s="28">
        <v>3239.3</v>
      </c>
      <c r="M24" s="28">
        <v>4.9708800000000002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3601.9</v>
      </c>
      <c r="D25" s="37">
        <v>3539.8166666666671</v>
      </c>
      <c r="E25" s="37">
        <v>3379.733333333334</v>
      </c>
      <c r="F25" s="37">
        <v>3157.5666666666671</v>
      </c>
      <c r="G25" s="37">
        <v>2997.483333333334</v>
      </c>
      <c r="H25" s="37">
        <v>3761.983333333334</v>
      </c>
      <c r="I25" s="37">
        <v>3922.0666666666671</v>
      </c>
      <c r="J25" s="37">
        <v>4144.2333333333336</v>
      </c>
      <c r="K25" s="28">
        <v>3699.9</v>
      </c>
      <c r="L25" s="28">
        <v>3317.65</v>
      </c>
      <c r="M25" s="28">
        <v>5.7097699999999998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110.7</v>
      </c>
      <c r="D26" s="37">
        <v>109.98333333333333</v>
      </c>
      <c r="E26" s="37">
        <v>108.96666666666667</v>
      </c>
      <c r="F26" s="37">
        <v>107.23333333333333</v>
      </c>
      <c r="G26" s="37">
        <v>106.21666666666667</v>
      </c>
      <c r="H26" s="37">
        <v>111.71666666666667</v>
      </c>
      <c r="I26" s="37">
        <v>112.73333333333335</v>
      </c>
      <c r="J26" s="37">
        <v>114.46666666666667</v>
      </c>
      <c r="K26" s="28">
        <v>111</v>
      </c>
      <c r="L26" s="28">
        <v>108.25</v>
      </c>
      <c r="M26" s="28">
        <v>17.36195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289.5</v>
      </c>
      <c r="D27" s="37">
        <v>285.7</v>
      </c>
      <c r="E27" s="37">
        <v>280.2</v>
      </c>
      <c r="F27" s="37">
        <v>270.89999999999998</v>
      </c>
      <c r="G27" s="37">
        <v>265.39999999999998</v>
      </c>
      <c r="H27" s="37">
        <v>295</v>
      </c>
      <c r="I27" s="37">
        <v>300.5</v>
      </c>
      <c r="J27" s="37">
        <v>309.8</v>
      </c>
      <c r="K27" s="28">
        <v>291.2</v>
      </c>
      <c r="L27" s="28">
        <v>276.39999999999998</v>
      </c>
      <c r="M27" s="28">
        <v>40.242139999999999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650.1</v>
      </c>
      <c r="D28" s="37">
        <v>648.30000000000007</v>
      </c>
      <c r="E28" s="37">
        <v>643.75000000000011</v>
      </c>
      <c r="F28" s="37">
        <v>637.40000000000009</v>
      </c>
      <c r="G28" s="37">
        <v>632.85000000000014</v>
      </c>
      <c r="H28" s="37">
        <v>654.65000000000009</v>
      </c>
      <c r="I28" s="37">
        <v>659.2</v>
      </c>
      <c r="J28" s="37">
        <v>665.55000000000007</v>
      </c>
      <c r="K28" s="28">
        <v>652.85</v>
      </c>
      <c r="L28" s="28">
        <v>641.95000000000005</v>
      </c>
      <c r="M28" s="28">
        <v>0.81291000000000002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2934</v>
      </c>
      <c r="D29" s="37">
        <v>2935.4166666666665</v>
      </c>
      <c r="E29" s="37">
        <v>2910.833333333333</v>
      </c>
      <c r="F29" s="37">
        <v>2887.6666666666665</v>
      </c>
      <c r="G29" s="37">
        <v>2863.083333333333</v>
      </c>
      <c r="H29" s="37">
        <v>2958.583333333333</v>
      </c>
      <c r="I29" s="37">
        <v>2983.1666666666661</v>
      </c>
      <c r="J29" s="37">
        <v>3006.333333333333</v>
      </c>
      <c r="K29" s="28">
        <v>2960</v>
      </c>
      <c r="L29" s="28">
        <v>2912.25</v>
      </c>
      <c r="M29" s="28">
        <v>1.5793999999999999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405.45</v>
      </c>
      <c r="D30" s="37">
        <v>405.9666666666667</v>
      </c>
      <c r="E30" s="37">
        <v>397.48333333333341</v>
      </c>
      <c r="F30" s="37">
        <v>389.51666666666671</v>
      </c>
      <c r="G30" s="37">
        <v>381.03333333333342</v>
      </c>
      <c r="H30" s="37">
        <v>413.93333333333339</v>
      </c>
      <c r="I30" s="37">
        <v>422.41666666666674</v>
      </c>
      <c r="J30" s="37">
        <v>430.38333333333338</v>
      </c>
      <c r="K30" s="28">
        <v>414.45</v>
      </c>
      <c r="L30" s="28">
        <v>398</v>
      </c>
      <c r="M30" s="28">
        <v>153.03451999999999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4070.95</v>
      </c>
      <c r="D31" s="37">
        <v>4050.75</v>
      </c>
      <c r="E31" s="37">
        <v>4008.05</v>
      </c>
      <c r="F31" s="37">
        <v>3945.15</v>
      </c>
      <c r="G31" s="37">
        <v>3902.4500000000003</v>
      </c>
      <c r="H31" s="37">
        <v>4113.6499999999996</v>
      </c>
      <c r="I31" s="37">
        <v>4156.3500000000004</v>
      </c>
      <c r="J31" s="37">
        <v>4219.25</v>
      </c>
      <c r="K31" s="28">
        <v>4093.45</v>
      </c>
      <c r="L31" s="28">
        <v>3987.85</v>
      </c>
      <c r="M31" s="28">
        <v>4.9723600000000001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252</v>
      </c>
      <c r="D32" s="37">
        <v>249.98333333333335</v>
      </c>
      <c r="E32" s="37">
        <v>246.81666666666669</v>
      </c>
      <c r="F32" s="37">
        <v>241.63333333333335</v>
      </c>
      <c r="G32" s="37">
        <v>238.4666666666667</v>
      </c>
      <c r="H32" s="37">
        <v>255.16666666666669</v>
      </c>
      <c r="I32" s="37">
        <v>258.33333333333331</v>
      </c>
      <c r="J32" s="37">
        <v>263.51666666666665</v>
      </c>
      <c r="K32" s="28">
        <v>253.15</v>
      </c>
      <c r="L32" s="28">
        <v>244.8</v>
      </c>
      <c r="M32" s="28">
        <v>41.146920000000001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146.65</v>
      </c>
      <c r="D33" s="37">
        <v>144.41666666666666</v>
      </c>
      <c r="E33" s="37">
        <v>141.83333333333331</v>
      </c>
      <c r="F33" s="37">
        <v>137.01666666666665</v>
      </c>
      <c r="G33" s="37">
        <v>134.43333333333331</v>
      </c>
      <c r="H33" s="37">
        <v>149.23333333333332</v>
      </c>
      <c r="I33" s="37">
        <v>151.81666666666663</v>
      </c>
      <c r="J33" s="37">
        <v>156.63333333333333</v>
      </c>
      <c r="K33" s="28">
        <v>147</v>
      </c>
      <c r="L33" s="28">
        <v>139.6</v>
      </c>
      <c r="M33" s="28">
        <v>122.8573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3356.6</v>
      </c>
      <c r="D34" s="37">
        <v>3352.4666666666667</v>
      </c>
      <c r="E34" s="37">
        <v>3320.9833333333336</v>
      </c>
      <c r="F34" s="37">
        <v>3285.3666666666668</v>
      </c>
      <c r="G34" s="37">
        <v>3253.8833333333337</v>
      </c>
      <c r="H34" s="37">
        <v>3388.0833333333335</v>
      </c>
      <c r="I34" s="37">
        <v>3419.5666666666662</v>
      </c>
      <c r="J34" s="37">
        <v>3455.1833333333334</v>
      </c>
      <c r="K34" s="28">
        <v>3383.95</v>
      </c>
      <c r="L34" s="28">
        <v>3316.85</v>
      </c>
      <c r="M34" s="28">
        <v>8.3144600000000004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2063.15</v>
      </c>
      <c r="D35" s="37">
        <v>2054.3833333333332</v>
      </c>
      <c r="E35" s="37">
        <v>2013.7666666666664</v>
      </c>
      <c r="F35" s="37">
        <v>1964.3833333333332</v>
      </c>
      <c r="G35" s="37">
        <v>1923.7666666666664</v>
      </c>
      <c r="H35" s="37">
        <v>2103.7666666666664</v>
      </c>
      <c r="I35" s="37">
        <v>2144.3833333333332</v>
      </c>
      <c r="J35" s="37">
        <v>2193.7666666666664</v>
      </c>
      <c r="K35" s="28">
        <v>2095</v>
      </c>
      <c r="L35" s="28">
        <v>2005</v>
      </c>
      <c r="M35" s="28">
        <v>3.2206899999999998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559.45000000000005</v>
      </c>
      <c r="D36" s="37">
        <v>555.4666666666667</v>
      </c>
      <c r="E36" s="37">
        <v>550.33333333333337</v>
      </c>
      <c r="F36" s="37">
        <v>541.2166666666667</v>
      </c>
      <c r="G36" s="37">
        <v>536.08333333333337</v>
      </c>
      <c r="H36" s="37">
        <v>564.58333333333337</v>
      </c>
      <c r="I36" s="37">
        <v>569.71666666666658</v>
      </c>
      <c r="J36" s="37">
        <v>578.83333333333337</v>
      </c>
      <c r="K36" s="28">
        <v>560.6</v>
      </c>
      <c r="L36" s="28">
        <v>546.35</v>
      </c>
      <c r="M36" s="28">
        <v>9.2210699999999992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4256.95</v>
      </c>
      <c r="D37" s="37">
        <v>4242.833333333333</v>
      </c>
      <c r="E37" s="37">
        <v>4184.6666666666661</v>
      </c>
      <c r="F37" s="37">
        <v>4112.3833333333332</v>
      </c>
      <c r="G37" s="37">
        <v>4054.2166666666662</v>
      </c>
      <c r="H37" s="37">
        <v>4315.1166666666659</v>
      </c>
      <c r="I37" s="37">
        <v>4373.2833333333319</v>
      </c>
      <c r="J37" s="37">
        <v>4445.5666666666657</v>
      </c>
      <c r="K37" s="28">
        <v>4301</v>
      </c>
      <c r="L37" s="28">
        <v>4170.55</v>
      </c>
      <c r="M37" s="28">
        <v>2.8584299999999998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747.05</v>
      </c>
      <c r="D38" s="37">
        <v>743.9</v>
      </c>
      <c r="E38" s="37">
        <v>736.94999999999993</v>
      </c>
      <c r="F38" s="37">
        <v>726.84999999999991</v>
      </c>
      <c r="G38" s="37">
        <v>719.89999999999986</v>
      </c>
      <c r="H38" s="37">
        <v>754</v>
      </c>
      <c r="I38" s="37">
        <v>760.95</v>
      </c>
      <c r="J38" s="37">
        <v>771.05000000000007</v>
      </c>
      <c r="K38" s="28">
        <v>750.85</v>
      </c>
      <c r="L38" s="28">
        <v>733.8</v>
      </c>
      <c r="M38" s="28">
        <v>65.946340000000006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4064.45</v>
      </c>
      <c r="D39" s="37">
        <v>4051.1166666666663</v>
      </c>
      <c r="E39" s="37">
        <v>4029.3833333333328</v>
      </c>
      <c r="F39" s="37">
        <v>3994.3166666666666</v>
      </c>
      <c r="G39" s="37">
        <v>3972.583333333333</v>
      </c>
      <c r="H39" s="37">
        <v>4086.1833333333325</v>
      </c>
      <c r="I39" s="37">
        <v>4107.9166666666661</v>
      </c>
      <c r="J39" s="37">
        <v>4142.9833333333318</v>
      </c>
      <c r="K39" s="28">
        <v>4072.85</v>
      </c>
      <c r="L39" s="28">
        <v>4016.05</v>
      </c>
      <c r="M39" s="28">
        <v>1.7225600000000001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7207.7</v>
      </c>
      <c r="D40" s="37">
        <v>7169.2333333333336</v>
      </c>
      <c r="E40" s="37">
        <v>7088.4666666666672</v>
      </c>
      <c r="F40" s="37">
        <v>6969.2333333333336</v>
      </c>
      <c r="G40" s="37">
        <v>6888.4666666666672</v>
      </c>
      <c r="H40" s="37">
        <v>7288.4666666666672</v>
      </c>
      <c r="I40" s="37">
        <v>7369.2333333333336</v>
      </c>
      <c r="J40" s="37">
        <v>7488.4666666666672</v>
      </c>
      <c r="K40" s="28">
        <v>7250</v>
      </c>
      <c r="L40" s="28">
        <v>7050</v>
      </c>
      <c r="M40" s="28">
        <v>10.88603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16303.9</v>
      </c>
      <c r="D41" s="37">
        <v>16165.366666666669</v>
      </c>
      <c r="E41" s="37">
        <v>15810.233333333337</v>
      </c>
      <c r="F41" s="37">
        <v>15316.566666666669</v>
      </c>
      <c r="G41" s="37">
        <v>14961.433333333338</v>
      </c>
      <c r="H41" s="37">
        <v>16659.033333333336</v>
      </c>
      <c r="I41" s="37">
        <v>17014.166666666668</v>
      </c>
      <c r="J41" s="37">
        <v>17507.833333333336</v>
      </c>
      <c r="K41" s="28">
        <v>16520.5</v>
      </c>
      <c r="L41" s="28">
        <v>15671.7</v>
      </c>
      <c r="M41" s="28">
        <v>7.0640700000000001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5378.45</v>
      </c>
      <c r="D42" s="37">
        <v>5365.1333333333341</v>
      </c>
      <c r="E42" s="37">
        <v>5290.2666666666682</v>
      </c>
      <c r="F42" s="37">
        <v>5202.0833333333339</v>
      </c>
      <c r="G42" s="37">
        <v>5127.2166666666681</v>
      </c>
      <c r="H42" s="37">
        <v>5453.3166666666684</v>
      </c>
      <c r="I42" s="37">
        <v>5528.1833333333352</v>
      </c>
      <c r="J42" s="37">
        <v>5616.3666666666686</v>
      </c>
      <c r="K42" s="28">
        <v>5440</v>
      </c>
      <c r="L42" s="28">
        <v>5276.95</v>
      </c>
      <c r="M42" s="28">
        <v>0.50844999999999996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2132.0500000000002</v>
      </c>
      <c r="D43" s="37">
        <v>2125.8833333333332</v>
      </c>
      <c r="E43" s="37">
        <v>2106.1666666666665</v>
      </c>
      <c r="F43" s="37">
        <v>2080.2833333333333</v>
      </c>
      <c r="G43" s="37">
        <v>2060.5666666666666</v>
      </c>
      <c r="H43" s="37">
        <v>2151.7666666666664</v>
      </c>
      <c r="I43" s="37">
        <v>2171.4833333333336</v>
      </c>
      <c r="J43" s="37">
        <v>2197.3666666666663</v>
      </c>
      <c r="K43" s="28">
        <v>2145.6</v>
      </c>
      <c r="L43" s="28">
        <v>2100</v>
      </c>
      <c r="M43" s="28">
        <v>3.35758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280.10000000000002</v>
      </c>
      <c r="D44" s="37">
        <v>278.86666666666667</v>
      </c>
      <c r="E44" s="37">
        <v>276.38333333333333</v>
      </c>
      <c r="F44" s="37">
        <v>272.66666666666663</v>
      </c>
      <c r="G44" s="37">
        <v>270.18333333333328</v>
      </c>
      <c r="H44" s="37">
        <v>282.58333333333337</v>
      </c>
      <c r="I44" s="37">
        <v>285.06666666666672</v>
      </c>
      <c r="J44" s="37">
        <v>288.78333333333342</v>
      </c>
      <c r="K44" s="28">
        <v>281.35000000000002</v>
      </c>
      <c r="L44" s="28">
        <v>275.14999999999998</v>
      </c>
      <c r="M44" s="28">
        <v>29.274480000000001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123.45</v>
      </c>
      <c r="D45" s="37">
        <v>121.46666666666665</v>
      </c>
      <c r="E45" s="37">
        <v>118.98333333333331</v>
      </c>
      <c r="F45" s="37">
        <v>114.51666666666665</v>
      </c>
      <c r="G45" s="37">
        <v>112.0333333333333</v>
      </c>
      <c r="H45" s="37">
        <v>125.93333333333331</v>
      </c>
      <c r="I45" s="37">
        <v>128.41666666666666</v>
      </c>
      <c r="J45" s="37">
        <v>132.88333333333333</v>
      </c>
      <c r="K45" s="28">
        <v>123.95</v>
      </c>
      <c r="L45" s="28">
        <v>117</v>
      </c>
      <c r="M45" s="28">
        <v>284.48397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49</v>
      </c>
      <c r="D46" s="37">
        <v>48.816666666666663</v>
      </c>
      <c r="E46" s="37">
        <v>48.483333333333327</v>
      </c>
      <c r="F46" s="37">
        <v>47.966666666666661</v>
      </c>
      <c r="G46" s="37">
        <v>47.633333333333326</v>
      </c>
      <c r="H46" s="37">
        <v>49.333333333333329</v>
      </c>
      <c r="I46" s="37">
        <v>49.666666666666671</v>
      </c>
      <c r="J46" s="37">
        <v>50.18333333333333</v>
      </c>
      <c r="K46" s="28">
        <v>49.15</v>
      </c>
      <c r="L46" s="28">
        <v>48.3</v>
      </c>
      <c r="M46" s="28">
        <v>19.18402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1880.4</v>
      </c>
      <c r="D47" s="37">
        <v>1870.6333333333334</v>
      </c>
      <c r="E47" s="37">
        <v>1848.8166666666668</v>
      </c>
      <c r="F47" s="37">
        <v>1817.2333333333333</v>
      </c>
      <c r="G47" s="37">
        <v>1795.4166666666667</v>
      </c>
      <c r="H47" s="37">
        <v>1902.2166666666669</v>
      </c>
      <c r="I47" s="37">
        <v>1924.0333333333335</v>
      </c>
      <c r="J47" s="37">
        <v>1955.616666666667</v>
      </c>
      <c r="K47" s="28">
        <v>1892.45</v>
      </c>
      <c r="L47" s="28">
        <v>1839.05</v>
      </c>
      <c r="M47" s="28">
        <v>4.2901699999999998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661.3</v>
      </c>
      <c r="D48" s="37">
        <v>662.5333333333333</v>
      </c>
      <c r="E48" s="37">
        <v>652.56666666666661</v>
      </c>
      <c r="F48" s="37">
        <v>643.83333333333326</v>
      </c>
      <c r="G48" s="37">
        <v>633.86666666666656</v>
      </c>
      <c r="H48" s="37">
        <v>671.26666666666665</v>
      </c>
      <c r="I48" s="37">
        <v>681.23333333333335</v>
      </c>
      <c r="J48" s="37">
        <v>689.9666666666667</v>
      </c>
      <c r="K48" s="28">
        <v>672.5</v>
      </c>
      <c r="L48" s="28">
        <v>653.79999999999995</v>
      </c>
      <c r="M48" s="28">
        <v>6.2981800000000003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298.45</v>
      </c>
      <c r="D49" s="37">
        <v>294.98333333333329</v>
      </c>
      <c r="E49" s="37">
        <v>290.36666666666656</v>
      </c>
      <c r="F49" s="37">
        <v>282.28333333333325</v>
      </c>
      <c r="G49" s="37">
        <v>277.66666666666652</v>
      </c>
      <c r="H49" s="37">
        <v>303.06666666666661</v>
      </c>
      <c r="I49" s="37">
        <v>307.68333333333328</v>
      </c>
      <c r="J49" s="37">
        <v>315.76666666666665</v>
      </c>
      <c r="K49" s="28">
        <v>299.60000000000002</v>
      </c>
      <c r="L49" s="28">
        <v>286.89999999999998</v>
      </c>
      <c r="M49" s="28">
        <v>101.78586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737.9</v>
      </c>
      <c r="D50" s="37">
        <v>732.61666666666667</v>
      </c>
      <c r="E50" s="37">
        <v>723.5333333333333</v>
      </c>
      <c r="F50" s="37">
        <v>709.16666666666663</v>
      </c>
      <c r="G50" s="37">
        <v>700.08333333333326</v>
      </c>
      <c r="H50" s="37">
        <v>746.98333333333335</v>
      </c>
      <c r="I50" s="37">
        <v>756.06666666666661</v>
      </c>
      <c r="J50" s="37">
        <v>770.43333333333339</v>
      </c>
      <c r="K50" s="28">
        <v>741.7</v>
      </c>
      <c r="L50" s="28">
        <v>718.25</v>
      </c>
      <c r="M50" s="28">
        <v>16.2789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53.05</v>
      </c>
      <c r="D51" s="37">
        <v>52.666666666666664</v>
      </c>
      <c r="E51" s="37">
        <v>52.133333333333326</v>
      </c>
      <c r="F51" s="37">
        <v>51.216666666666661</v>
      </c>
      <c r="G51" s="37">
        <v>50.683333333333323</v>
      </c>
      <c r="H51" s="37">
        <v>53.583333333333329</v>
      </c>
      <c r="I51" s="37">
        <v>54.116666666666674</v>
      </c>
      <c r="J51" s="37">
        <v>55.033333333333331</v>
      </c>
      <c r="K51" s="28">
        <v>53.2</v>
      </c>
      <c r="L51" s="28">
        <v>51.75</v>
      </c>
      <c r="M51" s="28">
        <v>148.39366999999999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333.7</v>
      </c>
      <c r="D52" s="37">
        <v>333.08333333333331</v>
      </c>
      <c r="E52" s="37">
        <v>331.21666666666664</v>
      </c>
      <c r="F52" s="37">
        <v>328.73333333333335</v>
      </c>
      <c r="G52" s="37">
        <v>326.86666666666667</v>
      </c>
      <c r="H52" s="37">
        <v>335.56666666666661</v>
      </c>
      <c r="I52" s="37">
        <v>337.43333333333328</v>
      </c>
      <c r="J52" s="37">
        <v>339.91666666666657</v>
      </c>
      <c r="K52" s="28">
        <v>334.95</v>
      </c>
      <c r="L52" s="28">
        <v>330.6</v>
      </c>
      <c r="M52" s="28">
        <v>15.59158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737.6</v>
      </c>
      <c r="D53" s="37">
        <v>734.25</v>
      </c>
      <c r="E53" s="37">
        <v>725.9</v>
      </c>
      <c r="F53" s="37">
        <v>714.19999999999993</v>
      </c>
      <c r="G53" s="37">
        <v>705.84999999999991</v>
      </c>
      <c r="H53" s="37">
        <v>745.95</v>
      </c>
      <c r="I53" s="37">
        <v>754.3</v>
      </c>
      <c r="J53" s="37">
        <v>766.00000000000011</v>
      </c>
      <c r="K53" s="28">
        <v>742.6</v>
      </c>
      <c r="L53" s="28">
        <v>722.55</v>
      </c>
      <c r="M53" s="28">
        <v>82.297970000000007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306.95</v>
      </c>
      <c r="D54" s="37">
        <v>306.59999999999997</v>
      </c>
      <c r="E54" s="37">
        <v>304.24999999999994</v>
      </c>
      <c r="F54" s="37">
        <v>301.54999999999995</v>
      </c>
      <c r="G54" s="37">
        <v>299.19999999999993</v>
      </c>
      <c r="H54" s="37">
        <v>309.29999999999995</v>
      </c>
      <c r="I54" s="37">
        <v>311.64999999999998</v>
      </c>
      <c r="J54" s="37">
        <v>314.34999999999997</v>
      </c>
      <c r="K54" s="28">
        <v>308.95</v>
      </c>
      <c r="L54" s="28">
        <v>303.89999999999998</v>
      </c>
      <c r="M54" s="28">
        <v>12.330069999999999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17293</v>
      </c>
      <c r="D55" s="37">
        <v>17255.5</v>
      </c>
      <c r="E55" s="37">
        <v>17039</v>
      </c>
      <c r="F55" s="37">
        <v>16785</v>
      </c>
      <c r="G55" s="37">
        <v>16568.5</v>
      </c>
      <c r="H55" s="37">
        <v>17509.5</v>
      </c>
      <c r="I55" s="37">
        <v>17726</v>
      </c>
      <c r="J55" s="37">
        <v>17980</v>
      </c>
      <c r="K55" s="28">
        <v>17472</v>
      </c>
      <c r="L55" s="28">
        <v>17001.5</v>
      </c>
      <c r="M55" s="28">
        <v>0.62060999999999999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3678.7</v>
      </c>
      <c r="D56" s="37">
        <v>3673.8833333333332</v>
      </c>
      <c r="E56" s="37">
        <v>3642.8166666666666</v>
      </c>
      <c r="F56" s="37">
        <v>3606.9333333333334</v>
      </c>
      <c r="G56" s="37">
        <v>3575.8666666666668</v>
      </c>
      <c r="H56" s="37">
        <v>3709.7666666666664</v>
      </c>
      <c r="I56" s="37">
        <v>3740.833333333333</v>
      </c>
      <c r="J56" s="37">
        <v>3776.7166666666662</v>
      </c>
      <c r="K56" s="28">
        <v>3704.95</v>
      </c>
      <c r="L56" s="28">
        <v>3638</v>
      </c>
      <c r="M56" s="28">
        <v>1.8915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229.1</v>
      </c>
      <c r="D57" s="37">
        <v>226.01666666666665</v>
      </c>
      <c r="E57" s="37">
        <v>222.0333333333333</v>
      </c>
      <c r="F57" s="37">
        <v>214.96666666666664</v>
      </c>
      <c r="G57" s="37">
        <v>210.98333333333329</v>
      </c>
      <c r="H57" s="37">
        <v>233.08333333333331</v>
      </c>
      <c r="I57" s="37">
        <v>237.06666666666666</v>
      </c>
      <c r="J57" s="37">
        <v>244.13333333333333</v>
      </c>
      <c r="K57" s="28">
        <v>230</v>
      </c>
      <c r="L57" s="28">
        <v>218.95</v>
      </c>
      <c r="M57" s="28">
        <v>95.516239999999996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787.1</v>
      </c>
      <c r="D58" s="37">
        <v>779.33333333333337</v>
      </c>
      <c r="E58" s="37">
        <v>768.76666666666677</v>
      </c>
      <c r="F58" s="37">
        <v>750.43333333333339</v>
      </c>
      <c r="G58" s="37">
        <v>739.86666666666679</v>
      </c>
      <c r="H58" s="37">
        <v>797.66666666666674</v>
      </c>
      <c r="I58" s="37">
        <v>808.23333333333335</v>
      </c>
      <c r="J58" s="37">
        <v>826.56666666666672</v>
      </c>
      <c r="K58" s="28">
        <v>789.9</v>
      </c>
      <c r="L58" s="28">
        <v>761</v>
      </c>
      <c r="M58" s="28">
        <v>13.033519999999999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1040.6500000000001</v>
      </c>
      <c r="D59" s="37">
        <v>1032.55</v>
      </c>
      <c r="E59" s="37">
        <v>1018.3</v>
      </c>
      <c r="F59" s="37">
        <v>995.95</v>
      </c>
      <c r="G59" s="37">
        <v>981.7</v>
      </c>
      <c r="H59" s="37">
        <v>1054.8999999999999</v>
      </c>
      <c r="I59" s="37">
        <v>1069.1499999999999</v>
      </c>
      <c r="J59" s="37">
        <v>1091.4999999999998</v>
      </c>
      <c r="K59" s="28">
        <v>1046.8</v>
      </c>
      <c r="L59" s="28">
        <v>1010.2</v>
      </c>
      <c r="M59" s="28">
        <v>18.683319999999998</v>
      </c>
      <c r="N59" s="1"/>
      <c r="O59" s="1"/>
    </row>
    <row r="60" spans="1:15" ht="12.75" customHeight="1">
      <c r="A60" s="53">
        <v>51</v>
      </c>
      <c r="B60" s="28" t="s">
        <v>836</v>
      </c>
      <c r="C60" s="28">
        <v>1702.25</v>
      </c>
      <c r="D60" s="37">
        <v>1699.2</v>
      </c>
      <c r="E60" s="37">
        <v>1680.0500000000002</v>
      </c>
      <c r="F60" s="37">
        <v>1657.8500000000001</v>
      </c>
      <c r="G60" s="37">
        <v>1638.7000000000003</v>
      </c>
      <c r="H60" s="37">
        <v>1721.4</v>
      </c>
      <c r="I60" s="37">
        <v>1740.5500000000002</v>
      </c>
      <c r="J60" s="37">
        <v>1762.75</v>
      </c>
      <c r="K60" s="28">
        <v>1718.35</v>
      </c>
      <c r="L60" s="28">
        <v>1677</v>
      </c>
      <c r="M60" s="28">
        <v>0.76598999999999995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222.85</v>
      </c>
      <c r="D61" s="37">
        <v>221.04999999999998</v>
      </c>
      <c r="E61" s="37">
        <v>218.39999999999998</v>
      </c>
      <c r="F61" s="37">
        <v>213.95</v>
      </c>
      <c r="G61" s="37">
        <v>211.29999999999998</v>
      </c>
      <c r="H61" s="37">
        <v>225.49999999999997</v>
      </c>
      <c r="I61" s="37">
        <v>228.15</v>
      </c>
      <c r="J61" s="37">
        <v>232.59999999999997</v>
      </c>
      <c r="K61" s="28">
        <v>223.7</v>
      </c>
      <c r="L61" s="28">
        <v>216.6</v>
      </c>
      <c r="M61" s="28">
        <v>93.443640000000002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3700.05</v>
      </c>
      <c r="D62" s="37">
        <v>3682.7000000000003</v>
      </c>
      <c r="E62" s="37">
        <v>3630.4000000000005</v>
      </c>
      <c r="F62" s="37">
        <v>3560.7500000000005</v>
      </c>
      <c r="G62" s="37">
        <v>3508.4500000000007</v>
      </c>
      <c r="H62" s="37">
        <v>3752.3500000000004</v>
      </c>
      <c r="I62" s="37">
        <v>3804.6500000000005</v>
      </c>
      <c r="J62" s="37">
        <v>3874.3</v>
      </c>
      <c r="K62" s="28">
        <v>3735</v>
      </c>
      <c r="L62" s="28">
        <v>3613.05</v>
      </c>
      <c r="M62" s="28">
        <v>3.58562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1590.25</v>
      </c>
      <c r="D63" s="37">
        <v>1590.8</v>
      </c>
      <c r="E63" s="37">
        <v>1580.6</v>
      </c>
      <c r="F63" s="37">
        <v>1570.95</v>
      </c>
      <c r="G63" s="37">
        <v>1560.75</v>
      </c>
      <c r="H63" s="37">
        <v>1600.4499999999998</v>
      </c>
      <c r="I63" s="37">
        <v>1610.65</v>
      </c>
      <c r="J63" s="37">
        <v>1620.2999999999997</v>
      </c>
      <c r="K63" s="28">
        <v>1601</v>
      </c>
      <c r="L63" s="28">
        <v>1581.15</v>
      </c>
      <c r="M63" s="28">
        <v>4.6024799999999999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676.5</v>
      </c>
      <c r="D64" s="37">
        <v>671.0333333333333</v>
      </c>
      <c r="E64" s="37">
        <v>663.01666666666665</v>
      </c>
      <c r="F64" s="37">
        <v>649.5333333333333</v>
      </c>
      <c r="G64" s="37">
        <v>641.51666666666665</v>
      </c>
      <c r="H64" s="37">
        <v>684.51666666666665</v>
      </c>
      <c r="I64" s="37">
        <v>692.5333333333333</v>
      </c>
      <c r="J64" s="37">
        <v>706.01666666666665</v>
      </c>
      <c r="K64" s="28">
        <v>679.05</v>
      </c>
      <c r="L64" s="28">
        <v>657.55</v>
      </c>
      <c r="M64" s="28">
        <v>9.3937200000000001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1046.3499999999999</v>
      </c>
      <c r="D65" s="37">
        <v>1030.8166666666666</v>
      </c>
      <c r="E65" s="37">
        <v>1009.6333333333332</v>
      </c>
      <c r="F65" s="37">
        <v>972.91666666666663</v>
      </c>
      <c r="G65" s="37">
        <v>951.73333333333323</v>
      </c>
      <c r="H65" s="37">
        <v>1067.5333333333333</v>
      </c>
      <c r="I65" s="37">
        <v>1088.7166666666667</v>
      </c>
      <c r="J65" s="37">
        <v>1125.4333333333332</v>
      </c>
      <c r="K65" s="28">
        <v>1052</v>
      </c>
      <c r="L65" s="28">
        <v>994.1</v>
      </c>
      <c r="M65" s="28">
        <v>5.21915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387.9</v>
      </c>
      <c r="D66" s="37">
        <v>389</v>
      </c>
      <c r="E66" s="37">
        <v>382.5</v>
      </c>
      <c r="F66" s="37">
        <v>377.1</v>
      </c>
      <c r="G66" s="37">
        <v>370.6</v>
      </c>
      <c r="H66" s="37">
        <v>394.4</v>
      </c>
      <c r="I66" s="37">
        <v>400.9</v>
      </c>
      <c r="J66" s="37">
        <v>406.29999999999995</v>
      </c>
      <c r="K66" s="28">
        <v>395.5</v>
      </c>
      <c r="L66" s="28">
        <v>383.6</v>
      </c>
      <c r="M66" s="28">
        <v>13.763199999999999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1199.8499999999999</v>
      </c>
      <c r="D67" s="37">
        <v>1203.6166666666668</v>
      </c>
      <c r="E67" s="37">
        <v>1182.2833333333335</v>
      </c>
      <c r="F67" s="37">
        <v>1164.7166666666667</v>
      </c>
      <c r="G67" s="37">
        <v>1143.3833333333334</v>
      </c>
      <c r="H67" s="37">
        <v>1221.1833333333336</v>
      </c>
      <c r="I67" s="37">
        <v>1242.5166666666667</v>
      </c>
      <c r="J67" s="37">
        <v>1260.0833333333337</v>
      </c>
      <c r="K67" s="28">
        <v>1224.95</v>
      </c>
      <c r="L67" s="28">
        <v>1186.05</v>
      </c>
      <c r="M67" s="28">
        <v>10.23358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368.2</v>
      </c>
      <c r="D68" s="37">
        <v>365.9666666666667</v>
      </c>
      <c r="E68" s="37">
        <v>362.33333333333337</v>
      </c>
      <c r="F68" s="37">
        <v>356.4666666666667</v>
      </c>
      <c r="G68" s="37">
        <v>352.83333333333337</v>
      </c>
      <c r="H68" s="37">
        <v>371.83333333333337</v>
      </c>
      <c r="I68" s="37">
        <v>375.4666666666667</v>
      </c>
      <c r="J68" s="37">
        <v>381.33333333333337</v>
      </c>
      <c r="K68" s="28">
        <v>369.6</v>
      </c>
      <c r="L68" s="28">
        <v>360.1</v>
      </c>
      <c r="M68" s="28">
        <v>25.53978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588.1</v>
      </c>
      <c r="D69" s="37">
        <v>586.35</v>
      </c>
      <c r="E69" s="37">
        <v>580.75</v>
      </c>
      <c r="F69" s="37">
        <v>573.4</v>
      </c>
      <c r="G69" s="37">
        <v>567.79999999999995</v>
      </c>
      <c r="H69" s="37">
        <v>593.70000000000005</v>
      </c>
      <c r="I69" s="37">
        <v>599.30000000000018</v>
      </c>
      <c r="J69" s="37">
        <v>606.65000000000009</v>
      </c>
      <c r="K69" s="28">
        <v>591.95000000000005</v>
      </c>
      <c r="L69" s="28">
        <v>579</v>
      </c>
      <c r="M69" s="28">
        <v>11.866009999999999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1561.35</v>
      </c>
      <c r="D70" s="37">
        <v>1552.2666666666667</v>
      </c>
      <c r="E70" s="37">
        <v>1531.5333333333333</v>
      </c>
      <c r="F70" s="37">
        <v>1501.7166666666667</v>
      </c>
      <c r="G70" s="37">
        <v>1480.9833333333333</v>
      </c>
      <c r="H70" s="37">
        <v>1582.0833333333333</v>
      </c>
      <c r="I70" s="37">
        <v>1602.8166666666664</v>
      </c>
      <c r="J70" s="37">
        <v>1632.6333333333332</v>
      </c>
      <c r="K70" s="28">
        <v>1573</v>
      </c>
      <c r="L70" s="28">
        <v>1522.45</v>
      </c>
      <c r="M70" s="28">
        <v>3.04515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1987.2</v>
      </c>
      <c r="D71" s="37">
        <v>1983.6000000000001</v>
      </c>
      <c r="E71" s="37">
        <v>1953.6000000000004</v>
      </c>
      <c r="F71" s="37">
        <v>1920.0000000000002</v>
      </c>
      <c r="G71" s="37">
        <v>1890.0000000000005</v>
      </c>
      <c r="H71" s="37">
        <v>2017.2000000000003</v>
      </c>
      <c r="I71" s="37">
        <v>2047.1999999999998</v>
      </c>
      <c r="J71" s="37">
        <v>2080.8000000000002</v>
      </c>
      <c r="K71" s="28">
        <v>2013.6</v>
      </c>
      <c r="L71" s="28">
        <v>1950</v>
      </c>
      <c r="M71" s="28">
        <v>5.5785400000000003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3532.3</v>
      </c>
      <c r="D72" s="37">
        <v>3549.75</v>
      </c>
      <c r="E72" s="37">
        <v>3511.55</v>
      </c>
      <c r="F72" s="37">
        <v>3490.8</v>
      </c>
      <c r="G72" s="37">
        <v>3452.6000000000004</v>
      </c>
      <c r="H72" s="37">
        <v>3570.5</v>
      </c>
      <c r="I72" s="37">
        <v>3608.7</v>
      </c>
      <c r="J72" s="37">
        <v>3629.45</v>
      </c>
      <c r="K72" s="28">
        <v>3587.95</v>
      </c>
      <c r="L72" s="28">
        <v>3529</v>
      </c>
      <c r="M72" s="28">
        <v>9.8769799999999996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4049.5</v>
      </c>
      <c r="D73" s="37">
        <v>4053.2000000000003</v>
      </c>
      <c r="E73" s="37">
        <v>3956.4000000000005</v>
      </c>
      <c r="F73" s="37">
        <v>3863.3</v>
      </c>
      <c r="G73" s="37">
        <v>3766.5000000000005</v>
      </c>
      <c r="H73" s="37">
        <v>4146.3000000000011</v>
      </c>
      <c r="I73" s="37">
        <v>4243.1000000000004</v>
      </c>
      <c r="J73" s="37">
        <v>4336.2000000000007</v>
      </c>
      <c r="K73" s="28">
        <v>4150</v>
      </c>
      <c r="L73" s="28">
        <v>3960.1</v>
      </c>
      <c r="M73" s="28">
        <v>4.9545899999999996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2497.4499999999998</v>
      </c>
      <c r="D74" s="37">
        <v>2490.8166666666666</v>
      </c>
      <c r="E74" s="37">
        <v>2461.6333333333332</v>
      </c>
      <c r="F74" s="37">
        <v>2425.8166666666666</v>
      </c>
      <c r="G74" s="37">
        <v>2396.6333333333332</v>
      </c>
      <c r="H74" s="37">
        <v>2526.6333333333332</v>
      </c>
      <c r="I74" s="37">
        <v>2555.8166666666666</v>
      </c>
      <c r="J74" s="37">
        <v>2591.6333333333332</v>
      </c>
      <c r="K74" s="28">
        <v>2520</v>
      </c>
      <c r="L74" s="28">
        <v>2455</v>
      </c>
      <c r="M74" s="28">
        <v>1.9549799999999999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4225.1499999999996</v>
      </c>
      <c r="D75" s="37">
        <v>4201.7833333333328</v>
      </c>
      <c r="E75" s="37">
        <v>4168.3666666666659</v>
      </c>
      <c r="F75" s="37">
        <v>4111.583333333333</v>
      </c>
      <c r="G75" s="37">
        <v>4078.1666666666661</v>
      </c>
      <c r="H75" s="37">
        <v>4258.5666666666657</v>
      </c>
      <c r="I75" s="37">
        <v>4291.9833333333336</v>
      </c>
      <c r="J75" s="37">
        <v>4348.7666666666655</v>
      </c>
      <c r="K75" s="28">
        <v>4235.2</v>
      </c>
      <c r="L75" s="28">
        <v>4145</v>
      </c>
      <c r="M75" s="28">
        <v>2.7963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3464.75</v>
      </c>
      <c r="D76" s="37">
        <v>3427.6333333333332</v>
      </c>
      <c r="E76" s="37">
        <v>3375.2666666666664</v>
      </c>
      <c r="F76" s="37">
        <v>3285.7833333333333</v>
      </c>
      <c r="G76" s="37">
        <v>3233.4166666666665</v>
      </c>
      <c r="H76" s="37">
        <v>3517.1166666666663</v>
      </c>
      <c r="I76" s="37">
        <v>3569.4833333333331</v>
      </c>
      <c r="J76" s="37">
        <v>3658.9666666666662</v>
      </c>
      <c r="K76" s="28">
        <v>3480</v>
      </c>
      <c r="L76" s="28">
        <v>3338.15</v>
      </c>
      <c r="M76" s="28">
        <v>16.04447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484</v>
      </c>
      <c r="D77" s="37">
        <v>484.43333333333334</v>
      </c>
      <c r="E77" s="37">
        <v>479.56666666666666</v>
      </c>
      <c r="F77" s="37">
        <v>475.13333333333333</v>
      </c>
      <c r="G77" s="37">
        <v>470.26666666666665</v>
      </c>
      <c r="H77" s="37">
        <v>488.86666666666667</v>
      </c>
      <c r="I77" s="37">
        <v>493.73333333333335</v>
      </c>
      <c r="J77" s="37">
        <v>498.16666666666669</v>
      </c>
      <c r="K77" s="28">
        <v>489.3</v>
      </c>
      <c r="L77" s="28">
        <v>480</v>
      </c>
      <c r="M77" s="28">
        <v>1.9776400000000001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1756.45</v>
      </c>
      <c r="D78" s="37">
        <v>1745.5500000000002</v>
      </c>
      <c r="E78" s="37">
        <v>1718.4500000000003</v>
      </c>
      <c r="F78" s="37">
        <v>1680.45</v>
      </c>
      <c r="G78" s="37">
        <v>1653.3500000000001</v>
      </c>
      <c r="H78" s="37">
        <v>1783.5500000000004</v>
      </c>
      <c r="I78" s="37">
        <v>1810.6500000000003</v>
      </c>
      <c r="J78" s="37">
        <v>1848.6500000000005</v>
      </c>
      <c r="K78" s="28">
        <v>1772.65</v>
      </c>
      <c r="L78" s="28">
        <v>1707.55</v>
      </c>
      <c r="M78" s="28">
        <v>2.9250099999999999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156.30000000000001</v>
      </c>
      <c r="D79" s="37">
        <v>155.28333333333333</v>
      </c>
      <c r="E79" s="37">
        <v>153.91666666666666</v>
      </c>
      <c r="F79" s="37">
        <v>151.53333333333333</v>
      </c>
      <c r="G79" s="37">
        <v>150.16666666666666</v>
      </c>
      <c r="H79" s="37">
        <v>157.66666666666666</v>
      </c>
      <c r="I79" s="37">
        <v>159.03333333333333</v>
      </c>
      <c r="J79" s="37">
        <v>161.41666666666666</v>
      </c>
      <c r="K79" s="28">
        <v>156.65</v>
      </c>
      <c r="L79" s="28">
        <v>152.9</v>
      </c>
      <c r="M79" s="28">
        <v>13.089029999999999</v>
      </c>
      <c r="N79" s="1"/>
      <c r="O79" s="1"/>
    </row>
    <row r="80" spans="1:15" ht="12.75" customHeight="1">
      <c r="A80" s="53">
        <v>71</v>
      </c>
      <c r="B80" s="28" t="s">
        <v>837</v>
      </c>
      <c r="C80" s="28">
        <v>1364.65</v>
      </c>
      <c r="D80" s="37">
        <v>1369.8833333333332</v>
      </c>
      <c r="E80" s="37">
        <v>1354.7666666666664</v>
      </c>
      <c r="F80" s="37">
        <v>1344.8833333333332</v>
      </c>
      <c r="G80" s="37">
        <v>1329.7666666666664</v>
      </c>
      <c r="H80" s="37">
        <v>1379.7666666666664</v>
      </c>
      <c r="I80" s="37">
        <v>1394.8833333333332</v>
      </c>
      <c r="J80" s="37">
        <v>1404.7666666666664</v>
      </c>
      <c r="K80" s="28">
        <v>1385</v>
      </c>
      <c r="L80" s="28">
        <v>1360</v>
      </c>
      <c r="M80" s="28">
        <v>1.8662000000000001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109.85</v>
      </c>
      <c r="D81" s="37">
        <v>108.41666666666667</v>
      </c>
      <c r="E81" s="37">
        <v>106.63333333333334</v>
      </c>
      <c r="F81" s="37">
        <v>103.41666666666667</v>
      </c>
      <c r="G81" s="37">
        <v>101.63333333333334</v>
      </c>
      <c r="H81" s="37">
        <v>111.63333333333334</v>
      </c>
      <c r="I81" s="37">
        <v>113.41666666666667</v>
      </c>
      <c r="J81" s="37">
        <v>116.63333333333334</v>
      </c>
      <c r="K81" s="28">
        <v>110.2</v>
      </c>
      <c r="L81" s="28">
        <v>105.2</v>
      </c>
      <c r="M81" s="28">
        <v>95.888480000000001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296</v>
      </c>
      <c r="D82" s="37">
        <v>295.75</v>
      </c>
      <c r="E82" s="37">
        <v>292.35000000000002</v>
      </c>
      <c r="F82" s="37">
        <v>288.70000000000005</v>
      </c>
      <c r="G82" s="37">
        <v>285.30000000000007</v>
      </c>
      <c r="H82" s="37">
        <v>299.39999999999998</v>
      </c>
      <c r="I82" s="37">
        <v>302.79999999999995</v>
      </c>
      <c r="J82" s="37">
        <v>306.44999999999993</v>
      </c>
      <c r="K82" s="28">
        <v>299.14999999999998</v>
      </c>
      <c r="L82" s="28">
        <v>292.10000000000002</v>
      </c>
      <c r="M82" s="28">
        <v>8.6357599999999994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132.30000000000001</v>
      </c>
      <c r="D83" s="37">
        <v>131.1</v>
      </c>
      <c r="E83" s="37">
        <v>129.6</v>
      </c>
      <c r="F83" s="37">
        <v>126.9</v>
      </c>
      <c r="G83" s="37">
        <v>125.4</v>
      </c>
      <c r="H83" s="37">
        <v>133.79999999999998</v>
      </c>
      <c r="I83" s="37">
        <v>135.29999999999998</v>
      </c>
      <c r="J83" s="37">
        <v>137.99999999999997</v>
      </c>
      <c r="K83" s="28">
        <v>132.6</v>
      </c>
      <c r="L83" s="28">
        <v>128.4</v>
      </c>
      <c r="M83" s="28">
        <v>113.20067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2353.6</v>
      </c>
      <c r="D84" s="37">
        <v>2380.7333333333336</v>
      </c>
      <c r="E84" s="37">
        <v>2308.4666666666672</v>
      </c>
      <c r="F84" s="37">
        <v>2263.3333333333335</v>
      </c>
      <c r="G84" s="37">
        <v>2191.0666666666671</v>
      </c>
      <c r="H84" s="37">
        <v>2425.8666666666672</v>
      </c>
      <c r="I84" s="37">
        <v>2498.1333333333337</v>
      </c>
      <c r="J84" s="37">
        <v>2543.2666666666673</v>
      </c>
      <c r="K84" s="28">
        <v>2453</v>
      </c>
      <c r="L84" s="28">
        <v>2335.6</v>
      </c>
      <c r="M84" s="28">
        <v>3.4015499999999999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376.15</v>
      </c>
      <c r="D85" s="37">
        <v>373.4666666666667</v>
      </c>
      <c r="E85" s="37">
        <v>369.28333333333342</v>
      </c>
      <c r="F85" s="37">
        <v>362.41666666666674</v>
      </c>
      <c r="G85" s="37">
        <v>358.23333333333346</v>
      </c>
      <c r="H85" s="37">
        <v>380.33333333333337</v>
      </c>
      <c r="I85" s="37">
        <v>384.51666666666665</v>
      </c>
      <c r="J85" s="37">
        <v>391.38333333333333</v>
      </c>
      <c r="K85" s="28">
        <v>377.65</v>
      </c>
      <c r="L85" s="28">
        <v>366.6</v>
      </c>
      <c r="M85" s="28">
        <v>8.1003900000000009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890.6</v>
      </c>
      <c r="D86" s="37">
        <v>887.7833333333333</v>
      </c>
      <c r="E86" s="37">
        <v>880.66666666666663</v>
      </c>
      <c r="F86" s="37">
        <v>870.73333333333335</v>
      </c>
      <c r="G86" s="37">
        <v>863.61666666666667</v>
      </c>
      <c r="H86" s="37">
        <v>897.71666666666658</v>
      </c>
      <c r="I86" s="37">
        <v>904.83333333333337</v>
      </c>
      <c r="J86" s="37">
        <v>914.76666666666654</v>
      </c>
      <c r="K86" s="28">
        <v>894.9</v>
      </c>
      <c r="L86" s="28">
        <v>877.85</v>
      </c>
      <c r="M86" s="28">
        <v>8.6761700000000008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1323.05</v>
      </c>
      <c r="D87" s="37">
        <v>1311.6666666666667</v>
      </c>
      <c r="E87" s="37">
        <v>1296.5333333333335</v>
      </c>
      <c r="F87" s="37">
        <v>1270.0166666666669</v>
      </c>
      <c r="G87" s="37">
        <v>1254.8833333333337</v>
      </c>
      <c r="H87" s="37">
        <v>1338.1833333333334</v>
      </c>
      <c r="I87" s="37">
        <v>1353.3166666666666</v>
      </c>
      <c r="J87" s="37">
        <v>1379.8333333333333</v>
      </c>
      <c r="K87" s="28">
        <v>1326.8</v>
      </c>
      <c r="L87" s="28">
        <v>1285.1500000000001</v>
      </c>
      <c r="M87" s="28">
        <v>4.7791199999999998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1595.45</v>
      </c>
      <c r="D88" s="37">
        <v>1583.3</v>
      </c>
      <c r="E88" s="37">
        <v>1559.1</v>
      </c>
      <c r="F88" s="37">
        <v>1522.75</v>
      </c>
      <c r="G88" s="37">
        <v>1498.55</v>
      </c>
      <c r="H88" s="37">
        <v>1619.6499999999999</v>
      </c>
      <c r="I88" s="37">
        <v>1643.8500000000001</v>
      </c>
      <c r="J88" s="37">
        <v>1680.1999999999998</v>
      </c>
      <c r="K88" s="28">
        <v>1607.5</v>
      </c>
      <c r="L88" s="28">
        <v>1546.95</v>
      </c>
      <c r="M88" s="28">
        <v>18.710149999999999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488.5</v>
      </c>
      <c r="D89" s="37">
        <v>485.40000000000003</v>
      </c>
      <c r="E89" s="37">
        <v>479.30000000000007</v>
      </c>
      <c r="F89" s="37">
        <v>470.1</v>
      </c>
      <c r="G89" s="37">
        <v>464.00000000000006</v>
      </c>
      <c r="H89" s="37">
        <v>494.60000000000008</v>
      </c>
      <c r="I89" s="37">
        <v>500.7000000000001</v>
      </c>
      <c r="J89" s="37">
        <v>509.90000000000009</v>
      </c>
      <c r="K89" s="28">
        <v>491.5</v>
      </c>
      <c r="L89" s="28">
        <v>476.2</v>
      </c>
      <c r="M89" s="28">
        <v>14.335570000000001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242.2</v>
      </c>
      <c r="D90" s="37">
        <v>241.83333333333334</v>
      </c>
      <c r="E90" s="37">
        <v>238.36666666666667</v>
      </c>
      <c r="F90" s="37">
        <v>234.53333333333333</v>
      </c>
      <c r="G90" s="37">
        <v>231.06666666666666</v>
      </c>
      <c r="H90" s="37">
        <v>245.66666666666669</v>
      </c>
      <c r="I90" s="37">
        <v>249.13333333333333</v>
      </c>
      <c r="J90" s="37">
        <v>252.9666666666667</v>
      </c>
      <c r="K90" s="28">
        <v>245.3</v>
      </c>
      <c r="L90" s="28">
        <v>238</v>
      </c>
      <c r="M90" s="28">
        <v>7.1898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946.9</v>
      </c>
      <c r="D91" s="37">
        <v>945.63333333333333</v>
      </c>
      <c r="E91" s="37">
        <v>940.26666666666665</v>
      </c>
      <c r="F91" s="37">
        <v>933.63333333333333</v>
      </c>
      <c r="G91" s="37">
        <v>928.26666666666665</v>
      </c>
      <c r="H91" s="37">
        <v>952.26666666666665</v>
      </c>
      <c r="I91" s="37">
        <v>957.63333333333321</v>
      </c>
      <c r="J91" s="37">
        <v>964.26666666666665</v>
      </c>
      <c r="K91" s="28">
        <v>951</v>
      </c>
      <c r="L91" s="28">
        <v>939</v>
      </c>
      <c r="M91" s="28">
        <v>37.537149999999997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2158.4</v>
      </c>
      <c r="D92" s="37">
        <v>2136.8333333333335</v>
      </c>
      <c r="E92" s="37">
        <v>2107.7666666666669</v>
      </c>
      <c r="F92" s="37">
        <v>2057.1333333333332</v>
      </c>
      <c r="G92" s="37">
        <v>2028.0666666666666</v>
      </c>
      <c r="H92" s="37">
        <v>2187.4666666666672</v>
      </c>
      <c r="I92" s="37">
        <v>2216.5333333333338</v>
      </c>
      <c r="J92" s="37">
        <v>2267.1666666666674</v>
      </c>
      <c r="K92" s="28">
        <v>2165.9</v>
      </c>
      <c r="L92" s="28">
        <v>2086.1999999999998</v>
      </c>
      <c r="M92" s="28">
        <v>9.5301899999999993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1465.8</v>
      </c>
      <c r="D93" s="37">
        <v>1464.05</v>
      </c>
      <c r="E93" s="37">
        <v>1452.1499999999999</v>
      </c>
      <c r="F93" s="37">
        <v>1438.5</v>
      </c>
      <c r="G93" s="37">
        <v>1426.6</v>
      </c>
      <c r="H93" s="37">
        <v>1477.6999999999998</v>
      </c>
      <c r="I93" s="37">
        <v>1489.6</v>
      </c>
      <c r="J93" s="37">
        <v>1503.2499999999998</v>
      </c>
      <c r="K93" s="28">
        <v>1475.95</v>
      </c>
      <c r="L93" s="28">
        <v>1450.4</v>
      </c>
      <c r="M93" s="28">
        <v>74.834419999999994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565.85</v>
      </c>
      <c r="D94" s="37">
        <v>565.7166666666667</v>
      </c>
      <c r="E94" s="37">
        <v>560.13333333333344</v>
      </c>
      <c r="F94" s="37">
        <v>554.41666666666674</v>
      </c>
      <c r="G94" s="37">
        <v>548.83333333333348</v>
      </c>
      <c r="H94" s="37">
        <v>571.43333333333339</v>
      </c>
      <c r="I94" s="37">
        <v>577.01666666666665</v>
      </c>
      <c r="J94" s="37">
        <v>582.73333333333335</v>
      </c>
      <c r="K94" s="28">
        <v>571.29999999999995</v>
      </c>
      <c r="L94" s="28">
        <v>560</v>
      </c>
      <c r="M94" s="28">
        <v>27.255130000000001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1291.6500000000001</v>
      </c>
      <c r="D95" s="37">
        <v>1287.8999999999999</v>
      </c>
      <c r="E95" s="37">
        <v>1278.7999999999997</v>
      </c>
      <c r="F95" s="37">
        <v>1265.9499999999998</v>
      </c>
      <c r="G95" s="37">
        <v>1256.8499999999997</v>
      </c>
      <c r="H95" s="37">
        <v>1300.7499999999998</v>
      </c>
      <c r="I95" s="37">
        <v>1309.8499999999997</v>
      </c>
      <c r="J95" s="37">
        <v>1322.6999999999998</v>
      </c>
      <c r="K95" s="28">
        <v>1297</v>
      </c>
      <c r="L95" s="28">
        <v>1275.05</v>
      </c>
      <c r="M95" s="28">
        <v>5.3798199999999996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2803.4</v>
      </c>
      <c r="D96" s="37">
        <v>2789.85</v>
      </c>
      <c r="E96" s="37">
        <v>2769.7</v>
      </c>
      <c r="F96" s="37">
        <v>2736</v>
      </c>
      <c r="G96" s="37">
        <v>2715.85</v>
      </c>
      <c r="H96" s="37">
        <v>2823.5499999999997</v>
      </c>
      <c r="I96" s="37">
        <v>2843.7000000000003</v>
      </c>
      <c r="J96" s="37">
        <v>2877.3999999999996</v>
      </c>
      <c r="K96" s="28">
        <v>2810</v>
      </c>
      <c r="L96" s="28">
        <v>2756.15</v>
      </c>
      <c r="M96" s="28">
        <v>3.96875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427.9</v>
      </c>
      <c r="D97" s="37">
        <v>424.51666666666671</v>
      </c>
      <c r="E97" s="37">
        <v>417.23333333333341</v>
      </c>
      <c r="F97" s="37">
        <v>406.56666666666672</v>
      </c>
      <c r="G97" s="37">
        <v>399.28333333333342</v>
      </c>
      <c r="H97" s="37">
        <v>435.18333333333339</v>
      </c>
      <c r="I97" s="37">
        <v>442.4666666666667</v>
      </c>
      <c r="J97" s="37">
        <v>453.13333333333338</v>
      </c>
      <c r="K97" s="28">
        <v>431.8</v>
      </c>
      <c r="L97" s="28">
        <v>413.85</v>
      </c>
      <c r="M97" s="28">
        <v>86.050139999999999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2238.5</v>
      </c>
      <c r="D98" s="37">
        <v>2232.9833333333331</v>
      </c>
      <c r="E98" s="37">
        <v>2211.9666666666662</v>
      </c>
      <c r="F98" s="37">
        <v>2185.4333333333329</v>
      </c>
      <c r="G98" s="37">
        <v>2164.4166666666661</v>
      </c>
      <c r="H98" s="37">
        <v>2259.5166666666664</v>
      </c>
      <c r="I98" s="37">
        <v>2280.5333333333338</v>
      </c>
      <c r="J98" s="37">
        <v>2307.0666666666666</v>
      </c>
      <c r="K98" s="28">
        <v>2254</v>
      </c>
      <c r="L98" s="28">
        <v>2206.4499999999998</v>
      </c>
      <c r="M98" s="28">
        <v>6.5948900000000004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242.45</v>
      </c>
      <c r="D99" s="37">
        <v>243.38333333333333</v>
      </c>
      <c r="E99" s="37">
        <v>240.26666666666665</v>
      </c>
      <c r="F99" s="37">
        <v>238.08333333333331</v>
      </c>
      <c r="G99" s="37">
        <v>234.96666666666664</v>
      </c>
      <c r="H99" s="37">
        <v>245.56666666666666</v>
      </c>
      <c r="I99" s="37">
        <v>248.68333333333334</v>
      </c>
      <c r="J99" s="37">
        <v>250.86666666666667</v>
      </c>
      <c r="K99" s="28">
        <v>246.5</v>
      </c>
      <c r="L99" s="28">
        <v>241.2</v>
      </c>
      <c r="M99" s="28">
        <v>41.054510000000001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2592.75</v>
      </c>
      <c r="D100" s="37">
        <v>2602.5666666666666</v>
      </c>
      <c r="E100" s="37">
        <v>2575.4333333333334</v>
      </c>
      <c r="F100" s="37">
        <v>2558.1166666666668</v>
      </c>
      <c r="G100" s="37">
        <v>2530.9833333333336</v>
      </c>
      <c r="H100" s="37">
        <v>2619.8833333333332</v>
      </c>
      <c r="I100" s="37">
        <v>2647.0166666666664</v>
      </c>
      <c r="J100" s="37">
        <v>2664.333333333333</v>
      </c>
      <c r="K100" s="28">
        <v>2629.7</v>
      </c>
      <c r="L100" s="28">
        <v>2585.25</v>
      </c>
      <c r="M100" s="28">
        <v>13.05045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282.5</v>
      </c>
      <c r="D101" s="37">
        <v>280.98333333333335</v>
      </c>
      <c r="E101" s="37">
        <v>277.76666666666671</v>
      </c>
      <c r="F101" s="37">
        <v>273.03333333333336</v>
      </c>
      <c r="G101" s="37">
        <v>269.81666666666672</v>
      </c>
      <c r="H101" s="37">
        <v>285.7166666666667</v>
      </c>
      <c r="I101" s="37">
        <v>288.93333333333339</v>
      </c>
      <c r="J101" s="37">
        <v>293.66666666666669</v>
      </c>
      <c r="K101" s="28">
        <v>284.2</v>
      </c>
      <c r="L101" s="28">
        <v>276.25</v>
      </c>
      <c r="M101" s="28">
        <v>8.8570100000000007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42386.75</v>
      </c>
      <c r="D102" s="37">
        <v>42210.6</v>
      </c>
      <c r="E102" s="37">
        <v>41631.199999999997</v>
      </c>
      <c r="F102" s="37">
        <v>40875.65</v>
      </c>
      <c r="G102" s="37">
        <v>40296.25</v>
      </c>
      <c r="H102" s="37">
        <v>42966.149999999994</v>
      </c>
      <c r="I102" s="37">
        <v>43545.55</v>
      </c>
      <c r="J102" s="37">
        <v>44301.099999999991</v>
      </c>
      <c r="K102" s="28">
        <v>42790</v>
      </c>
      <c r="L102" s="28">
        <v>41455.050000000003</v>
      </c>
      <c r="M102" s="28">
        <v>5.3760000000000002E-2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2420.75</v>
      </c>
      <c r="D103" s="37">
        <v>2419.5166666666664</v>
      </c>
      <c r="E103" s="37">
        <v>2398.083333333333</v>
      </c>
      <c r="F103" s="37">
        <v>2375.4166666666665</v>
      </c>
      <c r="G103" s="37">
        <v>2353.9833333333331</v>
      </c>
      <c r="H103" s="37">
        <v>2442.1833333333329</v>
      </c>
      <c r="I103" s="37">
        <v>2463.6166666666663</v>
      </c>
      <c r="J103" s="37">
        <v>2486.2833333333328</v>
      </c>
      <c r="K103" s="28">
        <v>2440.9499999999998</v>
      </c>
      <c r="L103" s="28">
        <v>2396.85</v>
      </c>
      <c r="M103" s="28">
        <v>16.396059999999999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863.9</v>
      </c>
      <c r="D104" s="37">
        <v>858.23333333333323</v>
      </c>
      <c r="E104" s="37">
        <v>848.46666666666647</v>
      </c>
      <c r="F104" s="37">
        <v>833.03333333333319</v>
      </c>
      <c r="G104" s="37">
        <v>823.26666666666642</v>
      </c>
      <c r="H104" s="37">
        <v>873.66666666666652</v>
      </c>
      <c r="I104" s="37">
        <v>883.43333333333317</v>
      </c>
      <c r="J104" s="37">
        <v>898.86666666666656</v>
      </c>
      <c r="K104" s="28">
        <v>868</v>
      </c>
      <c r="L104" s="28">
        <v>842.8</v>
      </c>
      <c r="M104" s="28">
        <v>132.54855000000001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1249.45</v>
      </c>
      <c r="D105" s="37">
        <v>1247.5999999999999</v>
      </c>
      <c r="E105" s="37">
        <v>1236.6999999999998</v>
      </c>
      <c r="F105" s="37">
        <v>1223.9499999999998</v>
      </c>
      <c r="G105" s="37">
        <v>1213.0499999999997</v>
      </c>
      <c r="H105" s="37">
        <v>1260.3499999999999</v>
      </c>
      <c r="I105" s="37">
        <v>1271.25</v>
      </c>
      <c r="J105" s="37">
        <v>1284</v>
      </c>
      <c r="K105" s="28">
        <v>1258.5</v>
      </c>
      <c r="L105" s="28">
        <v>1234.8499999999999</v>
      </c>
      <c r="M105" s="28">
        <v>7.3332699999999997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580.54999999999995</v>
      </c>
      <c r="D106" s="37">
        <v>578.58333333333337</v>
      </c>
      <c r="E106" s="37">
        <v>567.61666666666679</v>
      </c>
      <c r="F106" s="37">
        <v>554.68333333333339</v>
      </c>
      <c r="G106" s="37">
        <v>543.71666666666681</v>
      </c>
      <c r="H106" s="37">
        <v>591.51666666666677</v>
      </c>
      <c r="I106" s="37">
        <v>602.48333333333323</v>
      </c>
      <c r="J106" s="37">
        <v>615.41666666666674</v>
      </c>
      <c r="K106" s="28">
        <v>589.54999999999995</v>
      </c>
      <c r="L106" s="28">
        <v>565.65</v>
      </c>
      <c r="M106" s="28">
        <v>10.08724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502.65</v>
      </c>
      <c r="D107" s="37">
        <v>500.23333333333335</v>
      </c>
      <c r="E107" s="37">
        <v>495.4666666666667</v>
      </c>
      <c r="F107" s="37">
        <v>488.28333333333336</v>
      </c>
      <c r="G107" s="37">
        <v>483.51666666666671</v>
      </c>
      <c r="H107" s="37">
        <v>507.41666666666669</v>
      </c>
      <c r="I107" s="37">
        <v>512.18333333333339</v>
      </c>
      <c r="J107" s="37">
        <v>519.36666666666667</v>
      </c>
      <c r="K107" s="28">
        <v>505</v>
      </c>
      <c r="L107" s="28">
        <v>493.05</v>
      </c>
      <c r="M107" s="28">
        <v>1.7818099999999999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39</v>
      </c>
      <c r="D108" s="37">
        <v>39.066666666666663</v>
      </c>
      <c r="E108" s="37">
        <v>38.583333333333329</v>
      </c>
      <c r="F108" s="37">
        <v>38.166666666666664</v>
      </c>
      <c r="G108" s="37">
        <v>37.68333333333333</v>
      </c>
      <c r="H108" s="37">
        <v>39.483333333333327</v>
      </c>
      <c r="I108" s="37">
        <v>39.966666666666661</v>
      </c>
      <c r="J108" s="37">
        <v>40.383333333333326</v>
      </c>
      <c r="K108" s="28">
        <v>39.549999999999997</v>
      </c>
      <c r="L108" s="28">
        <v>38.65</v>
      </c>
      <c r="M108" s="28">
        <v>46.070830000000001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46.05</v>
      </c>
      <c r="D109" s="37">
        <v>45.183333333333337</v>
      </c>
      <c r="E109" s="37">
        <v>43.916666666666671</v>
      </c>
      <c r="F109" s="37">
        <v>41.783333333333331</v>
      </c>
      <c r="G109" s="37">
        <v>40.516666666666666</v>
      </c>
      <c r="H109" s="37">
        <v>47.316666666666677</v>
      </c>
      <c r="I109" s="37">
        <v>48.583333333333343</v>
      </c>
      <c r="J109" s="37">
        <v>50.716666666666683</v>
      </c>
      <c r="K109" s="28">
        <v>46.45</v>
      </c>
      <c r="L109" s="28">
        <v>43.05</v>
      </c>
      <c r="M109" s="28">
        <v>665.35574999999994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315.89999999999998</v>
      </c>
      <c r="D110" s="37">
        <v>314.66666666666669</v>
      </c>
      <c r="E110" s="37">
        <v>313.33333333333337</v>
      </c>
      <c r="F110" s="37">
        <v>310.76666666666671</v>
      </c>
      <c r="G110" s="37">
        <v>309.43333333333339</v>
      </c>
      <c r="H110" s="37">
        <v>317.23333333333335</v>
      </c>
      <c r="I110" s="37">
        <v>318.56666666666672</v>
      </c>
      <c r="J110" s="37">
        <v>321.13333333333333</v>
      </c>
      <c r="K110" s="28">
        <v>316</v>
      </c>
      <c r="L110" s="28">
        <v>312.10000000000002</v>
      </c>
      <c r="M110" s="28">
        <v>93.388869999999997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4125.75</v>
      </c>
      <c r="D111" s="37">
        <v>4108.166666666667</v>
      </c>
      <c r="E111" s="37">
        <v>4055.0833333333339</v>
      </c>
      <c r="F111" s="37">
        <v>3984.416666666667</v>
      </c>
      <c r="G111" s="37">
        <v>3931.3333333333339</v>
      </c>
      <c r="H111" s="37">
        <v>4178.8333333333339</v>
      </c>
      <c r="I111" s="37">
        <v>4231.9166666666679</v>
      </c>
      <c r="J111" s="37">
        <v>4302.5833333333339</v>
      </c>
      <c r="K111" s="28">
        <v>4161.25</v>
      </c>
      <c r="L111" s="28">
        <v>4037.5</v>
      </c>
      <c r="M111" s="28">
        <v>1.08148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177.5</v>
      </c>
      <c r="D112" s="37">
        <v>176.38333333333335</v>
      </c>
      <c r="E112" s="37">
        <v>174.16666666666671</v>
      </c>
      <c r="F112" s="37">
        <v>170.83333333333337</v>
      </c>
      <c r="G112" s="37">
        <v>168.61666666666673</v>
      </c>
      <c r="H112" s="37">
        <v>179.7166666666667</v>
      </c>
      <c r="I112" s="37">
        <v>181.93333333333334</v>
      </c>
      <c r="J112" s="37">
        <v>185.26666666666668</v>
      </c>
      <c r="K112" s="28">
        <v>178.6</v>
      </c>
      <c r="L112" s="28">
        <v>173.05</v>
      </c>
      <c r="M112" s="28">
        <v>6.7206200000000003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157.9</v>
      </c>
      <c r="D113" s="37">
        <v>157.38333333333333</v>
      </c>
      <c r="E113" s="37">
        <v>155.51666666666665</v>
      </c>
      <c r="F113" s="37">
        <v>153.13333333333333</v>
      </c>
      <c r="G113" s="37">
        <v>151.26666666666665</v>
      </c>
      <c r="H113" s="37">
        <v>159.76666666666665</v>
      </c>
      <c r="I113" s="37">
        <v>161.63333333333333</v>
      </c>
      <c r="J113" s="37">
        <v>164.01666666666665</v>
      </c>
      <c r="K113" s="28">
        <v>159.25</v>
      </c>
      <c r="L113" s="28">
        <v>155</v>
      </c>
      <c r="M113" s="28">
        <v>71.081280000000007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273.25</v>
      </c>
      <c r="D114" s="37">
        <v>270.3</v>
      </c>
      <c r="E114" s="37">
        <v>266.3</v>
      </c>
      <c r="F114" s="37">
        <v>259.35000000000002</v>
      </c>
      <c r="G114" s="37">
        <v>255.35000000000002</v>
      </c>
      <c r="H114" s="37">
        <v>277.25</v>
      </c>
      <c r="I114" s="37">
        <v>281.25</v>
      </c>
      <c r="J114" s="37">
        <v>288.2</v>
      </c>
      <c r="K114" s="28">
        <v>274.3</v>
      </c>
      <c r="L114" s="28">
        <v>263.35000000000002</v>
      </c>
      <c r="M114" s="28">
        <v>41.240630000000003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71.05</v>
      </c>
      <c r="D115" s="37">
        <v>71.133333333333326</v>
      </c>
      <c r="E115" s="37">
        <v>70.666666666666657</v>
      </c>
      <c r="F115" s="37">
        <v>70.283333333333331</v>
      </c>
      <c r="G115" s="37">
        <v>69.816666666666663</v>
      </c>
      <c r="H115" s="37">
        <v>71.516666666666652</v>
      </c>
      <c r="I115" s="37">
        <v>71.98333333333332</v>
      </c>
      <c r="J115" s="37">
        <v>72.366666666666646</v>
      </c>
      <c r="K115" s="28">
        <v>71.599999999999994</v>
      </c>
      <c r="L115" s="28">
        <v>70.75</v>
      </c>
      <c r="M115" s="28">
        <v>115.81331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714.95</v>
      </c>
      <c r="D116" s="37">
        <v>710.75</v>
      </c>
      <c r="E116" s="37">
        <v>702.5</v>
      </c>
      <c r="F116" s="37">
        <v>690.05</v>
      </c>
      <c r="G116" s="37">
        <v>681.8</v>
      </c>
      <c r="H116" s="37">
        <v>723.2</v>
      </c>
      <c r="I116" s="37">
        <v>731.45</v>
      </c>
      <c r="J116" s="37">
        <v>743.90000000000009</v>
      </c>
      <c r="K116" s="28">
        <v>719</v>
      </c>
      <c r="L116" s="28">
        <v>698.3</v>
      </c>
      <c r="M116" s="28">
        <v>48.891539999999999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414.6</v>
      </c>
      <c r="D117" s="37">
        <v>410.98333333333335</v>
      </c>
      <c r="E117" s="37">
        <v>405.9666666666667</v>
      </c>
      <c r="F117" s="37">
        <v>397.33333333333337</v>
      </c>
      <c r="G117" s="37">
        <v>392.31666666666672</v>
      </c>
      <c r="H117" s="37">
        <v>419.61666666666667</v>
      </c>
      <c r="I117" s="37">
        <v>424.63333333333333</v>
      </c>
      <c r="J117" s="37">
        <v>433.26666666666665</v>
      </c>
      <c r="K117" s="28">
        <v>416</v>
      </c>
      <c r="L117" s="28">
        <v>402.35</v>
      </c>
      <c r="M117" s="28">
        <v>14.50549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199.1</v>
      </c>
      <c r="D118" s="37">
        <v>198.2166666666667</v>
      </c>
      <c r="E118" s="37">
        <v>195.93333333333339</v>
      </c>
      <c r="F118" s="37">
        <v>192.76666666666671</v>
      </c>
      <c r="G118" s="37">
        <v>190.48333333333341</v>
      </c>
      <c r="H118" s="37">
        <v>201.38333333333338</v>
      </c>
      <c r="I118" s="37">
        <v>203.66666666666669</v>
      </c>
      <c r="J118" s="37">
        <v>206.83333333333337</v>
      </c>
      <c r="K118" s="28">
        <v>200.5</v>
      </c>
      <c r="L118" s="28">
        <v>195.05</v>
      </c>
      <c r="M118" s="28">
        <v>32.667319999999997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1071.05</v>
      </c>
      <c r="D119" s="37">
        <v>1061.3499999999999</v>
      </c>
      <c r="E119" s="37">
        <v>1043.7999999999997</v>
      </c>
      <c r="F119" s="37">
        <v>1016.5499999999997</v>
      </c>
      <c r="G119" s="37">
        <v>998.99999999999955</v>
      </c>
      <c r="H119" s="37">
        <v>1088.5999999999999</v>
      </c>
      <c r="I119" s="37">
        <v>1106.1500000000001</v>
      </c>
      <c r="J119" s="37">
        <v>1133.4000000000001</v>
      </c>
      <c r="K119" s="28">
        <v>1078.9000000000001</v>
      </c>
      <c r="L119" s="28">
        <v>1034.0999999999999</v>
      </c>
      <c r="M119" s="28">
        <v>30.307590000000001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4262.55</v>
      </c>
      <c r="D120" s="37">
        <v>4215.833333333333</v>
      </c>
      <c r="E120" s="37">
        <v>4131.7166666666662</v>
      </c>
      <c r="F120" s="37">
        <v>4000.8833333333332</v>
      </c>
      <c r="G120" s="37">
        <v>3916.7666666666664</v>
      </c>
      <c r="H120" s="37">
        <v>4346.6666666666661</v>
      </c>
      <c r="I120" s="37">
        <v>4430.7833333333328</v>
      </c>
      <c r="J120" s="37">
        <v>4561.6166666666659</v>
      </c>
      <c r="K120" s="28">
        <v>4299.95</v>
      </c>
      <c r="L120" s="28">
        <v>4085</v>
      </c>
      <c r="M120" s="28">
        <v>5.3401399999999999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1542.4</v>
      </c>
      <c r="D121" s="37">
        <v>1543.3</v>
      </c>
      <c r="E121" s="37">
        <v>1532.1</v>
      </c>
      <c r="F121" s="37">
        <v>1521.8</v>
      </c>
      <c r="G121" s="37">
        <v>1510.6</v>
      </c>
      <c r="H121" s="37">
        <v>1553.6</v>
      </c>
      <c r="I121" s="37">
        <v>1564.8000000000002</v>
      </c>
      <c r="J121" s="37">
        <v>1575.1</v>
      </c>
      <c r="K121" s="28">
        <v>1554.5</v>
      </c>
      <c r="L121" s="28">
        <v>1533</v>
      </c>
      <c r="M121" s="28">
        <v>55.515740000000001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2004.5</v>
      </c>
      <c r="D122" s="37">
        <v>1982.7666666666667</v>
      </c>
      <c r="E122" s="37">
        <v>1953.7333333333333</v>
      </c>
      <c r="F122" s="37">
        <v>1902.9666666666667</v>
      </c>
      <c r="G122" s="37">
        <v>1873.9333333333334</v>
      </c>
      <c r="H122" s="37">
        <v>2033.5333333333333</v>
      </c>
      <c r="I122" s="37">
        <v>2062.5666666666666</v>
      </c>
      <c r="J122" s="37">
        <v>2113.333333333333</v>
      </c>
      <c r="K122" s="28">
        <v>2011.8</v>
      </c>
      <c r="L122" s="28">
        <v>1932</v>
      </c>
      <c r="M122" s="28">
        <v>7.2327599999999999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922.65</v>
      </c>
      <c r="D123" s="37">
        <v>915.84999999999991</v>
      </c>
      <c r="E123" s="37">
        <v>906.89999999999986</v>
      </c>
      <c r="F123" s="37">
        <v>891.15</v>
      </c>
      <c r="G123" s="37">
        <v>882.19999999999993</v>
      </c>
      <c r="H123" s="37">
        <v>931.5999999999998</v>
      </c>
      <c r="I123" s="37">
        <v>940.54999999999984</v>
      </c>
      <c r="J123" s="37">
        <v>956.29999999999973</v>
      </c>
      <c r="K123" s="28">
        <v>924.8</v>
      </c>
      <c r="L123" s="28">
        <v>900.1</v>
      </c>
      <c r="M123" s="28">
        <v>1.86859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318.95</v>
      </c>
      <c r="D124" s="37">
        <v>313.81666666666666</v>
      </c>
      <c r="E124" s="37">
        <v>305.13333333333333</v>
      </c>
      <c r="F124" s="37">
        <v>291.31666666666666</v>
      </c>
      <c r="G124" s="37">
        <v>282.63333333333333</v>
      </c>
      <c r="H124" s="37">
        <v>327.63333333333333</v>
      </c>
      <c r="I124" s="37">
        <v>336.31666666666661</v>
      </c>
      <c r="J124" s="37">
        <v>350.13333333333333</v>
      </c>
      <c r="K124" s="28">
        <v>322.5</v>
      </c>
      <c r="L124" s="28">
        <v>300</v>
      </c>
      <c r="M124" s="28">
        <v>19.16328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652.85</v>
      </c>
      <c r="D125" s="37">
        <v>648.18333333333328</v>
      </c>
      <c r="E125" s="37">
        <v>641.36666666666656</v>
      </c>
      <c r="F125" s="37">
        <v>629.88333333333333</v>
      </c>
      <c r="G125" s="37">
        <v>623.06666666666661</v>
      </c>
      <c r="H125" s="37">
        <v>659.66666666666652</v>
      </c>
      <c r="I125" s="37">
        <v>666.48333333333335</v>
      </c>
      <c r="J125" s="37">
        <v>677.96666666666647</v>
      </c>
      <c r="K125" s="28">
        <v>655</v>
      </c>
      <c r="L125" s="28">
        <v>636.70000000000005</v>
      </c>
      <c r="M125" s="28">
        <v>17.51341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390.8</v>
      </c>
      <c r="D126" s="37">
        <v>387.09999999999997</v>
      </c>
      <c r="E126" s="37">
        <v>380.69999999999993</v>
      </c>
      <c r="F126" s="37">
        <v>370.59999999999997</v>
      </c>
      <c r="G126" s="37">
        <v>364.19999999999993</v>
      </c>
      <c r="H126" s="37">
        <v>397.19999999999993</v>
      </c>
      <c r="I126" s="37">
        <v>403.59999999999991</v>
      </c>
      <c r="J126" s="37">
        <v>413.69999999999993</v>
      </c>
      <c r="K126" s="28">
        <v>393.5</v>
      </c>
      <c r="L126" s="28">
        <v>377</v>
      </c>
      <c r="M126" s="28">
        <v>24.099430000000002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581.25</v>
      </c>
      <c r="D127" s="37">
        <v>573.86666666666667</v>
      </c>
      <c r="E127" s="37">
        <v>564.93333333333339</v>
      </c>
      <c r="F127" s="37">
        <v>548.61666666666667</v>
      </c>
      <c r="G127" s="37">
        <v>539.68333333333339</v>
      </c>
      <c r="H127" s="37">
        <v>590.18333333333339</v>
      </c>
      <c r="I127" s="37">
        <v>599.11666666666656</v>
      </c>
      <c r="J127" s="37">
        <v>615.43333333333339</v>
      </c>
      <c r="K127" s="28">
        <v>582.79999999999995</v>
      </c>
      <c r="L127" s="28">
        <v>557.54999999999995</v>
      </c>
      <c r="M127" s="28">
        <v>47.602679999999999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1855.75</v>
      </c>
      <c r="D128" s="37">
        <v>1848.25</v>
      </c>
      <c r="E128" s="37">
        <v>1827.5</v>
      </c>
      <c r="F128" s="37">
        <v>1799.25</v>
      </c>
      <c r="G128" s="37">
        <v>1778.5</v>
      </c>
      <c r="H128" s="37">
        <v>1876.5</v>
      </c>
      <c r="I128" s="37">
        <v>1897.25</v>
      </c>
      <c r="J128" s="37">
        <v>1925.5</v>
      </c>
      <c r="K128" s="28">
        <v>1869</v>
      </c>
      <c r="L128" s="28">
        <v>1820</v>
      </c>
      <c r="M128" s="28">
        <v>22.143000000000001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73.75</v>
      </c>
      <c r="D129" s="37">
        <v>73.25</v>
      </c>
      <c r="E129" s="37">
        <v>72.55</v>
      </c>
      <c r="F129" s="37">
        <v>71.349999999999994</v>
      </c>
      <c r="G129" s="37">
        <v>70.649999999999991</v>
      </c>
      <c r="H129" s="37">
        <v>74.45</v>
      </c>
      <c r="I129" s="37">
        <v>75.149999999999991</v>
      </c>
      <c r="J129" s="37">
        <v>76.350000000000009</v>
      </c>
      <c r="K129" s="28">
        <v>73.95</v>
      </c>
      <c r="L129" s="28">
        <v>72.05</v>
      </c>
      <c r="M129" s="28">
        <v>41.299669999999999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3651</v>
      </c>
      <c r="D130" s="37">
        <v>3615.35</v>
      </c>
      <c r="E130" s="37">
        <v>3561.7</v>
      </c>
      <c r="F130" s="37">
        <v>3472.4</v>
      </c>
      <c r="G130" s="37">
        <v>3418.75</v>
      </c>
      <c r="H130" s="37">
        <v>3704.6499999999996</v>
      </c>
      <c r="I130" s="37">
        <v>3758.3</v>
      </c>
      <c r="J130" s="37">
        <v>3847.5999999999995</v>
      </c>
      <c r="K130" s="28">
        <v>3669</v>
      </c>
      <c r="L130" s="28">
        <v>3526.05</v>
      </c>
      <c r="M130" s="28">
        <v>4.3618899999999998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387</v>
      </c>
      <c r="D131" s="37">
        <v>383.33333333333331</v>
      </c>
      <c r="E131" s="37">
        <v>377.66666666666663</v>
      </c>
      <c r="F131" s="37">
        <v>368.33333333333331</v>
      </c>
      <c r="G131" s="37">
        <v>362.66666666666663</v>
      </c>
      <c r="H131" s="37">
        <v>392.66666666666663</v>
      </c>
      <c r="I131" s="37">
        <v>398.33333333333326</v>
      </c>
      <c r="J131" s="37">
        <v>407.66666666666663</v>
      </c>
      <c r="K131" s="28">
        <v>389</v>
      </c>
      <c r="L131" s="28">
        <v>374</v>
      </c>
      <c r="M131" s="28">
        <v>15.71547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4664.8</v>
      </c>
      <c r="D132" s="37">
        <v>4651.8999999999996</v>
      </c>
      <c r="E132" s="37">
        <v>4593.7999999999993</v>
      </c>
      <c r="F132" s="37">
        <v>4522.7999999999993</v>
      </c>
      <c r="G132" s="37">
        <v>4464.6999999999989</v>
      </c>
      <c r="H132" s="37">
        <v>4722.8999999999996</v>
      </c>
      <c r="I132" s="37">
        <v>4781</v>
      </c>
      <c r="J132" s="37">
        <v>4852</v>
      </c>
      <c r="K132" s="28">
        <v>4710</v>
      </c>
      <c r="L132" s="28">
        <v>4580.8999999999996</v>
      </c>
      <c r="M132" s="28">
        <v>3.9181300000000001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1877.05</v>
      </c>
      <c r="D133" s="37">
        <v>1884.8999999999999</v>
      </c>
      <c r="E133" s="37">
        <v>1857.8499999999997</v>
      </c>
      <c r="F133" s="37">
        <v>1838.6499999999999</v>
      </c>
      <c r="G133" s="37">
        <v>1811.5999999999997</v>
      </c>
      <c r="H133" s="37">
        <v>1904.0999999999997</v>
      </c>
      <c r="I133" s="37">
        <v>1931.1499999999999</v>
      </c>
      <c r="J133" s="37">
        <v>1950.3499999999997</v>
      </c>
      <c r="K133" s="28">
        <v>1911.95</v>
      </c>
      <c r="L133" s="28">
        <v>1865.7</v>
      </c>
      <c r="M133" s="28">
        <v>18.115089999999999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587.04999999999995</v>
      </c>
      <c r="D134" s="37">
        <v>579.69999999999993</v>
      </c>
      <c r="E134" s="37">
        <v>569.34999999999991</v>
      </c>
      <c r="F134" s="37">
        <v>551.65</v>
      </c>
      <c r="G134" s="37">
        <v>541.29999999999995</v>
      </c>
      <c r="H134" s="37">
        <v>597.39999999999986</v>
      </c>
      <c r="I134" s="37">
        <v>607.75</v>
      </c>
      <c r="J134" s="37">
        <v>625.44999999999982</v>
      </c>
      <c r="K134" s="28">
        <v>590.04999999999995</v>
      </c>
      <c r="L134" s="28">
        <v>562</v>
      </c>
      <c r="M134" s="28">
        <v>12.396050000000001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695.45</v>
      </c>
      <c r="D135" s="37">
        <v>689.98333333333323</v>
      </c>
      <c r="E135" s="37">
        <v>680.46666666666647</v>
      </c>
      <c r="F135" s="37">
        <v>665.48333333333323</v>
      </c>
      <c r="G135" s="37">
        <v>655.96666666666647</v>
      </c>
      <c r="H135" s="37">
        <v>704.96666666666647</v>
      </c>
      <c r="I135" s="37">
        <v>714.48333333333312</v>
      </c>
      <c r="J135" s="37">
        <v>729.46666666666647</v>
      </c>
      <c r="K135" s="28">
        <v>699.5</v>
      </c>
      <c r="L135" s="28">
        <v>675</v>
      </c>
      <c r="M135" s="28">
        <v>13.72908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85895.45</v>
      </c>
      <c r="D136" s="37">
        <v>85491.8</v>
      </c>
      <c r="E136" s="37">
        <v>84203.650000000009</v>
      </c>
      <c r="F136" s="37">
        <v>82511.850000000006</v>
      </c>
      <c r="G136" s="37">
        <v>81223.700000000012</v>
      </c>
      <c r="H136" s="37">
        <v>87183.6</v>
      </c>
      <c r="I136" s="37">
        <v>88471.75</v>
      </c>
      <c r="J136" s="37">
        <v>90163.55</v>
      </c>
      <c r="K136" s="28">
        <v>86779.95</v>
      </c>
      <c r="L136" s="28">
        <v>83800</v>
      </c>
      <c r="M136" s="28">
        <v>0.13741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195.25</v>
      </c>
      <c r="D137" s="37">
        <v>193.31666666666669</v>
      </c>
      <c r="E137" s="37">
        <v>190.73333333333338</v>
      </c>
      <c r="F137" s="37">
        <v>186.2166666666667</v>
      </c>
      <c r="G137" s="37">
        <v>183.63333333333338</v>
      </c>
      <c r="H137" s="37">
        <v>197.83333333333337</v>
      </c>
      <c r="I137" s="37">
        <v>200.41666666666669</v>
      </c>
      <c r="J137" s="37">
        <v>204.93333333333337</v>
      </c>
      <c r="K137" s="28">
        <v>195.9</v>
      </c>
      <c r="L137" s="28">
        <v>188.8</v>
      </c>
      <c r="M137" s="28">
        <v>48.772849999999998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1273.0999999999999</v>
      </c>
      <c r="D138" s="37">
        <v>1256.0333333333333</v>
      </c>
      <c r="E138" s="37">
        <v>1235.0666666666666</v>
      </c>
      <c r="F138" s="37">
        <v>1197.0333333333333</v>
      </c>
      <c r="G138" s="37">
        <v>1176.0666666666666</v>
      </c>
      <c r="H138" s="37">
        <v>1294.0666666666666</v>
      </c>
      <c r="I138" s="37">
        <v>1315.0333333333333</v>
      </c>
      <c r="J138" s="37">
        <v>1353.0666666666666</v>
      </c>
      <c r="K138" s="28">
        <v>1277</v>
      </c>
      <c r="L138" s="28">
        <v>1218</v>
      </c>
      <c r="M138" s="28">
        <v>44.491680000000002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101.45</v>
      </c>
      <c r="D139" s="37">
        <v>100.61666666666667</v>
      </c>
      <c r="E139" s="37">
        <v>99.033333333333346</v>
      </c>
      <c r="F139" s="37">
        <v>96.616666666666674</v>
      </c>
      <c r="G139" s="37">
        <v>95.033333333333346</v>
      </c>
      <c r="H139" s="37">
        <v>103.03333333333335</v>
      </c>
      <c r="I139" s="37">
        <v>104.61666666666666</v>
      </c>
      <c r="J139" s="37">
        <v>107.03333333333335</v>
      </c>
      <c r="K139" s="28">
        <v>102.2</v>
      </c>
      <c r="L139" s="28">
        <v>98.2</v>
      </c>
      <c r="M139" s="28">
        <v>45.59281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513</v>
      </c>
      <c r="D140" s="37">
        <v>513.5333333333333</v>
      </c>
      <c r="E140" s="37">
        <v>509.71666666666658</v>
      </c>
      <c r="F140" s="37">
        <v>506.43333333333328</v>
      </c>
      <c r="G140" s="37">
        <v>502.61666666666656</v>
      </c>
      <c r="H140" s="37">
        <v>516.81666666666661</v>
      </c>
      <c r="I140" s="37">
        <v>520.63333333333321</v>
      </c>
      <c r="J140" s="37">
        <v>523.91666666666663</v>
      </c>
      <c r="K140" s="28">
        <v>517.35</v>
      </c>
      <c r="L140" s="28">
        <v>510.25</v>
      </c>
      <c r="M140" s="28">
        <v>9.6605299999999996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8720.5</v>
      </c>
      <c r="D141" s="37">
        <v>8680.5</v>
      </c>
      <c r="E141" s="37">
        <v>8604</v>
      </c>
      <c r="F141" s="37">
        <v>8487.5</v>
      </c>
      <c r="G141" s="37">
        <v>8411</v>
      </c>
      <c r="H141" s="37">
        <v>8797</v>
      </c>
      <c r="I141" s="37">
        <v>8873.5</v>
      </c>
      <c r="J141" s="37">
        <v>8990</v>
      </c>
      <c r="K141" s="28">
        <v>8757</v>
      </c>
      <c r="L141" s="28">
        <v>8564</v>
      </c>
      <c r="M141" s="28">
        <v>5.5823099999999997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799.2</v>
      </c>
      <c r="D142" s="37">
        <v>804.5</v>
      </c>
      <c r="E142" s="37">
        <v>789.85</v>
      </c>
      <c r="F142" s="37">
        <v>780.5</v>
      </c>
      <c r="G142" s="37">
        <v>765.85</v>
      </c>
      <c r="H142" s="37">
        <v>813.85</v>
      </c>
      <c r="I142" s="37">
        <v>828.50000000000011</v>
      </c>
      <c r="J142" s="37">
        <v>837.85</v>
      </c>
      <c r="K142" s="28">
        <v>819.15</v>
      </c>
      <c r="L142" s="28">
        <v>795.15</v>
      </c>
      <c r="M142" s="28">
        <v>4.60623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382.35</v>
      </c>
      <c r="D143" s="37">
        <v>380.11666666666662</v>
      </c>
      <c r="E143" s="37">
        <v>375.23333333333323</v>
      </c>
      <c r="F143" s="37">
        <v>368.11666666666662</v>
      </c>
      <c r="G143" s="37">
        <v>363.23333333333323</v>
      </c>
      <c r="H143" s="37">
        <v>387.23333333333323</v>
      </c>
      <c r="I143" s="37">
        <v>392.11666666666656</v>
      </c>
      <c r="J143" s="37">
        <v>399.23333333333323</v>
      </c>
      <c r="K143" s="28">
        <v>385</v>
      </c>
      <c r="L143" s="28">
        <v>373</v>
      </c>
      <c r="M143" s="28">
        <v>16.7241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1399.45</v>
      </c>
      <c r="D144" s="37">
        <v>1390.4166666666667</v>
      </c>
      <c r="E144" s="37">
        <v>1364.5333333333335</v>
      </c>
      <c r="F144" s="37">
        <v>1329.6166666666668</v>
      </c>
      <c r="G144" s="37">
        <v>1303.7333333333336</v>
      </c>
      <c r="H144" s="37">
        <v>1425.3333333333335</v>
      </c>
      <c r="I144" s="37">
        <v>1451.2166666666667</v>
      </c>
      <c r="J144" s="37">
        <v>1486.1333333333334</v>
      </c>
      <c r="K144" s="28">
        <v>1416.3</v>
      </c>
      <c r="L144" s="28">
        <v>1355.5</v>
      </c>
      <c r="M144" s="28">
        <v>5.6227600000000004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3331.75</v>
      </c>
      <c r="D145" s="37">
        <v>3325.9166666666665</v>
      </c>
      <c r="E145" s="37">
        <v>3281.833333333333</v>
      </c>
      <c r="F145" s="37">
        <v>3231.9166666666665</v>
      </c>
      <c r="G145" s="37">
        <v>3187.833333333333</v>
      </c>
      <c r="H145" s="37">
        <v>3375.833333333333</v>
      </c>
      <c r="I145" s="37">
        <v>3419.9166666666661</v>
      </c>
      <c r="J145" s="37">
        <v>3469.833333333333</v>
      </c>
      <c r="K145" s="28">
        <v>3370</v>
      </c>
      <c r="L145" s="28">
        <v>3276</v>
      </c>
      <c r="M145" s="28">
        <v>6.5381999999999998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2264.9499999999998</v>
      </c>
      <c r="D146" s="37">
        <v>2265.15</v>
      </c>
      <c r="E146" s="37">
        <v>2214.9</v>
      </c>
      <c r="F146" s="37">
        <v>2164.85</v>
      </c>
      <c r="G146" s="37">
        <v>2114.6</v>
      </c>
      <c r="H146" s="37">
        <v>2315.2000000000003</v>
      </c>
      <c r="I146" s="37">
        <v>2365.4500000000003</v>
      </c>
      <c r="J146" s="37">
        <v>2415.5000000000005</v>
      </c>
      <c r="K146" s="28">
        <v>2315.4</v>
      </c>
      <c r="L146" s="28">
        <v>2215.1</v>
      </c>
      <c r="M146" s="28">
        <v>9.1199899999999996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1035.8</v>
      </c>
      <c r="D147" s="37">
        <v>1037.05</v>
      </c>
      <c r="E147" s="37">
        <v>1014.0999999999999</v>
      </c>
      <c r="F147" s="37">
        <v>992.4</v>
      </c>
      <c r="G147" s="37">
        <v>969.44999999999993</v>
      </c>
      <c r="H147" s="37">
        <v>1058.75</v>
      </c>
      <c r="I147" s="37">
        <v>1081.7000000000003</v>
      </c>
      <c r="J147" s="37">
        <v>1103.3999999999999</v>
      </c>
      <c r="K147" s="28">
        <v>1060</v>
      </c>
      <c r="L147" s="28">
        <v>1015.35</v>
      </c>
      <c r="M147" s="28">
        <v>10.593299999999999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119.2</v>
      </c>
      <c r="D148" s="37">
        <v>116.96666666666665</v>
      </c>
      <c r="E148" s="37">
        <v>113.93333333333331</v>
      </c>
      <c r="F148" s="37">
        <v>108.66666666666666</v>
      </c>
      <c r="G148" s="37">
        <v>105.63333333333331</v>
      </c>
      <c r="H148" s="37">
        <v>122.23333333333331</v>
      </c>
      <c r="I148" s="37">
        <v>125.26666666666664</v>
      </c>
      <c r="J148" s="37">
        <v>130.5333333333333</v>
      </c>
      <c r="K148" s="28">
        <v>120</v>
      </c>
      <c r="L148" s="28">
        <v>111.7</v>
      </c>
      <c r="M148" s="28">
        <v>290.96033999999997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158.65</v>
      </c>
      <c r="D149" s="37">
        <v>157.83333333333334</v>
      </c>
      <c r="E149" s="37">
        <v>156.4666666666667</v>
      </c>
      <c r="F149" s="37">
        <v>154.28333333333336</v>
      </c>
      <c r="G149" s="37">
        <v>152.91666666666671</v>
      </c>
      <c r="H149" s="37">
        <v>160.01666666666668</v>
      </c>
      <c r="I149" s="37">
        <v>161.3833333333333</v>
      </c>
      <c r="J149" s="37">
        <v>163.56666666666666</v>
      </c>
      <c r="K149" s="28">
        <v>159.19999999999999</v>
      </c>
      <c r="L149" s="28">
        <v>155.65</v>
      </c>
      <c r="M149" s="28">
        <v>143.62372999999999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79.2</v>
      </c>
      <c r="D150" s="37">
        <v>78.25</v>
      </c>
      <c r="E150" s="37">
        <v>76.900000000000006</v>
      </c>
      <c r="F150" s="37">
        <v>74.600000000000009</v>
      </c>
      <c r="G150" s="37">
        <v>73.250000000000014</v>
      </c>
      <c r="H150" s="37">
        <v>80.55</v>
      </c>
      <c r="I150" s="37">
        <v>81.899999999999991</v>
      </c>
      <c r="J150" s="37">
        <v>84.199999999999989</v>
      </c>
      <c r="K150" s="28">
        <v>79.599999999999994</v>
      </c>
      <c r="L150" s="28">
        <v>75.95</v>
      </c>
      <c r="M150" s="28">
        <v>135.81136000000001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4266.3500000000004</v>
      </c>
      <c r="D151" s="37">
        <v>4248.7833333333338</v>
      </c>
      <c r="E151" s="37">
        <v>4207.5666666666675</v>
      </c>
      <c r="F151" s="37">
        <v>4148.7833333333338</v>
      </c>
      <c r="G151" s="37">
        <v>4107.5666666666675</v>
      </c>
      <c r="H151" s="37">
        <v>4307.5666666666675</v>
      </c>
      <c r="I151" s="37">
        <v>4348.7833333333328</v>
      </c>
      <c r="J151" s="37">
        <v>4407.5666666666675</v>
      </c>
      <c r="K151" s="28">
        <v>4290</v>
      </c>
      <c r="L151" s="28">
        <v>4190</v>
      </c>
      <c r="M151" s="28">
        <v>0.71987999999999996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19625.650000000001</v>
      </c>
      <c r="D152" s="37">
        <v>19521.916666666668</v>
      </c>
      <c r="E152" s="37">
        <v>19354.883333333335</v>
      </c>
      <c r="F152" s="37">
        <v>19084.116666666669</v>
      </c>
      <c r="G152" s="37">
        <v>18917.083333333336</v>
      </c>
      <c r="H152" s="37">
        <v>19792.683333333334</v>
      </c>
      <c r="I152" s="37">
        <v>19959.716666666667</v>
      </c>
      <c r="J152" s="37">
        <v>20230.483333333334</v>
      </c>
      <c r="K152" s="28">
        <v>19688.95</v>
      </c>
      <c r="L152" s="28">
        <v>19251.150000000001</v>
      </c>
      <c r="M152" s="28">
        <v>0.42881000000000002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311.05</v>
      </c>
      <c r="D153" s="37">
        <v>311.59999999999997</v>
      </c>
      <c r="E153" s="37">
        <v>307.19999999999993</v>
      </c>
      <c r="F153" s="37">
        <v>303.34999999999997</v>
      </c>
      <c r="G153" s="37">
        <v>298.94999999999993</v>
      </c>
      <c r="H153" s="37">
        <v>315.44999999999993</v>
      </c>
      <c r="I153" s="37">
        <v>319.84999999999991</v>
      </c>
      <c r="J153" s="37">
        <v>323.69999999999993</v>
      </c>
      <c r="K153" s="28">
        <v>316</v>
      </c>
      <c r="L153" s="28">
        <v>307.75</v>
      </c>
      <c r="M153" s="28">
        <v>14.99822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951.2</v>
      </c>
      <c r="D154" s="37">
        <v>945.35</v>
      </c>
      <c r="E154" s="37">
        <v>928.2</v>
      </c>
      <c r="F154" s="37">
        <v>905.2</v>
      </c>
      <c r="G154" s="37">
        <v>888.05000000000007</v>
      </c>
      <c r="H154" s="37">
        <v>968.35</v>
      </c>
      <c r="I154" s="37">
        <v>985.49999999999989</v>
      </c>
      <c r="J154" s="37">
        <v>1008.5</v>
      </c>
      <c r="K154" s="28">
        <v>962.5</v>
      </c>
      <c r="L154" s="28">
        <v>922.35</v>
      </c>
      <c r="M154" s="28">
        <v>5.9282500000000002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133.75</v>
      </c>
      <c r="D155" s="37">
        <v>132.68333333333331</v>
      </c>
      <c r="E155" s="37">
        <v>131.16666666666663</v>
      </c>
      <c r="F155" s="37">
        <v>128.58333333333331</v>
      </c>
      <c r="G155" s="37">
        <v>127.06666666666663</v>
      </c>
      <c r="H155" s="37">
        <v>135.26666666666662</v>
      </c>
      <c r="I155" s="37">
        <v>136.78333333333333</v>
      </c>
      <c r="J155" s="37">
        <v>139.36666666666662</v>
      </c>
      <c r="K155" s="28">
        <v>134.19999999999999</v>
      </c>
      <c r="L155" s="28">
        <v>130.1</v>
      </c>
      <c r="M155" s="28">
        <v>242.68145999999999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184.95</v>
      </c>
      <c r="D156" s="37">
        <v>185.5333333333333</v>
      </c>
      <c r="E156" s="37">
        <v>183.61666666666662</v>
      </c>
      <c r="F156" s="37">
        <v>182.2833333333333</v>
      </c>
      <c r="G156" s="37">
        <v>180.36666666666662</v>
      </c>
      <c r="H156" s="37">
        <v>186.86666666666662</v>
      </c>
      <c r="I156" s="37">
        <v>188.7833333333333</v>
      </c>
      <c r="J156" s="37">
        <v>190.11666666666662</v>
      </c>
      <c r="K156" s="28">
        <v>187.45</v>
      </c>
      <c r="L156" s="28">
        <v>184.2</v>
      </c>
      <c r="M156" s="28">
        <v>14.48996</v>
      </c>
      <c r="N156" s="1"/>
      <c r="O156" s="1"/>
    </row>
    <row r="157" spans="1:15" ht="12.75" customHeight="1">
      <c r="A157" s="53">
        <v>148</v>
      </c>
      <c r="B157" s="28" t="s">
        <v>838</v>
      </c>
      <c r="C157" s="28">
        <v>776.2</v>
      </c>
      <c r="D157" s="37">
        <v>777.56666666666661</v>
      </c>
      <c r="E157" s="37">
        <v>770.13333333333321</v>
      </c>
      <c r="F157" s="37">
        <v>764.06666666666661</v>
      </c>
      <c r="G157" s="37">
        <v>756.63333333333321</v>
      </c>
      <c r="H157" s="37">
        <v>783.63333333333321</v>
      </c>
      <c r="I157" s="37">
        <v>791.06666666666661</v>
      </c>
      <c r="J157" s="37">
        <v>797.13333333333321</v>
      </c>
      <c r="K157" s="28">
        <v>785</v>
      </c>
      <c r="L157" s="28">
        <v>771.5</v>
      </c>
      <c r="M157" s="28">
        <v>10.19323</v>
      </c>
      <c r="N157" s="1"/>
      <c r="O157" s="1"/>
    </row>
    <row r="158" spans="1:15" ht="12.75" customHeight="1">
      <c r="A158" s="53">
        <v>149</v>
      </c>
      <c r="B158" s="28" t="s">
        <v>443</v>
      </c>
      <c r="C158" s="28">
        <v>3249.15</v>
      </c>
      <c r="D158" s="37">
        <v>3260.7999999999997</v>
      </c>
      <c r="E158" s="37">
        <v>3234.3499999999995</v>
      </c>
      <c r="F158" s="37">
        <v>3219.5499999999997</v>
      </c>
      <c r="G158" s="37">
        <v>3193.0999999999995</v>
      </c>
      <c r="H158" s="37">
        <v>3275.5999999999995</v>
      </c>
      <c r="I158" s="37">
        <v>3302.0499999999993</v>
      </c>
      <c r="J158" s="37">
        <v>3316.8499999999995</v>
      </c>
      <c r="K158" s="28">
        <v>3287.25</v>
      </c>
      <c r="L158" s="28">
        <v>3246</v>
      </c>
      <c r="M158" s="28">
        <v>0.57950999999999997</v>
      </c>
      <c r="N158" s="1"/>
      <c r="O158" s="1"/>
    </row>
    <row r="159" spans="1:15" ht="12.75" customHeight="1">
      <c r="A159" s="53">
        <v>150</v>
      </c>
      <c r="B159" s="28" t="s">
        <v>839</v>
      </c>
      <c r="C159" s="28">
        <v>512.45000000000005</v>
      </c>
      <c r="D159" s="37">
        <v>516.58333333333337</v>
      </c>
      <c r="E159" s="37">
        <v>504.26666666666677</v>
      </c>
      <c r="F159" s="37">
        <v>496.08333333333337</v>
      </c>
      <c r="G159" s="37">
        <v>483.76666666666677</v>
      </c>
      <c r="H159" s="37">
        <v>524.76666666666677</v>
      </c>
      <c r="I159" s="37">
        <v>537.08333333333337</v>
      </c>
      <c r="J159" s="37">
        <v>545.26666666666677</v>
      </c>
      <c r="K159" s="28">
        <v>528.9</v>
      </c>
      <c r="L159" s="28">
        <v>508.4</v>
      </c>
      <c r="M159" s="28">
        <v>6.5631300000000001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3331.95</v>
      </c>
      <c r="D160" s="37">
        <v>3359.9833333333336</v>
      </c>
      <c r="E160" s="37">
        <v>3291.9666666666672</v>
      </c>
      <c r="F160" s="37">
        <v>3251.9833333333336</v>
      </c>
      <c r="G160" s="37">
        <v>3183.9666666666672</v>
      </c>
      <c r="H160" s="37">
        <v>3399.9666666666672</v>
      </c>
      <c r="I160" s="37">
        <v>3467.9833333333336</v>
      </c>
      <c r="J160" s="37">
        <v>3507.9666666666672</v>
      </c>
      <c r="K160" s="28">
        <v>3428</v>
      </c>
      <c r="L160" s="28">
        <v>3320</v>
      </c>
      <c r="M160" s="28">
        <v>3.7542900000000001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50123.95</v>
      </c>
      <c r="D161" s="37">
        <v>49679.566666666673</v>
      </c>
      <c r="E161" s="37">
        <v>48959.383333333346</v>
      </c>
      <c r="F161" s="37">
        <v>47794.816666666673</v>
      </c>
      <c r="G161" s="37">
        <v>47074.633333333346</v>
      </c>
      <c r="H161" s="37">
        <v>50844.133333333346</v>
      </c>
      <c r="I161" s="37">
        <v>51564.31666666668</v>
      </c>
      <c r="J161" s="37">
        <v>52728.883333333346</v>
      </c>
      <c r="K161" s="28">
        <v>50399.75</v>
      </c>
      <c r="L161" s="28">
        <v>48515</v>
      </c>
      <c r="M161" s="28">
        <v>0.19134999999999999</v>
      </c>
      <c r="N161" s="1"/>
      <c r="O161" s="1"/>
    </row>
    <row r="162" spans="1:15" ht="12.75" customHeight="1">
      <c r="A162" s="53">
        <v>153</v>
      </c>
      <c r="B162" s="28" t="s">
        <v>448</v>
      </c>
      <c r="C162" s="28">
        <v>3623.85</v>
      </c>
      <c r="D162" s="37">
        <v>3629.1833333333329</v>
      </c>
      <c r="E162" s="37">
        <v>3562.4166666666661</v>
      </c>
      <c r="F162" s="37">
        <v>3500.9833333333331</v>
      </c>
      <c r="G162" s="37">
        <v>3434.2166666666662</v>
      </c>
      <c r="H162" s="37">
        <v>3690.6166666666659</v>
      </c>
      <c r="I162" s="37">
        <v>3757.3833333333332</v>
      </c>
      <c r="J162" s="37">
        <v>3818.8166666666657</v>
      </c>
      <c r="K162" s="28">
        <v>3695.95</v>
      </c>
      <c r="L162" s="28">
        <v>3567.75</v>
      </c>
      <c r="M162" s="28">
        <v>3.1381199999999998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215.35</v>
      </c>
      <c r="D163" s="37">
        <v>214.01666666666665</v>
      </c>
      <c r="E163" s="37">
        <v>211.83333333333331</v>
      </c>
      <c r="F163" s="37">
        <v>208.31666666666666</v>
      </c>
      <c r="G163" s="37">
        <v>206.13333333333333</v>
      </c>
      <c r="H163" s="37">
        <v>217.5333333333333</v>
      </c>
      <c r="I163" s="37">
        <v>219.71666666666664</v>
      </c>
      <c r="J163" s="37">
        <v>223.23333333333329</v>
      </c>
      <c r="K163" s="28">
        <v>216.2</v>
      </c>
      <c r="L163" s="28">
        <v>210.5</v>
      </c>
      <c r="M163" s="28">
        <v>19.527809999999999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2677.85</v>
      </c>
      <c r="D164" s="37">
        <v>2668.0666666666666</v>
      </c>
      <c r="E164" s="37">
        <v>2643.0333333333333</v>
      </c>
      <c r="F164" s="37">
        <v>2608.2166666666667</v>
      </c>
      <c r="G164" s="37">
        <v>2583.1833333333334</v>
      </c>
      <c r="H164" s="37">
        <v>2702.8833333333332</v>
      </c>
      <c r="I164" s="37">
        <v>2727.9166666666661</v>
      </c>
      <c r="J164" s="37">
        <v>2762.7333333333331</v>
      </c>
      <c r="K164" s="28">
        <v>2693.1</v>
      </c>
      <c r="L164" s="28">
        <v>2633.25</v>
      </c>
      <c r="M164" s="28">
        <v>2.8957299999999999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1898.7</v>
      </c>
      <c r="D165" s="37">
        <v>1887.1833333333334</v>
      </c>
      <c r="E165" s="37">
        <v>1851.5166666666669</v>
      </c>
      <c r="F165" s="37">
        <v>1804.3333333333335</v>
      </c>
      <c r="G165" s="37">
        <v>1768.666666666667</v>
      </c>
      <c r="H165" s="37">
        <v>1934.3666666666668</v>
      </c>
      <c r="I165" s="37">
        <v>1970.0333333333333</v>
      </c>
      <c r="J165" s="37">
        <v>2017.2166666666667</v>
      </c>
      <c r="K165" s="28">
        <v>1922.85</v>
      </c>
      <c r="L165" s="28">
        <v>1840</v>
      </c>
      <c r="M165" s="28">
        <v>22.42614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2399.6999999999998</v>
      </c>
      <c r="D166" s="37">
        <v>2372.0166666666664</v>
      </c>
      <c r="E166" s="37">
        <v>2337.6833333333329</v>
      </c>
      <c r="F166" s="37">
        <v>2275.6666666666665</v>
      </c>
      <c r="G166" s="37">
        <v>2241.333333333333</v>
      </c>
      <c r="H166" s="37">
        <v>2434.0333333333328</v>
      </c>
      <c r="I166" s="37">
        <v>2468.3666666666668</v>
      </c>
      <c r="J166" s="37">
        <v>2530.3833333333328</v>
      </c>
      <c r="K166" s="28">
        <v>2406.35</v>
      </c>
      <c r="L166" s="28">
        <v>2310</v>
      </c>
      <c r="M166" s="28">
        <v>2.2564600000000001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118.05</v>
      </c>
      <c r="D167" s="37">
        <v>117.93333333333334</v>
      </c>
      <c r="E167" s="37">
        <v>117.16666666666667</v>
      </c>
      <c r="F167" s="37">
        <v>116.28333333333333</v>
      </c>
      <c r="G167" s="37">
        <v>115.51666666666667</v>
      </c>
      <c r="H167" s="37">
        <v>118.81666666666668</v>
      </c>
      <c r="I167" s="37">
        <v>119.58333333333333</v>
      </c>
      <c r="J167" s="37">
        <v>120.46666666666668</v>
      </c>
      <c r="K167" s="28">
        <v>118.7</v>
      </c>
      <c r="L167" s="28">
        <v>117.05</v>
      </c>
      <c r="M167" s="28">
        <v>37.935209999999998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227.55</v>
      </c>
      <c r="D168" s="37">
        <v>226.86666666666665</v>
      </c>
      <c r="E168" s="37">
        <v>224.8833333333333</v>
      </c>
      <c r="F168" s="37">
        <v>222.21666666666664</v>
      </c>
      <c r="G168" s="37">
        <v>220.23333333333329</v>
      </c>
      <c r="H168" s="37">
        <v>229.5333333333333</v>
      </c>
      <c r="I168" s="37">
        <v>231.51666666666665</v>
      </c>
      <c r="J168" s="37">
        <v>234.18333333333331</v>
      </c>
      <c r="K168" s="28">
        <v>228.85</v>
      </c>
      <c r="L168" s="28">
        <v>224.2</v>
      </c>
      <c r="M168" s="28">
        <v>66.778139999999993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455.7</v>
      </c>
      <c r="D169" s="37">
        <v>450.86666666666662</v>
      </c>
      <c r="E169" s="37">
        <v>444.83333333333326</v>
      </c>
      <c r="F169" s="37">
        <v>433.96666666666664</v>
      </c>
      <c r="G169" s="37">
        <v>427.93333333333328</v>
      </c>
      <c r="H169" s="37">
        <v>461.73333333333323</v>
      </c>
      <c r="I169" s="37">
        <v>467.76666666666665</v>
      </c>
      <c r="J169" s="37">
        <v>478.63333333333321</v>
      </c>
      <c r="K169" s="28">
        <v>456.9</v>
      </c>
      <c r="L169" s="28">
        <v>440</v>
      </c>
      <c r="M169" s="28">
        <v>2.3459599999999998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14394.95</v>
      </c>
      <c r="D170" s="37">
        <v>14489.516666666668</v>
      </c>
      <c r="E170" s="37">
        <v>14208.033333333336</v>
      </c>
      <c r="F170" s="37">
        <v>14021.116666666669</v>
      </c>
      <c r="G170" s="37">
        <v>13739.633333333337</v>
      </c>
      <c r="H170" s="37">
        <v>14676.433333333336</v>
      </c>
      <c r="I170" s="37">
        <v>14957.91666666667</v>
      </c>
      <c r="J170" s="37">
        <v>15144.833333333336</v>
      </c>
      <c r="K170" s="28">
        <v>14771</v>
      </c>
      <c r="L170" s="28">
        <v>14302.6</v>
      </c>
      <c r="M170" s="28">
        <v>8.6440000000000003E-2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33.049999999999997</v>
      </c>
      <c r="D171" s="37">
        <v>32.766666666666673</v>
      </c>
      <c r="E171" s="37">
        <v>32.433333333333344</v>
      </c>
      <c r="F171" s="37">
        <v>31.81666666666667</v>
      </c>
      <c r="G171" s="37">
        <v>31.483333333333341</v>
      </c>
      <c r="H171" s="37">
        <v>33.383333333333347</v>
      </c>
      <c r="I171" s="37">
        <v>33.716666666666676</v>
      </c>
      <c r="J171" s="37">
        <v>34.33333333333335</v>
      </c>
      <c r="K171" s="28">
        <v>33.1</v>
      </c>
      <c r="L171" s="28">
        <v>32.15</v>
      </c>
      <c r="M171" s="28">
        <v>254.41847999999999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105.4</v>
      </c>
      <c r="D172" s="37">
        <v>104.51666666666667</v>
      </c>
      <c r="E172" s="37">
        <v>103.38333333333333</v>
      </c>
      <c r="F172" s="37">
        <v>101.36666666666666</v>
      </c>
      <c r="G172" s="37">
        <v>100.23333333333332</v>
      </c>
      <c r="H172" s="37">
        <v>106.53333333333333</v>
      </c>
      <c r="I172" s="37">
        <v>107.66666666666669</v>
      </c>
      <c r="J172" s="37">
        <v>109.68333333333334</v>
      </c>
      <c r="K172" s="28">
        <v>105.65</v>
      </c>
      <c r="L172" s="28">
        <v>102.5</v>
      </c>
      <c r="M172" s="28">
        <v>39.541179999999997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2646.8</v>
      </c>
      <c r="D173" s="37">
        <v>2630.4500000000003</v>
      </c>
      <c r="E173" s="37">
        <v>2607.7000000000007</v>
      </c>
      <c r="F173" s="37">
        <v>2568.6000000000004</v>
      </c>
      <c r="G173" s="37">
        <v>2545.8500000000008</v>
      </c>
      <c r="H173" s="37">
        <v>2669.5500000000006</v>
      </c>
      <c r="I173" s="37">
        <v>2692.2999999999997</v>
      </c>
      <c r="J173" s="37">
        <v>2731.4000000000005</v>
      </c>
      <c r="K173" s="28">
        <v>2653.2</v>
      </c>
      <c r="L173" s="28">
        <v>2591.35</v>
      </c>
      <c r="M173" s="28">
        <v>44.66619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917.15</v>
      </c>
      <c r="D174" s="37">
        <v>911.13333333333321</v>
      </c>
      <c r="E174" s="37">
        <v>898.56666666666638</v>
      </c>
      <c r="F174" s="37">
        <v>879.98333333333312</v>
      </c>
      <c r="G174" s="37">
        <v>867.41666666666629</v>
      </c>
      <c r="H174" s="37">
        <v>929.71666666666647</v>
      </c>
      <c r="I174" s="37">
        <v>942.2833333333333</v>
      </c>
      <c r="J174" s="37">
        <v>960.86666666666656</v>
      </c>
      <c r="K174" s="28">
        <v>923.7</v>
      </c>
      <c r="L174" s="28">
        <v>892.55</v>
      </c>
      <c r="M174" s="28">
        <v>14.932840000000001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1279.25</v>
      </c>
      <c r="D175" s="37">
        <v>1280.6333333333334</v>
      </c>
      <c r="E175" s="37">
        <v>1268.6166666666668</v>
      </c>
      <c r="F175" s="37">
        <v>1257.9833333333333</v>
      </c>
      <c r="G175" s="37">
        <v>1245.9666666666667</v>
      </c>
      <c r="H175" s="37">
        <v>1291.2666666666669</v>
      </c>
      <c r="I175" s="37">
        <v>1303.2833333333338</v>
      </c>
      <c r="J175" s="37">
        <v>1313.916666666667</v>
      </c>
      <c r="K175" s="28">
        <v>1292.6500000000001</v>
      </c>
      <c r="L175" s="28">
        <v>1270</v>
      </c>
      <c r="M175" s="28">
        <v>8.0373699999999992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2415.65</v>
      </c>
      <c r="D176" s="37">
        <v>2399.25</v>
      </c>
      <c r="E176" s="37">
        <v>2355.0500000000002</v>
      </c>
      <c r="F176" s="37">
        <v>2294.4500000000003</v>
      </c>
      <c r="G176" s="37">
        <v>2250.2500000000005</v>
      </c>
      <c r="H176" s="37">
        <v>2459.85</v>
      </c>
      <c r="I176" s="37">
        <v>2504.0499999999997</v>
      </c>
      <c r="J176" s="37">
        <v>2564.6499999999996</v>
      </c>
      <c r="K176" s="28">
        <v>2443.4499999999998</v>
      </c>
      <c r="L176" s="28">
        <v>2338.65</v>
      </c>
      <c r="M176" s="28">
        <v>3.7565200000000001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21126.65</v>
      </c>
      <c r="D177" s="37">
        <v>21054.733333333334</v>
      </c>
      <c r="E177" s="37">
        <v>20813.916666666668</v>
      </c>
      <c r="F177" s="37">
        <v>20501.183333333334</v>
      </c>
      <c r="G177" s="37">
        <v>20260.366666666669</v>
      </c>
      <c r="H177" s="37">
        <v>21367.466666666667</v>
      </c>
      <c r="I177" s="37">
        <v>21608.283333333333</v>
      </c>
      <c r="J177" s="37">
        <v>21921.016666666666</v>
      </c>
      <c r="K177" s="28">
        <v>21295.55</v>
      </c>
      <c r="L177" s="28">
        <v>20742</v>
      </c>
      <c r="M177" s="28">
        <v>0.41131000000000001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1336.6</v>
      </c>
      <c r="D178" s="37">
        <v>1330.4666666666665</v>
      </c>
      <c r="E178" s="37">
        <v>1304.333333333333</v>
      </c>
      <c r="F178" s="37">
        <v>1272.0666666666666</v>
      </c>
      <c r="G178" s="37">
        <v>1245.9333333333332</v>
      </c>
      <c r="H178" s="37">
        <v>1362.7333333333329</v>
      </c>
      <c r="I178" s="37">
        <v>1388.8666666666666</v>
      </c>
      <c r="J178" s="37">
        <v>1421.1333333333328</v>
      </c>
      <c r="K178" s="28">
        <v>1356.6</v>
      </c>
      <c r="L178" s="28">
        <v>1298.2</v>
      </c>
      <c r="M178" s="28">
        <v>8.76633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2879.05</v>
      </c>
      <c r="D179" s="37">
        <v>2878.65</v>
      </c>
      <c r="E179" s="37">
        <v>2839.4</v>
      </c>
      <c r="F179" s="37">
        <v>2799.75</v>
      </c>
      <c r="G179" s="37">
        <v>2760.5</v>
      </c>
      <c r="H179" s="37">
        <v>2918.3</v>
      </c>
      <c r="I179" s="37">
        <v>2957.55</v>
      </c>
      <c r="J179" s="37">
        <v>2997.2000000000003</v>
      </c>
      <c r="K179" s="28">
        <v>2917.9</v>
      </c>
      <c r="L179" s="28">
        <v>2839</v>
      </c>
      <c r="M179" s="28">
        <v>6.0062100000000003</v>
      </c>
      <c r="N179" s="1"/>
      <c r="O179" s="1"/>
    </row>
    <row r="180" spans="1:15" ht="12.75" customHeight="1">
      <c r="A180" s="53">
        <v>171</v>
      </c>
      <c r="B180" s="28" t="s">
        <v>826</v>
      </c>
      <c r="C180" s="28">
        <v>532.70000000000005</v>
      </c>
      <c r="D180" s="37">
        <v>529.53333333333342</v>
      </c>
      <c r="E180" s="37">
        <v>521.36666666666679</v>
      </c>
      <c r="F180" s="37">
        <v>510.03333333333342</v>
      </c>
      <c r="G180" s="37">
        <v>501.86666666666679</v>
      </c>
      <c r="H180" s="37">
        <v>540.86666666666679</v>
      </c>
      <c r="I180" s="37">
        <v>549.03333333333353</v>
      </c>
      <c r="J180" s="37">
        <v>560.36666666666679</v>
      </c>
      <c r="K180" s="28">
        <v>537.70000000000005</v>
      </c>
      <c r="L180" s="28">
        <v>518.20000000000005</v>
      </c>
      <c r="M180" s="28">
        <v>100.59260999999999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521.9</v>
      </c>
      <c r="D181" s="37">
        <v>518.05000000000007</v>
      </c>
      <c r="E181" s="37">
        <v>512.10000000000014</v>
      </c>
      <c r="F181" s="37">
        <v>502.30000000000007</v>
      </c>
      <c r="G181" s="37">
        <v>496.35000000000014</v>
      </c>
      <c r="H181" s="37">
        <v>527.85000000000014</v>
      </c>
      <c r="I181" s="37">
        <v>533.80000000000018</v>
      </c>
      <c r="J181" s="37">
        <v>543.60000000000014</v>
      </c>
      <c r="K181" s="28">
        <v>524</v>
      </c>
      <c r="L181" s="28">
        <v>508.25</v>
      </c>
      <c r="M181" s="28">
        <v>85.979650000000007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80</v>
      </c>
      <c r="D182" s="37">
        <v>79.11666666666666</v>
      </c>
      <c r="E182" s="37">
        <v>77.883333333333326</v>
      </c>
      <c r="F182" s="37">
        <v>75.766666666666666</v>
      </c>
      <c r="G182" s="37">
        <v>74.533333333333331</v>
      </c>
      <c r="H182" s="37">
        <v>81.23333333333332</v>
      </c>
      <c r="I182" s="37">
        <v>82.46666666666664</v>
      </c>
      <c r="J182" s="37">
        <v>84.583333333333314</v>
      </c>
      <c r="K182" s="28">
        <v>80.349999999999994</v>
      </c>
      <c r="L182" s="28">
        <v>77</v>
      </c>
      <c r="M182" s="28">
        <v>189.41204999999999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888.4</v>
      </c>
      <c r="D183" s="37">
        <v>884.33333333333337</v>
      </c>
      <c r="E183" s="37">
        <v>876.66666666666674</v>
      </c>
      <c r="F183" s="37">
        <v>864.93333333333339</v>
      </c>
      <c r="G183" s="37">
        <v>857.26666666666677</v>
      </c>
      <c r="H183" s="37">
        <v>896.06666666666672</v>
      </c>
      <c r="I183" s="37">
        <v>903.73333333333346</v>
      </c>
      <c r="J183" s="37">
        <v>915.4666666666667</v>
      </c>
      <c r="K183" s="28">
        <v>892</v>
      </c>
      <c r="L183" s="28">
        <v>872.6</v>
      </c>
      <c r="M183" s="28">
        <v>23.14528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485.85</v>
      </c>
      <c r="D184" s="37">
        <v>490.40000000000003</v>
      </c>
      <c r="E184" s="37">
        <v>479.45000000000005</v>
      </c>
      <c r="F184" s="37">
        <v>473.05</v>
      </c>
      <c r="G184" s="37">
        <v>462.1</v>
      </c>
      <c r="H184" s="37">
        <v>496.80000000000007</v>
      </c>
      <c r="I184" s="37">
        <v>507.75</v>
      </c>
      <c r="J184" s="37">
        <v>514.15000000000009</v>
      </c>
      <c r="K184" s="28">
        <v>501.35</v>
      </c>
      <c r="L184" s="28">
        <v>484</v>
      </c>
      <c r="M184" s="28">
        <v>18.928660000000001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595.70000000000005</v>
      </c>
      <c r="D185" s="37">
        <v>589.56666666666672</v>
      </c>
      <c r="E185" s="37">
        <v>580.13333333333344</v>
      </c>
      <c r="F185" s="37">
        <v>564.56666666666672</v>
      </c>
      <c r="G185" s="37">
        <v>555.13333333333344</v>
      </c>
      <c r="H185" s="37">
        <v>605.13333333333344</v>
      </c>
      <c r="I185" s="37">
        <v>614.56666666666661</v>
      </c>
      <c r="J185" s="37">
        <v>630.13333333333344</v>
      </c>
      <c r="K185" s="28">
        <v>599</v>
      </c>
      <c r="L185" s="28">
        <v>574</v>
      </c>
      <c r="M185" s="28">
        <v>2.2275900000000002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955.15</v>
      </c>
      <c r="D186" s="37">
        <v>946.44999999999993</v>
      </c>
      <c r="E186" s="37">
        <v>933.69999999999982</v>
      </c>
      <c r="F186" s="37">
        <v>912.24999999999989</v>
      </c>
      <c r="G186" s="37">
        <v>899.49999999999977</v>
      </c>
      <c r="H186" s="37">
        <v>967.89999999999986</v>
      </c>
      <c r="I186" s="37">
        <v>980.65000000000009</v>
      </c>
      <c r="J186" s="37">
        <v>1002.0999999999999</v>
      </c>
      <c r="K186" s="28">
        <v>959.2</v>
      </c>
      <c r="L186" s="28">
        <v>925</v>
      </c>
      <c r="M186" s="28">
        <v>12.920540000000001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1101.25</v>
      </c>
      <c r="D187" s="37">
        <v>1090.3833333333334</v>
      </c>
      <c r="E187" s="37">
        <v>1073.9666666666669</v>
      </c>
      <c r="F187" s="37">
        <v>1046.6833333333334</v>
      </c>
      <c r="G187" s="37">
        <v>1030.2666666666669</v>
      </c>
      <c r="H187" s="37">
        <v>1117.666666666667</v>
      </c>
      <c r="I187" s="37">
        <v>1134.0833333333335</v>
      </c>
      <c r="J187" s="37">
        <v>1161.366666666667</v>
      </c>
      <c r="K187" s="28">
        <v>1106.8</v>
      </c>
      <c r="L187" s="28">
        <v>1063.0999999999999</v>
      </c>
      <c r="M187" s="28">
        <v>31.511489999999998</v>
      </c>
      <c r="N187" s="1"/>
      <c r="O187" s="1"/>
    </row>
    <row r="188" spans="1:15" ht="12.75" customHeight="1">
      <c r="A188" s="53">
        <v>179</v>
      </c>
      <c r="B188" s="28" t="s">
        <v>503</v>
      </c>
      <c r="C188" s="28">
        <v>1151.2</v>
      </c>
      <c r="D188" s="37">
        <v>1140.6333333333334</v>
      </c>
      <c r="E188" s="37">
        <v>1125.2166666666669</v>
      </c>
      <c r="F188" s="37">
        <v>1099.2333333333336</v>
      </c>
      <c r="G188" s="37">
        <v>1083.8166666666671</v>
      </c>
      <c r="H188" s="37">
        <v>1166.6166666666668</v>
      </c>
      <c r="I188" s="37">
        <v>1182.0333333333333</v>
      </c>
      <c r="J188" s="37">
        <v>1208.0166666666667</v>
      </c>
      <c r="K188" s="28">
        <v>1156.05</v>
      </c>
      <c r="L188" s="28">
        <v>1114.6500000000001</v>
      </c>
      <c r="M188" s="28">
        <v>9.5941799999999997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3284.6</v>
      </c>
      <c r="D189" s="37">
        <v>3298.8333333333335</v>
      </c>
      <c r="E189" s="37">
        <v>3255.7666666666669</v>
      </c>
      <c r="F189" s="37">
        <v>3226.9333333333334</v>
      </c>
      <c r="G189" s="37">
        <v>3183.8666666666668</v>
      </c>
      <c r="H189" s="37">
        <v>3327.666666666667</v>
      </c>
      <c r="I189" s="37">
        <v>3370.7333333333336</v>
      </c>
      <c r="J189" s="37">
        <v>3399.5666666666671</v>
      </c>
      <c r="K189" s="28">
        <v>3341.9</v>
      </c>
      <c r="L189" s="28">
        <v>3270</v>
      </c>
      <c r="M189" s="28">
        <v>18.492560000000001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809.35</v>
      </c>
      <c r="D190" s="37">
        <v>802.66666666666663</v>
      </c>
      <c r="E190" s="37">
        <v>793.68333333333328</v>
      </c>
      <c r="F190" s="37">
        <v>778.01666666666665</v>
      </c>
      <c r="G190" s="37">
        <v>769.0333333333333</v>
      </c>
      <c r="H190" s="37">
        <v>818.33333333333326</v>
      </c>
      <c r="I190" s="37">
        <v>827.31666666666661</v>
      </c>
      <c r="J190" s="37">
        <v>842.98333333333323</v>
      </c>
      <c r="K190" s="28">
        <v>811.65</v>
      </c>
      <c r="L190" s="28">
        <v>787</v>
      </c>
      <c r="M190" s="28">
        <v>18.903269999999999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9618.75</v>
      </c>
      <c r="D191" s="37">
        <v>9691.9333333333343</v>
      </c>
      <c r="E191" s="37">
        <v>9437.1666666666679</v>
      </c>
      <c r="F191" s="37">
        <v>9255.5833333333339</v>
      </c>
      <c r="G191" s="37">
        <v>9000.8166666666675</v>
      </c>
      <c r="H191" s="37">
        <v>9873.5166666666682</v>
      </c>
      <c r="I191" s="37">
        <v>10128.283333333335</v>
      </c>
      <c r="J191" s="37">
        <v>10309.866666666669</v>
      </c>
      <c r="K191" s="28">
        <v>9946.7000000000007</v>
      </c>
      <c r="L191" s="28">
        <v>9510.35</v>
      </c>
      <c r="M191" s="28">
        <v>6.0231899999999996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460.45</v>
      </c>
      <c r="D192" s="37">
        <v>456.7166666666667</v>
      </c>
      <c r="E192" s="37">
        <v>451.33333333333337</v>
      </c>
      <c r="F192" s="37">
        <v>442.2166666666667</v>
      </c>
      <c r="G192" s="37">
        <v>436.83333333333337</v>
      </c>
      <c r="H192" s="37">
        <v>465.83333333333337</v>
      </c>
      <c r="I192" s="37">
        <v>471.2166666666667</v>
      </c>
      <c r="J192" s="37">
        <v>480.33333333333337</v>
      </c>
      <c r="K192" s="28">
        <v>462.1</v>
      </c>
      <c r="L192" s="28">
        <v>447.6</v>
      </c>
      <c r="M192" s="28">
        <v>177.79238000000001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231.45</v>
      </c>
      <c r="D193" s="37">
        <v>228.39999999999998</v>
      </c>
      <c r="E193" s="37">
        <v>224.69999999999996</v>
      </c>
      <c r="F193" s="37">
        <v>217.95</v>
      </c>
      <c r="G193" s="37">
        <v>214.24999999999997</v>
      </c>
      <c r="H193" s="37">
        <v>235.14999999999995</v>
      </c>
      <c r="I193" s="37">
        <v>238.85</v>
      </c>
      <c r="J193" s="37">
        <v>245.59999999999994</v>
      </c>
      <c r="K193" s="28">
        <v>232.1</v>
      </c>
      <c r="L193" s="28">
        <v>221.65</v>
      </c>
      <c r="M193" s="28">
        <v>191.19958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107.6</v>
      </c>
      <c r="D194" s="37">
        <v>106.45</v>
      </c>
      <c r="E194" s="37">
        <v>104.65</v>
      </c>
      <c r="F194" s="37">
        <v>101.7</v>
      </c>
      <c r="G194" s="37">
        <v>99.9</v>
      </c>
      <c r="H194" s="37">
        <v>109.4</v>
      </c>
      <c r="I194" s="37">
        <v>111.19999999999999</v>
      </c>
      <c r="J194" s="37">
        <v>114.15</v>
      </c>
      <c r="K194" s="28">
        <v>108.25</v>
      </c>
      <c r="L194" s="28">
        <v>103.5</v>
      </c>
      <c r="M194" s="28">
        <v>705.31638999999996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1065.9000000000001</v>
      </c>
      <c r="D195" s="37">
        <v>1061</v>
      </c>
      <c r="E195" s="37">
        <v>1051.9000000000001</v>
      </c>
      <c r="F195" s="37">
        <v>1037.9000000000001</v>
      </c>
      <c r="G195" s="37">
        <v>1028.8000000000002</v>
      </c>
      <c r="H195" s="37">
        <v>1075</v>
      </c>
      <c r="I195" s="37">
        <v>1084.0999999999999</v>
      </c>
      <c r="J195" s="37">
        <v>1098.0999999999999</v>
      </c>
      <c r="K195" s="28">
        <v>1070.0999999999999</v>
      </c>
      <c r="L195" s="28">
        <v>1047</v>
      </c>
      <c r="M195" s="28">
        <v>28.757680000000001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744.1</v>
      </c>
      <c r="D196" s="37">
        <v>737.35</v>
      </c>
      <c r="E196" s="37">
        <v>724.75</v>
      </c>
      <c r="F196" s="37">
        <v>705.4</v>
      </c>
      <c r="G196" s="37">
        <v>692.8</v>
      </c>
      <c r="H196" s="37">
        <v>756.7</v>
      </c>
      <c r="I196" s="37">
        <v>769.30000000000018</v>
      </c>
      <c r="J196" s="37">
        <v>788.65000000000009</v>
      </c>
      <c r="K196" s="28">
        <v>749.95</v>
      </c>
      <c r="L196" s="28">
        <v>718</v>
      </c>
      <c r="M196" s="28">
        <v>4.1090099999999996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2480.1999999999998</v>
      </c>
      <c r="D197" s="37">
        <v>2460.7166666666667</v>
      </c>
      <c r="E197" s="37">
        <v>2419.4833333333336</v>
      </c>
      <c r="F197" s="37">
        <v>2358.7666666666669</v>
      </c>
      <c r="G197" s="37">
        <v>2317.5333333333338</v>
      </c>
      <c r="H197" s="37">
        <v>2521.4333333333334</v>
      </c>
      <c r="I197" s="37">
        <v>2562.6666666666661</v>
      </c>
      <c r="J197" s="37">
        <v>2623.3833333333332</v>
      </c>
      <c r="K197" s="28">
        <v>2501.9499999999998</v>
      </c>
      <c r="L197" s="28">
        <v>2400</v>
      </c>
      <c r="M197" s="28">
        <v>14.17877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1533.3</v>
      </c>
      <c r="D198" s="37">
        <v>1529.3333333333333</v>
      </c>
      <c r="E198" s="37">
        <v>1515.0666666666666</v>
      </c>
      <c r="F198" s="37">
        <v>1496.8333333333333</v>
      </c>
      <c r="G198" s="37">
        <v>1482.5666666666666</v>
      </c>
      <c r="H198" s="37">
        <v>1547.5666666666666</v>
      </c>
      <c r="I198" s="37">
        <v>1561.8333333333335</v>
      </c>
      <c r="J198" s="37">
        <v>1580.0666666666666</v>
      </c>
      <c r="K198" s="28">
        <v>1543.6</v>
      </c>
      <c r="L198" s="28">
        <v>1511.1</v>
      </c>
      <c r="M198" s="28">
        <v>1.2779199999999999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580.85</v>
      </c>
      <c r="D199" s="37">
        <v>584.15</v>
      </c>
      <c r="E199" s="37">
        <v>574.44999999999993</v>
      </c>
      <c r="F199" s="37">
        <v>568.04999999999995</v>
      </c>
      <c r="G199" s="37">
        <v>558.34999999999991</v>
      </c>
      <c r="H199" s="37">
        <v>590.54999999999995</v>
      </c>
      <c r="I199" s="37">
        <v>600.25</v>
      </c>
      <c r="J199" s="37">
        <v>606.65</v>
      </c>
      <c r="K199" s="28">
        <v>593.85</v>
      </c>
      <c r="L199" s="28">
        <v>577.75</v>
      </c>
      <c r="M199" s="28">
        <v>6.7381399999999996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1346.8</v>
      </c>
      <c r="D200" s="37">
        <v>1328.2666666666667</v>
      </c>
      <c r="E200" s="37">
        <v>1301.5333333333333</v>
      </c>
      <c r="F200" s="37">
        <v>1256.2666666666667</v>
      </c>
      <c r="G200" s="37">
        <v>1229.5333333333333</v>
      </c>
      <c r="H200" s="37">
        <v>1373.5333333333333</v>
      </c>
      <c r="I200" s="37">
        <v>1400.2666666666664</v>
      </c>
      <c r="J200" s="37">
        <v>1445.5333333333333</v>
      </c>
      <c r="K200" s="28">
        <v>1355</v>
      </c>
      <c r="L200" s="28">
        <v>1283</v>
      </c>
      <c r="M200" s="28">
        <v>20.927630000000001</v>
      </c>
      <c r="N200" s="1"/>
      <c r="O200" s="1"/>
    </row>
    <row r="201" spans="1:15" ht="12.75" customHeight="1">
      <c r="A201" s="53">
        <v>192</v>
      </c>
      <c r="B201" s="28" t="s">
        <v>510</v>
      </c>
      <c r="C201" s="28">
        <v>36.9</v>
      </c>
      <c r="D201" s="37">
        <v>37.18333333333333</v>
      </c>
      <c r="E201" s="37">
        <v>36.266666666666659</v>
      </c>
      <c r="F201" s="37">
        <v>35.633333333333326</v>
      </c>
      <c r="G201" s="37">
        <v>34.716666666666654</v>
      </c>
      <c r="H201" s="37">
        <v>37.816666666666663</v>
      </c>
      <c r="I201" s="37">
        <v>38.733333333333334</v>
      </c>
      <c r="J201" s="37">
        <v>39.366666666666667</v>
      </c>
      <c r="K201" s="28">
        <v>38.1</v>
      </c>
      <c r="L201" s="28">
        <v>36.549999999999997</v>
      </c>
      <c r="M201" s="28">
        <v>101.09231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759.55</v>
      </c>
      <c r="D202" s="37">
        <v>752.85</v>
      </c>
      <c r="E202" s="37">
        <v>743.7</v>
      </c>
      <c r="F202" s="37">
        <v>727.85</v>
      </c>
      <c r="G202" s="37">
        <v>718.7</v>
      </c>
      <c r="H202" s="37">
        <v>768.7</v>
      </c>
      <c r="I202" s="37">
        <v>777.84999999999991</v>
      </c>
      <c r="J202" s="37">
        <v>793.7</v>
      </c>
      <c r="K202" s="28">
        <v>762</v>
      </c>
      <c r="L202" s="28">
        <v>737</v>
      </c>
      <c r="M202" s="28">
        <v>15.94035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6495.4</v>
      </c>
      <c r="D203" s="37">
        <v>6493.5</v>
      </c>
      <c r="E203" s="37">
        <v>6407</v>
      </c>
      <c r="F203" s="37">
        <v>6318.6</v>
      </c>
      <c r="G203" s="37">
        <v>6232.1</v>
      </c>
      <c r="H203" s="37">
        <v>6581.9</v>
      </c>
      <c r="I203" s="37">
        <v>6668.4</v>
      </c>
      <c r="J203" s="37">
        <v>6756.7999999999993</v>
      </c>
      <c r="K203" s="28">
        <v>6580</v>
      </c>
      <c r="L203" s="28">
        <v>6405.1</v>
      </c>
      <c r="M203" s="28">
        <v>3.7930899999999999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39.6</v>
      </c>
      <c r="D204" s="37">
        <v>39.533333333333331</v>
      </c>
      <c r="E204" s="37">
        <v>38.966666666666661</v>
      </c>
      <c r="F204" s="37">
        <v>38.333333333333329</v>
      </c>
      <c r="G204" s="37">
        <v>37.766666666666659</v>
      </c>
      <c r="H204" s="37">
        <v>40.166666666666664</v>
      </c>
      <c r="I204" s="37">
        <v>40.733333333333327</v>
      </c>
      <c r="J204" s="37">
        <v>41.366666666666667</v>
      </c>
      <c r="K204" s="28">
        <v>40.1</v>
      </c>
      <c r="L204" s="28">
        <v>38.9</v>
      </c>
      <c r="M204" s="28">
        <v>52.493099999999998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1622.7</v>
      </c>
      <c r="D205" s="37">
        <v>1632.3999999999999</v>
      </c>
      <c r="E205" s="37">
        <v>1606.2999999999997</v>
      </c>
      <c r="F205" s="37">
        <v>1589.8999999999999</v>
      </c>
      <c r="G205" s="37">
        <v>1563.7999999999997</v>
      </c>
      <c r="H205" s="37">
        <v>1648.7999999999997</v>
      </c>
      <c r="I205" s="37">
        <v>1674.8999999999996</v>
      </c>
      <c r="J205" s="37">
        <v>1691.2999999999997</v>
      </c>
      <c r="K205" s="28">
        <v>1658.5</v>
      </c>
      <c r="L205" s="28">
        <v>1616</v>
      </c>
      <c r="M205" s="28">
        <v>4.4854900000000004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767.7</v>
      </c>
      <c r="D206" s="37">
        <v>767.7833333333333</v>
      </c>
      <c r="E206" s="37">
        <v>760.76666666666665</v>
      </c>
      <c r="F206" s="37">
        <v>753.83333333333337</v>
      </c>
      <c r="G206" s="37">
        <v>746.81666666666672</v>
      </c>
      <c r="H206" s="37">
        <v>774.71666666666658</v>
      </c>
      <c r="I206" s="37">
        <v>781.73333333333323</v>
      </c>
      <c r="J206" s="37">
        <v>788.66666666666652</v>
      </c>
      <c r="K206" s="28">
        <v>774.8</v>
      </c>
      <c r="L206" s="28">
        <v>760.85</v>
      </c>
      <c r="M206" s="28">
        <v>27.144600000000001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963.55</v>
      </c>
      <c r="D207" s="37">
        <v>950.26666666666677</v>
      </c>
      <c r="E207" s="37">
        <v>930.33333333333348</v>
      </c>
      <c r="F207" s="37">
        <v>897.11666666666667</v>
      </c>
      <c r="G207" s="37">
        <v>877.18333333333339</v>
      </c>
      <c r="H207" s="37">
        <v>983.48333333333358</v>
      </c>
      <c r="I207" s="37">
        <v>1003.4166666666667</v>
      </c>
      <c r="J207" s="37">
        <v>1036.6333333333337</v>
      </c>
      <c r="K207" s="28">
        <v>970.2</v>
      </c>
      <c r="L207" s="28">
        <v>917.05</v>
      </c>
      <c r="M207" s="28">
        <v>21.908840000000001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262.25</v>
      </c>
      <c r="D208" s="37">
        <v>259.73333333333335</v>
      </c>
      <c r="E208" s="37">
        <v>256.06666666666672</v>
      </c>
      <c r="F208" s="37">
        <v>249.88333333333338</v>
      </c>
      <c r="G208" s="37">
        <v>246.21666666666675</v>
      </c>
      <c r="H208" s="37">
        <v>265.91666666666669</v>
      </c>
      <c r="I208" s="37">
        <v>269.58333333333331</v>
      </c>
      <c r="J208" s="37">
        <v>275.76666666666665</v>
      </c>
      <c r="K208" s="28">
        <v>263.39999999999998</v>
      </c>
      <c r="L208" s="28">
        <v>253.55</v>
      </c>
      <c r="M208" s="28">
        <v>66.296009999999995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8.85</v>
      </c>
      <c r="D209" s="37">
        <v>8.75</v>
      </c>
      <c r="E209" s="37">
        <v>8.6</v>
      </c>
      <c r="F209" s="37">
        <v>8.35</v>
      </c>
      <c r="G209" s="37">
        <v>8.1999999999999993</v>
      </c>
      <c r="H209" s="37">
        <v>9</v>
      </c>
      <c r="I209" s="37">
        <v>9.1499999999999986</v>
      </c>
      <c r="J209" s="37">
        <v>9.4</v>
      </c>
      <c r="K209" s="28">
        <v>8.9</v>
      </c>
      <c r="L209" s="28">
        <v>8.5</v>
      </c>
      <c r="M209" s="28">
        <v>1074.53602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994.45</v>
      </c>
      <c r="D210" s="37">
        <v>986.5</v>
      </c>
      <c r="E210" s="37">
        <v>975</v>
      </c>
      <c r="F210" s="37">
        <v>955.55</v>
      </c>
      <c r="G210" s="37">
        <v>944.05</v>
      </c>
      <c r="H210" s="37">
        <v>1005.95</v>
      </c>
      <c r="I210" s="37">
        <v>1017.45</v>
      </c>
      <c r="J210" s="37">
        <v>1036.9000000000001</v>
      </c>
      <c r="K210" s="28">
        <v>998</v>
      </c>
      <c r="L210" s="28">
        <v>967.05</v>
      </c>
      <c r="M210" s="28">
        <v>7.82477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1797.35</v>
      </c>
      <c r="D211" s="37">
        <v>1787.1333333333332</v>
      </c>
      <c r="E211" s="37">
        <v>1760.2666666666664</v>
      </c>
      <c r="F211" s="37">
        <v>1723.1833333333332</v>
      </c>
      <c r="G211" s="37">
        <v>1696.3166666666664</v>
      </c>
      <c r="H211" s="37">
        <v>1824.2166666666665</v>
      </c>
      <c r="I211" s="37">
        <v>1851.0833333333333</v>
      </c>
      <c r="J211" s="37">
        <v>1888.1666666666665</v>
      </c>
      <c r="K211" s="28">
        <v>1814</v>
      </c>
      <c r="L211" s="28">
        <v>1750.05</v>
      </c>
      <c r="M211" s="28">
        <v>1.4897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416.65</v>
      </c>
      <c r="D212" s="37">
        <v>415.05</v>
      </c>
      <c r="E212" s="37">
        <v>411.6</v>
      </c>
      <c r="F212" s="37">
        <v>406.55</v>
      </c>
      <c r="G212" s="37">
        <v>403.1</v>
      </c>
      <c r="H212" s="37">
        <v>420.1</v>
      </c>
      <c r="I212" s="37">
        <v>423.54999999999995</v>
      </c>
      <c r="J212" s="37">
        <v>428.6</v>
      </c>
      <c r="K212" s="28">
        <v>418.5</v>
      </c>
      <c r="L212" s="28">
        <v>410</v>
      </c>
      <c r="M212" s="28">
        <v>85.143879999999996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16.3</v>
      </c>
      <c r="D213" s="37">
        <v>16.433333333333334</v>
      </c>
      <c r="E213" s="37">
        <v>16.016666666666666</v>
      </c>
      <c r="F213" s="37">
        <v>15.733333333333331</v>
      </c>
      <c r="G213" s="37">
        <v>15.316666666666663</v>
      </c>
      <c r="H213" s="37">
        <v>16.716666666666669</v>
      </c>
      <c r="I213" s="37">
        <v>17.133333333333333</v>
      </c>
      <c r="J213" s="37">
        <v>17.416666666666671</v>
      </c>
      <c r="K213" s="28">
        <v>16.850000000000001</v>
      </c>
      <c r="L213" s="28">
        <v>16.149999999999999</v>
      </c>
      <c r="M213" s="28">
        <v>1193.41274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256.75</v>
      </c>
      <c r="D214" s="37">
        <v>256.76666666666665</v>
      </c>
      <c r="E214" s="37">
        <v>252.13333333333333</v>
      </c>
      <c r="F214" s="37">
        <v>247.51666666666668</v>
      </c>
      <c r="G214" s="37">
        <v>242.88333333333335</v>
      </c>
      <c r="H214" s="37">
        <v>261.38333333333333</v>
      </c>
      <c r="I214" s="37">
        <v>266.01666666666665</v>
      </c>
      <c r="J214" s="37">
        <v>270.63333333333327</v>
      </c>
      <c r="K214" s="37">
        <v>261.39999999999998</v>
      </c>
      <c r="L214" s="37">
        <v>252.15</v>
      </c>
      <c r="M214" s="37">
        <v>114.92610000000001</v>
      </c>
      <c r="N214" s="1"/>
      <c r="O214" s="1"/>
    </row>
    <row r="215" spans="1:15" ht="12.75" customHeight="1">
      <c r="A215" s="53">
        <v>206</v>
      </c>
      <c r="B215" s="28" t="s">
        <v>840</v>
      </c>
      <c r="C215" s="37">
        <v>64.45</v>
      </c>
      <c r="D215" s="37">
        <v>63.949999999999996</v>
      </c>
      <c r="E215" s="37">
        <v>62.649999999999991</v>
      </c>
      <c r="F215" s="37">
        <v>60.849999999999994</v>
      </c>
      <c r="G215" s="37">
        <v>59.54999999999999</v>
      </c>
      <c r="H215" s="37">
        <v>65.75</v>
      </c>
      <c r="I215" s="37">
        <v>67.049999999999983</v>
      </c>
      <c r="J215" s="37">
        <v>68.849999999999994</v>
      </c>
      <c r="K215" s="37">
        <v>65.25</v>
      </c>
      <c r="L215" s="37">
        <v>62.15</v>
      </c>
      <c r="M215" s="37">
        <v>2185.8510200000001</v>
      </c>
      <c r="N215" s="1"/>
      <c r="O215" s="1"/>
    </row>
    <row r="216" spans="1:15" ht="12.75" customHeight="1">
      <c r="A216" s="53">
        <v>207</v>
      </c>
      <c r="B216" s="28" t="s">
        <v>827</v>
      </c>
      <c r="C216" s="37">
        <v>383.8</v>
      </c>
      <c r="D216" s="37">
        <v>383.15000000000003</v>
      </c>
      <c r="E216" s="37">
        <v>378.00000000000006</v>
      </c>
      <c r="F216" s="37">
        <v>372.20000000000005</v>
      </c>
      <c r="G216" s="37">
        <v>367.05000000000007</v>
      </c>
      <c r="H216" s="37">
        <v>388.95000000000005</v>
      </c>
      <c r="I216" s="37">
        <v>394.1</v>
      </c>
      <c r="J216" s="37">
        <v>399.90000000000003</v>
      </c>
      <c r="K216" s="37">
        <v>388.3</v>
      </c>
      <c r="L216" s="37">
        <v>377.35</v>
      </c>
      <c r="M216" s="37">
        <v>7.2939800000000004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3"/>
      <c r="B1" s="46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44797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6" t="s">
        <v>16</v>
      </c>
      <c r="B9" s="458" t="s">
        <v>18</v>
      </c>
      <c r="C9" s="462" t="s">
        <v>20</v>
      </c>
      <c r="D9" s="462" t="s">
        <v>21</v>
      </c>
      <c r="E9" s="453" t="s">
        <v>22</v>
      </c>
      <c r="F9" s="454"/>
      <c r="G9" s="455"/>
      <c r="H9" s="453" t="s">
        <v>23</v>
      </c>
      <c r="I9" s="454"/>
      <c r="J9" s="455"/>
      <c r="K9" s="23"/>
      <c r="L9" s="24"/>
      <c r="M9" s="50"/>
      <c r="N9" s="1"/>
      <c r="O9" s="1"/>
    </row>
    <row r="10" spans="1:15" ht="42.75" customHeight="1">
      <c r="A10" s="460"/>
      <c r="B10" s="461"/>
      <c r="C10" s="461"/>
      <c r="D10" s="4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22374.35</v>
      </c>
      <c r="D11" s="272">
        <v>22391.45</v>
      </c>
      <c r="E11" s="272">
        <v>22282.9</v>
      </c>
      <c r="F11" s="272">
        <v>22191.45</v>
      </c>
      <c r="G11" s="272">
        <v>22082.9</v>
      </c>
      <c r="H11" s="272">
        <v>22482.9</v>
      </c>
      <c r="I11" s="272">
        <v>22591.449999999997</v>
      </c>
      <c r="J11" s="272">
        <v>22682.9</v>
      </c>
      <c r="K11" s="271">
        <v>22500</v>
      </c>
      <c r="L11" s="271">
        <v>22300</v>
      </c>
      <c r="M11" s="271">
        <v>0.37108999999999998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2868.1</v>
      </c>
      <c r="D12" s="272">
        <v>2874.6666666666665</v>
      </c>
      <c r="E12" s="272">
        <v>2838.4333333333329</v>
      </c>
      <c r="F12" s="272">
        <v>2808.7666666666664</v>
      </c>
      <c r="G12" s="272">
        <v>2772.5333333333328</v>
      </c>
      <c r="H12" s="272">
        <v>2904.333333333333</v>
      </c>
      <c r="I12" s="272">
        <v>2940.5666666666666</v>
      </c>
      <c r="J12" s="272">
        <v>2970.2333333333331</v>
      </c>
      <c r="K12" s="271">
        <v>2910.9</v>
      </c>
      <c r="L12" s="271">
        <v>2845</v>
      </c>
      <c r="M12" s="271">
        <v>5.7402899999999999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2296.0500000000002</v>
      </c>
      <c r="D13" s="272">
        <v>2292.1833333333338</v>
      </c>
      <c r="E13" s="272">
        <v>2268.4666666666676</v>
      </c>
      <c r="F13" s="272">
        <v>2240.8833333333337</v>
      </c>
      <c r="G13" s="272">
        <v>2217.1666666666674</v>
      </c>
      <c r="H13" s="272">
        <v>2319.7666666666678</v>
      </c>
      <c r="I13" s="272">
        <v>2343.483333333334</v>
      </c>
      <c r="J13" s="272">
        <v>2371.066666666668</v>
      </c>
      <c r="K13" s="271">
        <v>2315.9</v>
      </c>
      <c r="L13" s="271">
        <v>2264.6</v>
      </c>
      <c r="M13" s="271">
        <v>4.0675999999999997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2509.75</v>
      </c>
      <c r="D14" s="272">
        <v>2502.8833333333332</v>
      </c>
      <c r="E14" s="272">
        <v>2473.5666666666666</v>
      </c>
      <c r="F14" s="272">
        <v>2437.3833333333332</v>
      </c>
      <c r="G14" s="272">
        <v>2408.0666666666666</v>
      </c>
      <c r="H14" s="272">
        <v>2539.0666666666666</v>
      </c>
      <c r="I14" s="272">
        <v>2568.3833333333332</v>
      </c>
      <c r="J14" s="272">
        <v>2604.5666666666666</v>
      </c>
      <c r="K14" s="271">
        <v>2532.1999999999998</v>
      </c>
      <c r="L14" s="271">
        <v>2466.6999999999998</v>
      </c>
      <c r="M14" s="271">
        <v>0.35292000000000001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1051.2</v>
      </c>
      <c r="D15" s="272">
        <v>1054.3999999999999</v>
      </c>
      <c r="E15" s="272">
        <v>1034.7999999999997</v>
      </c>
      <c r="F15" s="272">
        <v>1018.3999999999999</v>
      </c>
      <c r="G15" s="272">
        <v>998.79999999999973</v>
      </c>
      <c r="H15" s="272">
        <v>1070.7999999999997</v>
      </c>
      <c r="I15" s="272">
        <v>1090.3999999999996</v>
      </c>
      <c r="J15" s="272">
        <v>1106.7999999999997</v>
      </c>
      <c r="K15" s="271">
        <v>1074</v>
      </c>
      <c r="L15" s="271">
        <v>1038</v>
      </c>
      <c r="M15" s="271">
        <v>2.8469899999999999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646.45000000000005</v>
      </c>
      <c r="D16" s="272">
        <v>642.13333333333333</v>
      </c>
      <c r="E16" s="272">
        <v>631.31666666666661</v>
      </c>
      <c r="F16" s="272">
        <v>616.18333333333328</v>
      </c>
      <c r="G16" s="272">
        <v>605.36666666666656</v>
      </c>
      <c r="H16" s="272">
        <v>657.26666666666665</v>
      </c>
      <c r="I16" s="272">
        <v>668.08333333333348</v>
      </c>
      <c r="J16" s="272">
        <v>683.2166666666667</v>
      </c>
      <c r="K16" s="271">
        <v>652.95000000000005</v>
      </c>
      <c r="L16" s="271">
        <v>627</v>
      </c>
      <c r="M16" s="271">
        <v>23.067450000000001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443.4</v>
      </c>
      <c r="D17" s="272">
        <v>446.45</v>
      </c>
      <c r="E17" s="272">
        <v>438.95</v>
      </c>
      <c r="F17" s="272">
        <v>434.5</v>
      </c>
      <c r="G17" s="272">
        <v>427</v>
      </c>
      <c r="H17" s="272">
        <v>450.9</v>
      </c>
      <c r="I17" s="272">
        <v>458.4</v>
      </c>
      <c r="J17" s="272">
        <v>462.84999999999997</v>
      </c>
      <c r="K17" s="271">
        <v>453.95</v>
      </c>
      <c r="L17" s="271">
        <v>442</v>
      </c>
      <c r="M17" s="271">
        <v>0.84880999999999995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2237.35</v>
      </c>
      <c r="D18" s="272">
        <v>2224</v>
      </c>
      <c r="E18" s="272">
        <v>2176</v>
      </c>
      <c r="F18" s="272">
        <v>2114.65</v>
      </c>
      <c r="G18" s="272">
        <v>2066.65</v>
      </c>
      <c r="H18" s="272">
        <v>2285.35</v>
      </c>
      <c r="I18" s="272">
        <v>2333.35</v>
      </c>
      <c r="J18" s="272">
        <v>2394.6999999999998</v>
      </c>
      <c r="K18" s="271">
        <v>2272</v>
      </c>
      <c r="L18" s="271">
        <v>2162.65</v>
      </c>
      <c r="M18" s="271">
        <v>1.1295999999999999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18650.55</v>
      </c>
      <c r="D19" s="272">
        <v>18677.166666666668</v>
      </c>
      <c r="E19" s="272">
        <v>18477.383333333335</v>
      </c>
      <c r="F19" s="272">
        <v>18304.216666666667</v>
      </c>
      <c r="G19" s="272">
        <v>18104.433333333334</v>
      </c>
      <c r="H19" s="272">
        <v>18850.333333333336</v>
      </c>
      <c r="I19" s="272">
        <v>19050.116666666669</v>
      </c>
      <c r="J19" s="272">
        <v>19223.283333333336</v>
      </c>
      <c r="K19" s="271">
        <v>18876.95</v>
      </c>
      <c r="L19" s="271">
        <v>18504</v>
      </c>
      <c r="M19" s="271">
        <v>8.4570000000000006E-2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3030.65</v>
      </c>
      <c r="D20" s="272">
        <v>3010.6833333333329</v>
      </c>
      <c r="E20" s="272">
        <v>2947.3666666666659</v>
      </c>
      <c r="F20" s="272">
        <v>2864.083333333333</v>
      </c>
      <c r="G20" s="272">
        <v>2800.766666666666</v>
      </c>
      <c r="H20" s="272">
        <v>3093.9666666666658</v>
      </c>
      <c r="I20" s="272">
        <v>3157.2833333333324</v>
      </c>
      <c r="J20" s="272">
        <v>3240.5666666666657</v>
      </c>
      <c r="K20" s="271">
        <v>3074</v>
      </c>
      <c r="L20" s="271">
        <v>2927.4</v>
      </c>
      <c r="M20" s="271">
        <v>41.691360000000003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2412.9</v>
      </c>
      <c r="D21" s="272">
        <v>2443.9666666666667</v>
      </c>
      <c r="E21" s="272">
        <v>2315.9333333333334</v>
      </c>
      <c r="F21" s="272">
        <v>2218.9666666666667</v>
      </c>
      <c r="G21" s="272">
        <v>2090.9333333333334</v>
      </c>
      <c r="H21" s="272">
        <v>2540.9333333333334</v>
      </c>
      <c r="I21" s="272">
        <v>2668.9666666666672</v>
      </c>
      <c r="J21" s="272">
        <v>2765.9333333333334</v>
      </c>
      <c r="K21" s="271">
        <v>2572</v>
      </c>
      <c r="L21" s="271">
        <v>2347</v>
      </c>
      <c r="M21" s="271">
        <v>53.637549999999997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832.5</v>
      </c>
      <c r="D22" s="272">
        <v>831.93333333333339</v>
      </c>
      <c r="E22" s="272">
        <v>806.66666666666674</v>
      </c>
      <c r="F22" s="272">
        <v>780.83333333333337</v>
      </c>
      <c r="G22" s="272">
        <v>755.56666666666672</v>
      </c>
      <c r="H22" s="272">
        <v>857.76666666666677</v>
      </c>
      <c r="I22" s="272">
        <v>883.03333333333342</v>
      </c>
      <c r="J22" s="272">
        <v>908.86666666666679</v>
      </c>
      <c r="K22" s="271">
        <v>857.2</v>
      </c>
      <c r="L22" s="271">
        <v>806.1</v>
      </c>
      <c r="M22" s="271">
        <v>135.15299999999999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3430.95</v>
      </c>
      <c r="D23" s="272">
        <v>3372.75</v>
      </c>
      <c r="E23" s="272">
        <v>3297.5</v>
      </c>
      <c r="F23" s="272">
        <v>3164.05</v>
      </c>
      <c r="G23" s="272">
        <v>3088.8</v>
      </c>
      <c r="H23" s="272">
        <v>3506.2</v>
      </c>
      <c r="I23" s="272">
        <v>3581.45</v>
      </c>
      <c r="J23" s="272">
        <v>3714.8999999999996</v>
      </c>
      <c r="K23" s="271">
        <v>3448</v>
      </c>
      <c r="L23" s="271">
        <v>3239.3</v>
      </c>
      <c r="M23" s="271">
        <v>4.9708800000000002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3601.9</v>
      </c>
      <c r="D24" s="272">
        <v>3539.8166666666671</v>
      </c>
      <c r="E24" s="272">
        <v>3379.733333333334</v>
      </c>
      <c r="F24" s="272">
        <v>3157.5666666666671</v>
      </c>
      <c r="G24" s="272">
        <v>2997.483333333334</v>
      </c>
      <c r="H24" s="272">
        <v>3761.983333333334</v>
      </c>
      <c r="I24" s="272">
        <v>3922.0666666666671</v>
      </c>
      <c r="J24" s="272">
        <v>4144.2333333333336</v>
      </c>
      <c r="K24" s="271">
        <v>3699.9</v>
      </c>
      <c r="L24" s="271">
        <v>3317.65</v>
      </c>
      <c r="M24" s="271">
        <v>5.7097699999999998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110.7</v>
      </c>
      <c r="D25" s="272">
        <v>109.98333333333333</v>
      </c>
      <c r="E25" s="272">
        <v>108.96666666666667</v>
      </c>
      <c r="F25" s="272">
        <v>107.23333333333333</v>
      </c>
      <c r="G25" s="272">
        <v>106.21666666666667</v>
      </c>
      <c r="H25" s="272">
        <v>111.71666666666667</v>
      </c>
      <c r="I25" s="272">
        <v>112.73333333333335</v>
      </c>
      <c r="J25" s="272">
        <v>114.46666666666667</v>
      </c>
      <c r="K25" s="271">
        <v>111</v>
      </c>
      <c r="L25" s="271">
        <v>108.25</v>
      </c>
      <c r="M25" s="271">
        <v>17.36195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289.5</v>
      </c>
      <c r="D26" s="272">
        <v>285.7</v>
      </c>
      <c r="E26" s="272">
        <v>280.2</v>
      </c>
      <c r="F26" s="272">
        <v>270.89999999999998</v>
      </c>
      <c r="G26" s="272">
        <v>265.39999999999998</v>
      </c>
      <c r="H26" s="272">
        <v>295</v>
      </c>
      <c r="I26" s="272">
        <v>300.5</v>
      </c>
      <c r="J26" s="272">
        <v>309.8</v>
      </c>
      <c r="K26" s="271">
        <v>291.2</v>
      </c>
      <c r="L26" s="271">
        <v>276.39999999999998</v>
      </c>
      <c r="M26" s="271">
        <v>40.242139999999999</v>
      </c>
      <c r="N26" s="1"/>
      <c r="O26" s="1"/>
    </row>
    <row r="27" spans="1:15" ht="12.75" customHeight="1">
      <c r="A27" s="30">
        <v>17</v>
      </c>
      <c r="B27" s="281" t="s">
        <v>841</v>
      </c>
      <c r="C27" s="271">
        <v>446.85</v>
      </c>
      <c r="D27" s="272">
        <v>445.9666666666667</v>
      </c>
      <c r="E27" s="272">
        <v>442.98333333333341</v>
      </c>
      <c r="F27" s="272">
        <v>439.11666666666673</v>
      </c>
      <c r="G27" s="272">
        <v>436.13333333333344</v>
      </c>
      <c r="H27" s="272">
        <v>449.83333333333337</v>
      </c>
      <c r="I27" s="272">
        <v>452.81666666666672</v>
      </c>
      <c r="J27" s="272">
        <v>456.68333333333334</v>
      </c>
      <c r="K27" s="271">
        <v>448.95</v>
      </c>
      <c r="L27" s="271">
        <v>442.1</v>
      </c>
      <c r="M27" s="271">
        <v>0.47957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266</v>
      </c>
      <c r="D28" s="272">
        <v>265.51666666666665</v>
      </c>
      <c r="E28" s="272">
        <v>263.48333333333329</v>
      </c>
      <c r="F28" s="272">
        <v>260.96666666666664</v>
      </c>
      <c r="G28" s="272">
        <v>258.93333333333328</v>
      </c>
      <c r="H28" s="272">
        <v>268.0333333333333</v>
      </c>
      <c r="I28" s="272">
        <v>270.06666666666661</v>
      </c>
      <c r="J28" s="272">
        <v>272.58333333333331</v>
      </c>
      <c r="K28" s="271">
        <v>267.55</v>
      </c>
      <c r="L28" s="271">
        <v>263</v>
      </c>
      <c r="M28" s="271">
        <v>0.46514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253.75</v>
      </c>
      <c r="D29" s="272">
        <v>252.86666666666665</v>
      </c>
      <c r="E29" s="272">
        <v>249.08333333333331</v>
      </c>
      <c r="F29" s="272">
        <v>244.41666666666666</v>
      </c>
      <c r="G29" s="272">
        <v>240.63333333333333</v>
      </c>
      <c r="H29" s="272">
        <v>257.5333333333333</v>
      </c>
      <c r="I29" s="272">
        <v>261.31666666666666</v>
      </c>
      <c r="J29" s="272">
        <v>265.98333333333329</v>
      </c>
      <c r="K29" s="271">
        <v>256.64999999999998</v>
      </c>
      <c r="L29" s="271">
        <v>248.2</v>
      </c>
      <c r="M29" s="271">
        <v>4.7253299999999996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1255.55</v>
      </c>
      <c r="D30" s="272">
        <v>1267.5166666666667</v>
      </c>
      <c r="E30" s="272">
        <v>1236.0333333333333</v>
      </c>
      <c r="F30" s="272">
        <v>1216.5166666666667</v>
      </c>
      <c r="G30" s="272">
        <v>1185.0333333333333</v>
      </c>
      <c r="H30" s="272">
        <v>1287.0333333333333</v>
      </c>
      <c r="I30" s="272">
        <v>1318.5166666666664</v>
      </c>
      <c r="J30" s="272">
        <v>1338.0333333333333</v>
      </c>
      <c r="K30" s="271">
        <v>1299</v>
      </c>
      <c r="L30" s="271">
        <v>1248</v>
      </c>
      <c r="M30" s="271">
        <v>4.4353600000000002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1296.1500000000001</v>
      </c>
      <c r="D31" s="272">
        <v>1295.3833333333334</v>
      </c>
      <c r="E31" s="272">
        <v>1280.7666666666669</v>
      </c>
      <c r="F31" s="272">
        <v>1265.3833333333334</v>
      </c>
      <c r="G31" s="272">
        <v>1250.7666666666669</v>
      </c>
      <c r="H31" s="272">
        <v>1310.7666666666669</v>
      </c>
      <c r="I31" s="272">
        <v>1325.3833333333332</v>
      </c>
      <c r="J31" s="272">
        <v>1340.7666666666669</v>
      </c>
      <c r="K31" s="271">
        <v>1310</v>
      </c>
      <c r="L31" s="271">
        <v>1280</v>
      </c>
      <c r="M31" s="271">
        <v>0.48816999999999999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650.1</v>
      </c>
      <c r="D32" s="272">
        <v>648.30000000000007</v>
      </c>
      <c r="E32" s="272">
        <v>643.75000000000011</v>
      </c>
      <c r="F32" s="272">
        <v>637.40000000000009</v>
      </c>
      <c r="G32" s="272">
        <v>632.85000000000014</v>
      </c>
      <c r="H32" s="272">
        <v>654.65000000000009</v>
      </c>
      <c r="I32" s="272">
        <v>659.2</v>
      </c>
      <c r="J32" s="272">
        <v>665.55000000000007</v>
      </c>
      <c r="K32" s="271">
        <v>652.85</v>
      </c>
      <c r="L32" s="271">
        <v>641.95000000000005</v>
      </c>
      <c r="M32" s="271">
        <v>0.81291000000000002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2934</v>
      </c>
      <c r="D33" s="272">
        <v>2935.4166666666665</v>
      </c>
      <c r="E33" s="272">
        <v>2910.833333333333</v>
      </c>
      <c r="F33" s="272">
        <v>2887.6666666666665</v>
      </c>
      <c r="G33" s="272">
        <v>2863.083333333333</v>
      </c>
      <c r="H33" s="272">
        <v>2958.583333333333</v>
      </c>
      <c r="I33" s="272">
        <v>2983.1666666666661</v>
      </c>
      <c r="J33" s="272">
        <v>3006.333333333333</v>
      </c>
      <c r="K33" s="271">
        <v>2960</v>
      </c>
      <c r="L33" s="271">
        <v>2912.25</v>
      </c>
      <c r="M33" s="271">
        <v>1.5793999999999999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2922.25</v>
      </c>
      <c r="D34" s="272">
        <v>2921.0833333333335</v>
      </c>
      <c r="E34" s="272">
        <v>2877.166666666667</v>
      </c>
      <c r="F34" s="272">
        <v>2832.0833333333335</v>
      </c>
      <c r="G34" s="272">
        <v>2788.166666666667</v>
      </c>
      <c r="H34" s="272">
        <v>2966.166666666667</v>
      </c>
      <c r="I34" s="272">
        <v>3010.0833333333339</v>
      </c>
      <c r="J34" s="272">
        <v>3055.166666666667</v>
      </c>
      <c r="K34" s="271">
        <v>2965</v>
      </c>
      <c r="L34" s="271">
        <v>2876</v>
      </c>
      <c r="M34" s="271">
        <v>0.34043000000000001</v>
      </c>
      <c r="N34" s="1"/>
      <c r="O34" s="1"/>
    </row>
    <row r="35" spans="1:15" ht="12.75" customHeight="1">
      <c r="A35" s="30">
        <v>25</v>
      </c>
      <c r="B35" s="281" t="s">
        <v>748</v>
      </c>
      <c r="C35" s="271">
        <v>301.60000000000002</v>
      </c>
      <c r="D35" s="272">
        <v>310.11666666666673</v>
      </c>
      <c r="E35" s="272">
        <v>282.43333333333345</v>
      </c>
      <c r="F35" s="272">
        <v>263.26666666666671</v>
      </c>
      <c r="G35" s="272">
        <v>235.58333333333343</v>
      </c>
      <c r="H35" s="272">
        <v>329.28333333333347</v>
      </c>
      <c r="I35" s="272">
        <v>356.96666666666675</v>
      </c>
      <c r="J35" s="272">
        <v>376.1333333333335</v>
      </c>
      <c r="K35" s="271">
        <v>337.8</v>
      </c>
      <c r="L35" s="271">
        <v>290.95</v>
      </c>
      <c r="M35" s="271">
        <v>13.793530000000001</v>
      </c>
      <c r="N35" s="1"/>
      <c r="O35" s="1"/>
    </row>
    <row r="36" spans="1:15" ht="12.75" customHeight="1">
      <c r="A36" s="30">
        <v>26</v>
      </c>
      <c r="B36" s="281" t="s">
        <v>919</v>
      </c>
      <c r="C36" s="271">
        <v>19.25</v>
      </c>
      <c r="D36" s="272">
        <v>19.216666666666669</v>
      </c>
      <c r="E36" s="272">
        <v>19.083333333333336</v>
      </c>
      <c r="F36" s="272">
        <v>18.916666666666668</v>
      </c>
      <c r="G36" s="272">
        <v>18.783333333333335</v>
      </c>
      <c r="H36" s="272">
        <v>19.383333333333336</v>
      </c>
      <c r="I36" s="272">
        <v>19.516666666666669</v>
      </c>
      <c r="J36" s="272">
        <v>19.683333333333337</v>
      </c>
      <c r="K36" s="271">
        <v>19.350000000000001</v>
      </c>
      <c r="L36" s="271">
        <v>19.05</v>
      </c>
      <c r="M36" s="271">
        <v>14.670059999999999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510.7</v>
      </c>
      <c r="D37" s="272">
        <v>507.76666666666671</v>
      </c>
      <c r="E37" s="272">
        <v>500.58333333333337</v>
      </c>
      <c r="F37" s="272">
        <v>490.46666666666664</v>
      </c>
      <c r="G37" s="272">
        <v>483.2833333333333</v>
      </c>
      <c r="H37" s="272">
        <v>517.88333333333344</v>
      </c>
      <c r="I37" s="272">
        <v>525.06666666666672</v>
      </c>
      <c r="J37" s="272">
        <v>535.18333333333351</v>
      </c>
      <c r="K37" s="271">
        <v>514.95000000000005</v>
      </c>
      <c r="L37" s="271">
        <v>497.65</v>
      </c>
      <c r="M37" s="271">
        <v>6.2789299999999999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2250.1</v>
      </c>
      <c r="D38" s="272">
        <v>2255.6166666666663</v>
      </c>
      <c r="E38" s="272">
        <v>2225.9333333333325</v>
      </c>
      <c r="F38" s="272">
        <v>2201.766666666666</v>
      </c>
      <c r="G38" s="272">
        <v>2172.0833333333321</v>
      </c>
      <c r="H38" s="272">
        <v>2279.7833333333328</v>
      </c>
      <c r="I38" s="272">
        <v>2309.4666666666662</v>
      </c>
      <c r="J38" s="272">
        <v>2333.6333333333332</v>
      </c>
      <c r="K38" s="271">
        <v>2285.3000000000002</v>
      </c>
      <c r="L38" s="271">
        <v>2231.4499999999998</v>
      </c>
      <c r="M38" s="271">
        <v>0.45562000000000002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405.45</v>
      </c>
      <c r="D39" s="272">
        <v>405.9666666666667</v>
      </c>
      <c r="E39" s="272">
        <v>397.48333333333341</v>
      </c>
      <c r="F39" s="272">
        <v>389.51666666666671</v>
      </c>
      <c r="G39" s="272">
        <v>381.03333333333342</v>
      </c>
      <c r="H39" s="272">
        <v>413.93333333333339</v>
      </c>
      <c r="I39" s="272">
        <v>422.41666666666674</v>
      </c>
      <c r="J39" s="272">
        <v>430.38333333333338</v>
      </c>
      <c r="K39" s="271">
        <v>414.45</v>
      </c>
      <c r="L39" s="271">
        <v>398</v>
      </c>
      <c r="M39" s="271">
        <v>153.03451999999999</v>
      </c>
      <c r="N39" s="1"/>
      <c r="O39" s="1"/>
    </row>
    <row r="40" spans="1:15" ht="12.75" customHeight="1">
      <c r="A40" s="30">
        <v>30</v>
      </c>
      <c r="B40" s="281" t="s">
        <v>815</v>
      </c>
      <c r="C40" s="271">
        <v>1278.9000000000001</v>
      </c>
      <c r="D40" s="272">
        <v>1280.3666666666668</v>
      </c>
      <c r="E40" s="272">
        <v>1262.5333333333335</v>
      </c>
      <c r="F40" s="272">
        <v>1246.1666666666667</v>
      </c>
      <c r="G40" s="272">
        <v>1228.3333333333335</v>
      </c>
      <c r="H40" s="272">
        <v>1296.7333333333336</v>
      </c>
      <c r="I40" s="272">
        <v>1314.5666666666666</v>
      </c>
      <c r="J40" s="272">
        <v>1330.9333333333336</v>
      </c>
      <c r="K40" s="271">
        <v>1298.2</v>
      </c>
      <c r="L40" s="271">
        <v>1264</v>
      </c>
      <c r="M40" s="271">
        <v>2.9706399999999999</v>
      </c>
      <c r="N40" s="1"/>
      <c r="O40" s="1"/>
    </row>
    <row r="41" spans="1:15" ht="12.75" customHeight="1">
      <c r="A41" s="30">
        <v>31</v>
      </c>
      <c r="B41" s="281" t="s">
        <v>778</v>
      </c>
      <c r="C41" s="271">
        <v>748.6</v>
      </c>
      <c r="D41" s="272">
        <v>752.4</v>
      </c>
      <c r="E41" s="272">
        <v>741</v>
      </c>
      <c r="F41" s="272">
        <v>733.4</v>
      </c>
      <c r="G41" s="272">
        <v>722</v>
      </c>
      <c r="H41" s="272">
        <v>760</v>
      </c>
      <c r="I41" s="272">
        <v>771.39999999999986</v>
      </c>
      <c r="J41" s="272">
        <v>779</v>
      </c>
      <c r="K41" s="271">
        <v>763.8</v>
      </c>
      <c r="L41" s="271">
        <v>744.8</v>
      </c>
      <c r="M41" s="271">
        <v>0.30508000000000002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4070.95</v>
      </c>
      <c r="D42" s="272">
        <v>4050.75</v>
      </c>
      <c r="E42" s="272">
        <v>4008.05</v>
      </c>
      <c r="F42" s="272">
        <v>3945.15</v>
      </c>
      <c r="G42" s="272">
        <v>3902.4500000000003</v>
      </c>
      <c r="H42" s="272">
        <v>4113.6499999999996</v>
      </c>
      <c r="I42" s="272">
        <v>4156.3500000000004</v>
      </c>
      <c r="J42" s="272">
        <v>4219.25</v>
      </c>
      <c r="K42" s="271">
        <v>4093.45</v>
      </c>
      <c r="L42" s="271">
        <v>3987.85</v>
      </c>
      <c r="M42" s="271">
        <v>4.9723600000000001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252</v>
      </c>
      <c r="D43" s="272">
        <v>249.98333333333335</v>
      </c>
      <c r="E43" s="272">
        <v>246.81666666666669</v>
      </c>
      <c r="F43" s="272">
        <v>241.63333333333335</v>
      </c>
      <c r="G43" s="272">
        <v>238.4666666666667</v>
      </c>
      <c r="H43" s="272">
        <v>255.16666666666669</v>
      </c>
      <c r="I43" s="272">
        <v>258.33333333333331</v>
      </c>
      <c r="J43" s="272">
        <v>263.51666666666665</v>
      </c>
      <c r="K43" s="271">
        <v>253.15</v>
      </c>
      <c r="L43" s="271">
        <v>244.8</v>
      </c>
      <c r="M43" s="271">
        <v>41.146920000000001</v>
      </c>
      <c r="N43" s="1"/>
      <c r="O43" s="1"/>
    </row>
    <row r="44" spans="1:15" ht="12.75" customHeight="1">
      <c r="A44" s="30">
        <v>34</v>
      </c>
      <c r="B44" s="281" t="s">
        <v>842</v>
      </c>
      <c r="C44" s="271">
        <v>349.25</v>
      </c>
      <c r="D44" s="272">
        <v>341.26666666666665</v>
      </c>
      <c r="E44" s="272">
        <v>323.0333333333333</v>
      </c>
      <c r="F44" s="272">
        <v>296.81666666666666</v>
      </c>
      <c r="G44" s="272">
        <v>278.58333333333331</v>
      </c>
      <c r="H44" s="272">
        <v>367.48333333333329</v>
      </c>
      <c r="I44" s="272">
        <v>385.71666666666664</v>
      </c>
      <c r="J44" s="272">
        <v>411.93333333333328</v>
      </c>
      <c r="K44" s="271">
        <v>359.5</v>
      </c>
      <c r="L44" s="271">
        <v>315.05</v>
      </c>
      <c r="M44" s="271">
        <v>15.68378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584.25</v>
      </c>
      <c r="D45" s="272">
        <v>585.31666666666672</v>
      </c>
      <c r="E45" s="272">
        <v>577.73333333333346</v>
      </c>
      <c r="F45" s="272">
        <v>571.2166666666667</v>
      </c>
      <c r="G45" s="272">
        <v>563.63333333333344</v>
      </c>
      <c r="H45" s="272">
        <v>591.83333333333348</v>
      </c>
      <c r="I45" s="272">
        <v>599.41666666666674</v>
      </c>
      <c r="J45" s="272">
        <v>605.93333333333351</v>
      </c>
      <c r="K45" s="271">
        <v>592.9</v>
      </c>
      <c r="L45" s="271">
        <v>578.79999999999995</v>
      </c>
      <c r="M45" s="271">
        <v>4.6229399999999998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146.65</v>
      </c>
      <c r="D46" s="272">
        <v>144.41666666666666</v>
      </c>
      <c r="E46" s="272">
        <v>141.83333333333331</v>
      </c>
      <c r="F46" s="272">
        <v>137.01666666666665</v>
      </c>
      <c r="G46" s="272">
        <v>134.43333333333331</v>
      </c>
      <c r="H46" s="272">
        <v>149.23333333333332</v>
      </c>
      <c r="I46" s="272">
        <v>151.81666666666663</v>
      </c>
      <c r="J46" s="272">
        <v>156.63333333333333</v>
      </c>
      <c r="K46" s="271">
        <v>147</v>
      </c>
      <c r="L46" s="271">
        <v>139.6</v>
      </c>
      <c r="M46" s="271">
        <v>122.8573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3356.6</v>
      </c>
      <c r="D47" s="272">
        <v>3352.4666666666667</v>
      </c>
      <c r="E47" s="272">
        <v>3320.9833333333336</v>
      </c>
      <c r="F47" s="272">
        <v>3285.3666666666668</v>
      </c>
      <c r="G47" s="272">
        <v>3253.8833333333337</v>
      </c>
      <c r="H47" s="272">
        <v>3388.0833333333335</v>
      </c>
      <c r="I47" s="272">
        <v>3419.5666666666662</v>
      </c>
      <c r="J47" s="272">
        <v>3455.1833333333334</v>
      </c>
      <c r="K47" s="271">
        <v>3383.95</v>
      </c>
      <c r="L47" s="271">
        <v>3316.85</v>
      </c>
      <c r="M47" s="271">
        <v>8.3144600000000004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209.45</v>
      </c>
      <c r="D48" s="272">
        <v>210.46666666666667</v>
      </c>
      <c r="E48" s="272">
        <v>207.38333333333333</v>
      </c>
      <c r="F48" s="272">
        <v>205.31666666666666</v>
      </c>
      <c r="G48" s="272">
        <v>202.23333333333332</v>
      </c>
      <c r="H48" s="272">
        <v>212.53333333333333</v>
      </c>
      <c r="I48" s="272">
        <v>215.61666666666665</v>
      </c>
      <c r="J48" s="272">
        <v>217.68333333333334</v>
      </c>
      <c r="K48" s="271">
        <v>213.55</v>
      </c>
      <c r="L48" s="271">
        <v>208.4</v>
      </c>
      <c r="M48" s="271">
        <v>3.4781399999999998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3043.85</v>
      </c>
      <c r="D49" s="272">
        <v>3041.4666666666667</v>
      </c>
      <c r="E49" s="272">
        <v>2992.3833333333332</v>
      </c>
      <c r="F49" s="272">
        <v>2940.9166666666665</v>
      </c>
      <c r="G49" s="272">
        <v>2891.833333333333</v>
      </c>
      <c r="H49" s="272">
        <v>3092.9333333333334</v>
      </c>
      <c r="I49" s="272">
        <v>3142.0166666666664</v>
      </c>
      <c r="J49" s="272">
        <v>3193.4833333333336</v>
      </c>
      <c r="K49" s="271">
        <v>3090.55</v>
      </c>
      <c r="L49" s="271">
        <v>2990</v>
      </c>
      <c r="M49" s="271">
        <v>4.4339999999999997E-2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2063.15</v>
      </c>
      <c r="D50" s="272">
        <v>2054.3833333333332</v>
      </c>
      <c r="E50" s="272">
        <v>2013.7666666666664</v>
      </c>
      <c r="F50" s="272">
        <v>1964.3833333333332</v>
      </c>
      <c r="G50" s="272">
        <v>1923.7666666666664</v>
      </c>
      <c r="H50" s="272">
        <v>2103.7666666666664</v>
      </c>
      <c r="I50" s="272">
        <v>2144.3833333333332</v>
      </c>
      <c r="J50" s="272">
        <v>2193.7666666666664</v>
      </c>
      <c r="K50" s="271">
        <v>2095</v>
      </c>
      <c r="L50" s="271">
        <v>2005</v>
      </c>
      <c r="M50" s="271">
        <v>3.2206899999999998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9239.15</v>
      </c>
      <c r="D51" s="272">
        <v>9121.6333333333332</v>
      </c>
      <c r="E51" s="272">
        <v>8954.2666666666664</v>
      </c>
      <c r="F51" s="272">
        <v>8669.3833333333332</v>
      </c>
      <c r="G51" s="272">
        <v>8502.0166666666664</v>
      </c>
      <c r="H51" s="272">
        <v>9406.5166666666664</v>
      </c>
      <c r="I51" s="272">
        <v>9573.8833333333314</v>
      </c>
      <c r="J51" s="272">
        <v>9858.7666666666664</v>
      </c>
      <c r="K51" s="271">
        <v>9289</v>
      </c>
      <c r="L51" s="271">
        <v>8836.75</v>
      </c>
      <c r="M51" s="271">
        <v>0.78883000000000003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559.45000000000005</v>
      </c>
      <c r="D52" s="272">
        <v>555.4666666666667</v>
      </c>
      <c r="E52" s="272">
        <v>550.33333333333337</v>
      </c>
      <c r="F52" s="272">
        <v>541.2166666666667</v>
      </c>
      <c r="G52" s="272">
        <v>536.08333333333337</v>
      </c>
      <c r="H52" s="272">
        <v>564.58333333333337</v>
      </c>
      <c r="I52" s="272">
        <v>569.71666666666658</v>
      </c>
      <c r="J52" s="272">
        <v>578.83333333333337</v>
      </c>
      <c r="K52" s="271">
        <v>560.6</v>
      </c>
      <c r="L52" s="271">
        <v>546.35</v>
      </c>
      <c r="M52" s="271">
        <v>9.2210699999999992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463.85</v>
      </c>
      <c r="D53" s="272">
        <v>462.25</v>
      </c>
      <c r="E53" s="272">
        <v>458.55</v>
      </c>
      <c r="F53" s="272">
        <v>453.25</v>
      </c>
      <c r="G53" s="272">
        <v>449.55</v>
      </c>
      <c r="H53" s="272">
        <v>467.55</v>
      </c>
      <c r="I53" s="272">
        <v>471.25000000000006</v>
      </c>
      <c r="J53" s="272">
        <v>476.55</v>
      </c>
      <c r="K53" s="271">
        <v>465.95</v>
      </c>
      <c r="L53" s="271">
        <v>456.95</v>
      </c>
      <c r="M53" s="271">
        <v>0.79678000000000004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4256.95</v>
      </c>
      <c r="D54" s="272">
        <v>4242.833333333333</v>
      </c>
      <c r="E54" s="272">
        <v>4184.6666666666661</v>
      </c>
      <c r="F54" s="272">
        <v>4112.3833333333332</v>
      </c>
      <c r="G54" s="272">
        <v>4054.2166666666662</v>
      </c>
      <c r="H54" s="272">
        <v>4315.1166666666659</v>
      </c>
      <c r="I54" s="272">
        <v>4373.2833333333319</v>
      </c>
      <c r="J54" s="272">
        <v>4445.5666666666657</v>
      </c>
      <c r="K54" s="271">
        <v>4301</v>
      </c>
      <c r="L54" s="271">
        <v>4170.55</v>
      </c>
      <c r="M54" s="271">
        <v>2.8584299999999998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747.05</v>
      </c>
      <c r="D55" s="272">
        <v>743.9</v>
      </c>
      <c r="E55" s="272">
        <v>736.94999999999993</v>
      </c>
      <c r="F55" s="272">
        <v>726.84999999999991</v>
      </c>
      <c r="G55" s="272">
        <v>719.89999999999986</v>
      </c>
      <c r="H55" s="272">
        <v>754</v>
      </c>
      <c r="I55" s="272">
        <v>760.95</v>
      </c>
      <c r="J55" s="272">
        <v>771.05000000000007</v>
      </c>
      <c r="K55" s="271">
        <v>750.85</v>
      </c>
      <c r="L55" s="271">
        <v>733.8</v>
      </c>
      <c r="M55" s="271">
        <v>65.946340000000006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3217.7</v>
      </c>
      <c r="D56" s="272">
        <v>3239</v>
      </c>
      <c r="E56" s="272">
        <v>3181</v>
      </c>
      <c r="F56" s="272">
        <v>3144.3</v>
      </c>
      <c r="G56" s="272">
        <v>3086.3</v>
      </c>
      <c r="H56" s="272">
        <v>3275.7</v>
      </c>
      <c r="I56" s="272">
        <v>3333.7</v>
      </c>
      <c r="J56" s="272">
        <v>3370.3999999999996</v>
      </c>
      <c r="K56" s="271">
        <v>3297</v>
      </c>
      <c r="L56" s="271">
        <v>3202.3</v>
      </c>
      <c r="M56" s="271">
        <v>0.32572000000000001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643.25</v>
      </c>
      <c r="D57" s="272">
        <v>639.5333333333333</v>
      </c>
      <c r="E57" s="272">
        <v>630.36666666666656</v>
      </c>
      <c r="F57" s="272">
        <v>617.48333333333323</v>
      </c>
      <c r="G57" s="272">
        <v>608.31666666666649</v>
      </c>
      <c r="H57" s="272">
        <v>652.41666666666663</v>
      </c>
      <c r="I57" s="272">
        <v>661.58333333333337</v>
      </c>
      <c r="J57" s="272">
        <v>674.4666666666667</v>
      </c>
      <c r="K57" s="271">
        <v>648.70000000000005</v>
      </c>
      <c r="L57" s="271">
        <v>626.65</v>
      </c>
      <c r="M57" s="271">
        <v>6.3007099999999996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4064.45</v>
      </c>
      <c r="D58" s="272">
        <v>4051.1166666666663</v>
      </c>
      <c r="E58" s="272">
        <v>4029.3833333333328</v>
      </c>
      <c r="F58" s="272">
        <v>3994.3166666666666</v>
      </c>
      <c r="G58" s="272">
        <v>3972.583333333333</v>
      </c>
      <c r="H58" s="272">
        <v>4086.1833333333325</v>
      </c>
      <c r="I58" s="272">
        <v>4107.9166666666661</v>
      </c>
      <c r="J58" s="272">
        <v>4142.9833333333318</v>
      </c>
      <c r="K58" s="271">
        <v>4072.85</v>
      </c>
      <c r="L58" s="271">
        <v>4016.05</v>
      </c>
      <c r="M58" s="271">
        <v>1.7225600000000001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1247.9000000000001</v>
      </c>
      <c r="D59" s="272">
        <v>1248.6333333333334</v>
      </c>
      <c r="E59" s="272">
        <v>1232.2666666666669</v>
      </c>
      <c r="F59" s="272">
        <v>1216.6333333333334</v>
      </c>
      <c r="G59" s="272">
        <v>1200.2666666666669</v>
      </c>
      <c r="H59" s="272">
        <v>1264.2666666666669</v>
      </c>
      <c r="I59" s="272">
        <v>1280.6333333333332</v>
      </c>
      <c r="J59" s="272">
        <v>1296.2666666666669</v>
      </c>
      <c r="K59" s="271">
        <v>1265</v>
      </c>
      <c r="L59" s="271">
        <v>1233</v>
      </c>
      <c r="M59" s="271">
        <v>1.74916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7207.7</v>
      </c>
      <c r="D60" s="272">
        <v>7169.2333333333336</v>
      </c>
      <c r="E60" s="272">
        <v>7088.4666666666672</v>
      </c>
      <c r="F60" s="272">
        <v>6969.2333333333336</v>
      </c>
      <c r="G60" s="272">
        <v>6888.4666666666672</v>
      </c>
      <c r="H60" s="272">
        <v>7288.4666666666672</v>
      </c>
      <c r="I60" s="272">
        <v>7369.2333333333336</v>
      </c>
      <c r="J60" s="272">
        <v>7488.4666666666672</v>
      </c>
      <c r="K60" s="271">
        <v>7250</v>
      </c>
      <c r="L60" s="271">
        <v>7050</v>
      </c>
      <c r="M60" s="271">
        <v>10.88603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16303.9</v>
      </c>
      <c r="D61" s="272">
        <v>16165.366666666669</v>
      </c>
      <c r="E61" s="272">
        <v>15810.233333333337</v>
      </c>
      <c r="F61" s="272">
        <v>15316.566666666669</v>
      </c>
      <c r="G61" s="272">
        <v>14961.433333333338</v>
      </c>
      <c r="H61" s="272">
        <v>16659.033333333336</v>
      </c>
      <c r="I61" s="272">
        <v>17014.166666666668</v>
      </c>
      <c r="J61" s="272">
        <v>17507.833333333336</v>
      </c>
      <c r="K61" s="271">
        <v>16520.5</v>
      </c>
      <c r="L61" s="271">
        <v>15671.7</v>
      </c>
      <c r="M61" s="271">
        <v>7.0640700000000001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5378.45</v>
      </c>
      <c r="D62" s="272">
        <v>5365.1333333333341</v>
      </c>
      <c r="E62" s="272">
        <v>5290.2666666666682</v>
      </c>
      <c r="F62" s="272">
        <v>5202.0833333333339</v>
      </c>
      <c r="G62" s="272">
        <v>5127.2166666666681</v>
      </c>
      <c r="H62" s="272">
        <v>5453.3166666666684</v>
      </c>
      <c r="I62" s="272">
        <v>5528.1833333333352</v>
      </c>
      <c r="J62" s="272">
        <v>5616.3666666666686</v>
      </c>
      <c r="K62" s="271">
        <v>5440</v>
      </c>
      <c r="L62" s="271">
        <v>5276.95</v>
      </c>
      <c r="M62" s="271">
        <v>0.50844999999999996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3491.15</v>
      </c>
      <c r="D63" s="272">
        <v>3474.6666666666665</v>
      </c>
      <c r="E63" s="272">
        <v>3417.4833333333331</v>
      </c>
      <c r="F63" s="272">
        <v>3343.8166666666666</v>
      </c>
      <c r="G63" s="272">
        <v>3286.6333333333332</v>
      </c>
      <c r="H63" s="272">
        <v>3548.333333333333</v>
      </c>
      <c r="I63" s="272">
        <v>3605.5166666666664</v>
      </c>
      <c r="J63" s="272">
        <v>3679.1833333333329</v>
      </c>
      <c r="K63" s="271">
        <v>3531.85</v>
      </c>
      <c r="L63" s="271">
        <v>3401</v>
      </c>
      <c r="M63" s="271">
        <v>0.40981000000000001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2132.0500000000002</v>
      </c>
      <c r="D64" s="272">
        <v>2125.8833333333332</v>
      </c>
      <c r="E64" s="272">
        <v>2106.1666666666665</v>
      </c>
      <c r="F64" s="272">
        <v>2080.2833333333333</v>
      </c>
      <c r="G64" s="272">
        <v>2060.5666666666666</v>
      </c>
      <c r="H64" s="272">
        <v>2151.7666666666664</v>
      </c>
      <c r="I64" s="272">
        <v>2171.4833333333336</v>
      </c>
      <c r="J64" s="272">
        <v>2197.3666666666663</v>
      </c>
      <c r="K64" s="271">
        <v>2145.6</v>
      </c>
      <c r="L64" s="271">
        <v>2100</v>
      </c>
      <c r="M64" s="271">
        <v>3.35758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352.25</v>
      </c>
      <c r="D65" s="272">
        <v>347.13333333333338</v>
      </c>
      <c r="E65" s="272">
        <v>340.36666666666679</v>
      </c>
      <c r="F65" s="272">
        <v>328.48333333333341</v>
      </c>
      <c r="G65" s="272">
        <v>321.71666666666681</v>
      </c>
      <c r="H65" s="272">
        <v>359.01666666666677</v>
      </c>
      <c r="I65" s="272">
        <v>365.7833333333333</v>
      </c>
      <c r="J65" s="272">
        <v>377.66666666666674</v>
      </c>
      <c r="K65" s="271">
        <v>353.9</v>
      </c>
      <c r="L65" s="271">
        <v>335.25</v>
      </c>
      <c r="M65" s="271">
        <v>52.1584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280.10000000000002</v>
      </c>
      <c r="D66" s="272">
        <v>278.86666666666667</v>
      </c>
      <c r="E66" s="272">
        <v>276.38333333333333</v>
      </c>
      <c r="F66" s="272">
        <v>272.66666666666663</v>
      </c>
      <c r="G66" s="272">
        <v>270.18333333333328</v>
      </c>
      <c r="H66" s="272">
        <v>282.58333333333337</v>
      </c>
      <c r="I66" s="272">
        <v>285.06666666666672</v>
      </c>
      <c r="J66" s="272">
        <v>288.78333333333342</v>
      </c>
      <c r="K66" s="271">
        <v>281.35000000000002</v>
      </c>
      <c r="L66" s="271">
        <v>275.14999999999998</v>
      </c>
      <c r="M66" s="271">
        <v>29.274480000000001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123.45</v>
      </c>
      <c r="D67" s="272">
        <v>121.46666666666665</v>
      </c>
      <c r="E67" s="272">
        <v>118.98333333333331</v>
      </c>
      <c r="F67" s="272">
        <v>114.51666666666665</v>
      </c>
      <c r="G67" s="272">
        <v>112.0333333333333</v>
      </c>
      <c r="H67" s="272">
        <v>125.93333333333331</v>
      </c>
      <c r="I67" s="272">
        <v>128.41666666666666</v>
      </c>
      <c r="J67" s="272">
        <v>132.88333333333333</v>
      </c>
      <c r="K67" s="271">
        <v>123.95</v>
      </c>
      <c r="L67" s="271">
        <v>117</v>
      </c>
      <c r="M67" s="271">
        <v>284.48397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49</v>
      </c>
      <c r="D68" s="272">
        <v>48.816666666666663</v>
      </c>
      <c r="E68" s="272">
        <v>48.483333333333327</v>
      </c>
      <c r="F68" s="272">
        <v>47.966666666666661</v>
      </c>
      <c r="G68" s="272">
        <v>47.633333333333326</v>
      </c>
      <c r="H68" s="272">
        <v>49.333333333333329</v>
      </c>
      <c r="I68" s="272">
        <v>49.666666666666671</v>
      </c>
      <c r="J68" s="272">
        <v>50.18333333333333</v>
      </c>
      <c r="K68" s="271">
        <v>49.15</v>
      </c>
      <c r="L68" s="271">
        <v>48.3</v>
      </c>
      <c r="M68" s="271">
        <v>19.18402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17.25</v>
      </c>
      <c r="D69" s="272">
        <v>17.216666666666669</v>
      </c>
      <c r="E69" s="272">
        <v>17.083333333333336</v>
      </c>
      <c r="F69" s="272">
        <v>16.916666666666668</v>
      </c>
      <c r="G69" s="272">
        <v>16.783333333333335</v>
      </c>
      <c r="H69" s="272">
        <v>17.383333333333336</v>
      </c>
      <c r="I69" s="272">
        <v>17.516666666666669</v>
      </c>
      <c r="J69" s="272">
        <v>17.683333333333337</v>
      </c>
      <c r="K69" s="271">
        <v>17.350000000000001</v>
      </c>
      <c r="L69" s="271">
        <v>17.05</v>
      </c>
      <c r="M69" s="271">
        <v>16.948810000000002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1880.4</v>
      </c>
      <c r="D70" s="272">
        <v>1870.6333333333334</v>
      </c>
      <c r="E70" s="272">
        <v>1848.8166666666668</v>
      </c>
      <c r="F70" s="272">
        <v>1817.2333333333333</v>
      </c>
      <c r="G70" s="272">
        <v>1795.4166666666667</v>
      </c>
      <c r="H70" s="272">
        <v>1902.2166666666669</v>
      </c>
      <c r="I70" s="272">
        <v>1924.0333333333335</v>
      </c>
      <c r="J70" s="272">
        <v>1955.616666666667</v>
      </c>
      <c r="K70" s="271">
        <v>1892.45</v>
      </c>
      <c r="L70" s="271">
        <v>1839.05</v>
      </c>
      <c r="M70" s="271">
        <v>4.2901699999999998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5298.55</v>
      </c>
      <c r="D71" s="272">
        <v>5274.583333333333</v>
      </c>
      <c r="E71" s="272">
        <v>5219.2666666666664</v>
      </c>
      <c r="F71" s="272">
        <v>5139.9833333333336</v>
      </c>
      <c r="G71" s="272">
        <v>5084.666666666667</v>
      </c>
      <c r="H71" s="272">
        <v>5353.8666666666659</v>
      </c>
      <c r="I71" s="272">
        <v>5409.1833333333334</v>
      </c>
      <c r="J71" s="272">
        <v>5488.4666666666653</v>
      </c>
      <c r="K71" s="271">
        <v>5329.9</v>
      </c>
      <c r="L71" s="271">
        <v>5195.3</v>
      </c>
      <c r="M71" s="271">
        <v>1.0436700000000001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661.3</v>
      </c>
      <c r="D72" s="272">
        <v>662.5333333333333</v>
      </c>
      <c r="E72" s="272">
        <v>652.56666666666661</v>
      </c>
      <c r="F72" s="272">
        <v>643.83333333333326</v>
      </c>
      <c r="G72" s="272">
        <v>633.86666666666656</v>
      </c>
      <c r="H72" s="272">
        <v>671.26666666666665</v>
      </c>
      <c r="I72" s="272">
        <v>681.23333333333335</v>
      </c>
      <c r="J72" s="272">
        <v>689.9666666666667</v>
      </c>
      <c r="K72" s="271">
        <v>672.5</v>
      </c>
      <c r="L72" s="271">
        <v>653.79999999999995</v>
      </c>
      <c r="M72" s="271">
        <v>6.2981800000000003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811.2</v>
      </c>
      <c r="D73" s="272">
        <v>807.65</v>
      </c>
      <c r="E73" s="272">
        <v>789.3</v>
      </c>
      <c r="F73" s="272">
        <v>767.4</v>
      </c>
      <c r="G73" s="272">
        <v>749.05</v>
      </c>
      <c r="H73" s="272">
        <v>829.55</v>
      </c>
      <c r="I73" s="272">
        <v>847.90000000000009</v>
      </c>
      <c r="J73" s="272">
        <v>869.8</v>
      </c>
      <c r="K73" s="271">
        <v>826</v>
      </c>
      <c r="L73" s="271">
        <v>785.75</v>
      </c>
      <c r="M73" s="271">
        <v>9.76572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298.45</v>
      </c>
      <c r="D74" s="272">
        <v>294.98333333333329</v>
      </c>
      <c r="E74" s="272">
        <v>290.36666666666656</v>
      </c>
      <c r="F74" s="272">
        <v>282.28333333333325</v>
      </c>
      <c r="G74" s="272">
        <v>277.66666666666652</v>
      </c>
      <c r="H74" s="272">
        <v>303.06666666666661</v>
      </c>
      <c r="I74" s="272">
        <v>307.68333333333328</v>
      </c>
      <c r="J74" s="272">
        <v>315.76666666666665</v>
      </c>
      <c r="K74" s="271">
        <v>299.60000000000002</v>
      </c>
      <c r="L74" s="271">
        <v>286.89999999999998</v>
      </c>
      <c r="M74" s="271">
        <v>101.78586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737.9</v>
      </c>
      <c r="D75" s="272">
        <v>732.61666666666667</v>
      </c>
      <c r="E75" s="272">
        <v>723.5333333333333</v>
      </c>
      <c r="F75" s="272">
        <v>709.16666666666663</v>
      </c>
      <c r="G75" s="272">
        <v>700.08333333333326</v>
      </c>
      <c r="H75" s="272">
        <v>746.98333333333335</v>
      </c>
      <c r="I75" s="272">
        <v>756.06666666666661</v>
      </c>
      <c r="J75" s="272">
        <v>770.43333333333339</v>
      </c>
      <c r="K75" s="271">
        <v>741.7</v>
      </c>
      <c r="L75" s="271">
        <v>718.25</v>
      </c>
      <c r="M75" s="271">
        <v>16.2789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53.05</v>
      </c>
      <c r="D76" s="272">
        <v>52.666666666666664</v>
      </c>
      <c r="E76" s="272">
        <v>52.133333333333326</v>
      </c>
      <c r="F76" s="272">
        <v>51.216666666666661</v>
      </c>
      <c r="G76" s="272">
        <v>50.683333333333323</v>
      </c>
      <c r="H76" s="272">
        <v>53.583333333333329</v>
      </c>
      <c r="I76" s="272">
        <v>54.116666666666674</v>
      </c>
      <c r="J76" s="272">
        <v>55.033333333333331</v>
      </c>
      <c r="K76" s="271">
        <v>53.2</v>
      </c>
      <c r="L76" s="271">
        <v>51.75</v>
      </c>
      <c r="M76" s="271">
        <v>148.39366999999999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333.7</v>
      </c>
      <c r="D77" s="272">
        <v>333.08333333333331</v>
      </c>
      <c r="E77" s="272">
        <v>331.21666666666664</v>
      </c>
      <c r="F77" s="272">
        <v>328.73333333333335</v>
      </c>
      <c r="G77" s="272">
        <v>326.86666666666667</v>
      </c>
      <c r="H77" s="272">
        <v>335.56666666666661</v>
      </c>
      <c r="I77" s="272">
        <v>337.43333333333328</v>
      </c>
      <c r="J77" s="272">
        <v>339.91666666666657</v>
      </c>
      <c r="K77" s="271">
        <v>334.95</v>
      </c>
      <c r="L77" s="271">
        <v>330.6</v>
      </c>
      <c r="M77" s="271">
        <v>15.59158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737.6</v>
      </c>
      <c r="D78" s="272">
        <v>734.25</v>
      </c>
      <c r="E78" s="272">
        <v>725.9</v>
      </c>
      <c r="F78" s="272">
        <v>714.19999999999993</v>
      </c>
      <c r="G78" s="272">
        <v>705.84999999999991</v>
      </c>
      <c r="H78" s="272">
        <v>745.95</v>
      </c>
      <c r="I78" s="272">
        <v>754.3</v>
      </c>
      <c r="J78" s="272">
        <v>766.00000000000011</v>
      </c>
      <c r="K78" s="271">
        <v>742.6</v>
      </c>
      <c r="L78" s="271">
        <v>722.55</v>
      </c>
      <c r="M78" s="271">
        <v>82.297970000000007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306.95</v>
      </c>
      <c r="D79" s="272">
        <v>306.59999999999997</v>
      </c>
      <c r="E79" s="272">
        <v>304.24999999999994</v>
      </c>
      <c r="F79" s="272">
        <v>301.54999999999995</v>
      </c>
      <c r="G79" s="272">
        <v>299.19999999999993</v>
      </c>
      <c r="H79" s="272">
        <v>309.29999999999995</v>
      </c>
      <c r="I79" s="272">
        <v>311.64999999999998</v>
      </c>
      <c r="J79" s="272">
        <v>314.34999999999997</v>
      </c>
      <c r="K79" s="271">
        <v>308.95</v>
      </c>
      <c r="L79" s="271">
        <v>303.89999999999998</v>
      </c>
      <c r="M79" s="271">
        <v>12.330069999999999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960.05</v>
      </c>
      <c r="D80" s="272">
        <v>961.33333333333337</v>
      </c>
      <c r="E80" s="272">
        <v>949.16666666666674</v>
      </c>
      <c r="F80" s="272">
        <v>938.28333333333342</v>
      </c>
      <c r="G80" s="272">
        <v>926.11666666666679</v>
      </c>
      <c r="H80" s="272">
        <v>972.2166666666667</v>
      </c>
      <c r="I80" s="272">
        <v>984.38333333333344</v>
      </c>
      <c r="J80" s="272">
        <v>995.26666666666665</v>
      </c>
      <c r="K80" s="271">
        <v>973.5</v>
      </c>
      <c r="L80" s="271">
        <v>950.45</v>
      </c>
      <c r="M80" s="271">
        <v>0.45147999999999999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321.3</v>
      </c>
      <c r="D81" s="272">
        <v>319.28333333333336</v>
      </c>
      <c r="E81" s="272">
        <v>316.2166666666667</v>
      </c>
      <c r="F81" s="272">
        <v>311.13333333333333</v>
      </c>
      <c r="G81" s="272">
        <v>308.06666666666666</v>
      </c>
      <c r="H81" s="272">
        <v>324.36666666666673</v>
      </c>
      <c r="I81" s="272">
        <v>327.43333333333345</v>
      </c>
      <c r="J81" s="272">
        <v>332.51666666666677</v>
      </c>
      <c r="K81" s="271">
        <v>322.35000000000002</v>
      </c>
      <c r="L81" s="271">
        <v>314.2</v>
      </c>
      <c r="M81" s="271">
        <v>31.45777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8614.25</v>
      </c>
      <c r="D82" s="272">
        <v>8623.4333333333325</v>
      </c>
      <c r="E82" s="272">
        <v>8461.8166666666657</v>
      </c>
      <c r="F82" s="272">
        <v>8309.3833333333332</v>
      </c>
      <c r="G82" s="272">
        <v>8147.7666666666664</v>
      </c>
      <c r="H82" s="272">
        <v>8775.866666666665</v>
      </c>
      <c r="I82" s="272">
        <v>8937.4833333333299</v>
      </c>
      <c r="J82" s="272">
        <v>9089.9166666666642</v>
      </c>
      <c r="K82" s="271">
        <v>8785.0499999999993</v>
      </c>
      <c r="L82" s="271">
        <v>8471</v>
      </c>
      <c r="M82" s="271">
        <v>0.32041999999999998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1068.3</v>
      </c>
      <c r="D83" s="272">
        <v>1059.1666666666667</v>
      </c>
      <c r="E83" s="272">
        <v>1039.4333333333334</v>
      </c>
      <c r="F83" s="272">
        <v>1010.5666666666666</v>
      </c>
      <c r="G83" s="272">
        <v>990.83333333333326</v>
      </c>
      <c r="H83" s="272">
        <v>1088.0333333333335</v>
      </c>
      <c r="I83" s="272">
        <v>1107.7666666666667</v>
      </c>
      <c r="J83" s="272">
        <v>1136.6333333333337</v>
      </c>
      <c r="K83" s="271">
        <v>1078.9000000000001</v>
      </c>
      <c r="L83" s="271">
        <v>1030.3</v>
      </c>
      <c r="M83" s="271">
        <v>0.86424000000000001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901.8</v>
      </c>
      <c r="D84" s="272">
        <v>903.93333333333339</v>
      </c>
      <c r="E84" s="272">
        <v>896.01666666666677</v>
      </c>
      <c r="F84" s="272">
        <v>890.23333333333335</v>
      </c>
      <c r="G84" s="272">
        <v>882.31666666666672</v>
      </c>
      <c r="H84" s="272">
        <v>909.71666666666681</v>
      </c>
      <c r="I84" s="272">
        <v>917.63333333333333</v>
      </c>
      <c r="J84" s="272">
        <v>923.41666666666686</v>
      </c>
      <c r="K84" s="271">
        <v>911.85</v>
      </c>
      <c r="L84" s="271">
        <v>898.15</v>
      </c>
      <c r="M84" s="271">
        <v>0.22417000000000001</v>
      </c>
      <c r="N84" s="1"/>
      <c r="O84" s="1"/>
    </row>
    <row r="85" spans="1:15" ht="12.75" customHeight="1">
      <c r="A85" s="30">
        <v>75</v>
      </c>
      <c r="B85" s="281" t="s">
        <v>843</v>
      </c>
      <c r="C85" s="271">
        <v>574.1</v>
      </c>
      <c r="D85" s="272">
        <v>561.69999999999993</v>
      </c>
      <c r="E85" s="272">
        <v>543.39999999999986</v>
      </c>
      <c r="F85" s="272">
        <v>512.69999999999993</v>
      </c>
      <c r="G85" s="272">
        <v>494.39999999999986</v>
      </c>
      <c r="H85" s="272">
        <v>592.39999999999986</v>
      </c>
      <c r="I85" s="272">
        <v>610.69999999999982</v>
      </c>
      <c r="J85" s="272">
        <v>641.39999999999986</v>
      </c>
      <c r="K85" s="271">
        <v>580</v>
      </c>
      <c r="L85" s="271">
        <v>531</v>
      </c>
      <c r="M85" s="271">
        <v>14.09029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17293</v>
      </c>
      <c r="D86" s="272">
        <v>17255.5</v>
      </c>
      <c r="E86" s="272">
        <v>17039</v>
      </c>
      <c r="F86" s="272">
        <v>16785</v>
      </c>
      <c r="G86" s="272">
        <v>16568.5</v>
      </c>
      <c r="H86" s="272">
        <v>17509.5</v>
      </c>
      <c r="I86" s="272">
        <v>17726</v>
      </c>
      <c r="J86" s="272">
        <v>17980</v>
      </c>
      <c r="K86" s="271">
        <v>17472</v>
      </c>
      <c r="L86" s="271">
        <v>17001.5</v>
      </c>
      <c r="M86" s="271">
        <v>0.62060999999999999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506.35</v>
      </c>
      <c r="D87" s="272">
        <v>499.45</v>
      </c>
      <c r="E87" s="272">
        <v>488.9</v>
      </c>
      <c r="F87" s="272">
        <v>471.45</v>
      </c>
      <c r="G87" s="272">
        <v>460.9</v>
      </c>
      <c r="H87" s="272">
        <v>516.9</v>
      </c>
      <c r="I87" s="272">
        <v>527.45000000000005</v>
      </c>
      <c r="J87" s="272">
        <v>544.9</v>
      </c>
      <c r="K87" s="271">
        <v>510</v>
      </c>
      <c r="L87" s="271">
        <v>482</v>
      </c>
      <c r="M87" s="271">
        <v>0.81955</v>
      </c>
      <c r="N87" s="1"/>
      <c r="O87" s="1"/>
    </row>
    <row r="88" spans="1:15" ht="12.75" customHeight="1">
      <c r="A88" s="30">
        <v>78</v>
      </c>
      <c r="B88" s="281" t="s">
        <v>844</v>
      </c>
      <c r="C88" s="271">
        <v>48.4</v>
      </c>
      <c r="D88" s="272">
        <v>47.283333333333331</v>
      </c>
      <c r="E88" s="272">
        <v>45.766666666666666</v>
      </c>
      <c r="F88" s="272">
        <v>43.133333333333333</v>
      </c>
      <c r="G88" s="272">
        <v>41.616666666666667</v>
      </c>
      <c r="H88" s="272">
        <v>49.916666666666664</v>
      </c>
      <c r="I88" s="272">
        <v>51.43333333333333</v>
      </c>
      <c r="J88" s="272">
        <v>54.066666666666663</v>
      </c>
      <c r="K88" s="271">
        <v>48.8</v>
      </c>
      <c r="L88" s="271">
        <v>44.65</v>
      </c>
      <c r="M88" s="271">
        <v>336.76287000000002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3678.7</v>
      </c>
      <c r="D89" s="272">
        <v>3673.8833333333332</v>
      </c>
      <c r="E89" s="272">
        <v>3642.8166666666666</v>
      </c>
      <c r="F89" s="272">
        <v>3606.9333333333334</v>
      </c>
      <c r="G89" s="272">
        <v>3575.8666666666668</v>
      </c>
      <c r="H89" s="272">
        <v>3709.7666666666664</v>
      </c>
      <c r="I89" s="272">
        <v>3740.833333333333</v>
      </c>
      <c r="J89" s="272">
        <v>3776.7166666666662</v>
      </c>
      <c r="K89" s="271">
        <v>3704.95</v>
      </c>
      <c r="L89" s="271">
        <v>3638</v>
      </c>
      <c r="M89" s="271">
        <v>1.8915</v>
      </c>
      <c r="N89" s="1"/>
      <c r="O89" s="1"/>
    </row>
    <row r="90" spans="1:15" ht="12.75" customHeight="1">
      <c r="A90" s="30">
        <v>80</v>
      </c>
      <c r="B90" s="281" t="s">
        <v>845</v>
      </c>
      <c r="C90" s="271">
        <v>1261.25</v>
      </c>
      <c r="D90" s="272">
        <v>1264.25</v>
      </c>
      <c r="E90" s="272">
        <v>1253.5</v>
      </c>
      <c r="F90" s="272">
        <v>1245.75</v>
      </c>
      <c r="G90" s="272">
        <v>1235</v>
      </c>
      <c r="H90" s="272">
        <v>1272</v>
      </c>
      <c r="I90" s="272">
        <v>1282.75</v>
      </c>
      <c r="J90" s="272">
        <v>1290.5</v>
      </c>
      <c r="K90" s="271">
        <v>1275</v>
      </c>
      <c r="L90" s="271">
        <v>1256.5</v>
      </c>
      <c r="M90" s="271">
        <v>1.39723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459.4</v>
      </c>
      <c r="D91" s="272">
        <v>457.11666666666662</v>
      </c>
      <c r="E91" s="272">
        <v>447.28333333333325</v>
      </c>
      <c r="F91" s="272">
        <v>435.16666666666663</v>
      </c>
      <c r="G91" s="272">
        <v>425.33333333333326</v>
      </c>
      <c r="H91" s="272">
        <v>469.23333333333323</v>
      </c>
      <c r="I91" s="272">
        <v>479.06666666666661</v>
      </c>
      <c r="J91" s="272">
        <v>491.18333333333322</v>
      </c>
      <c r="K91" s="271">
        <v>466.95</v>
      </c>
      <c r="L91" s="271">
        <v>445</v>
      </c>
      <c r="M91" s="271">
        <v>12.63706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78</v>
      </c>
      <c r="D92" s="272">
        <v>78.45</v>
      </c>
      <c r="E92" s="272">
        <v>77.350000000000009</v>
      </c>
      <c r="F92" s="272">
        <v>76.7</v>
      </c>
      <c r="G92" s="272">
        <v>75.600000000000009</v>
      </c>
      <c r="H92" s="272">
        <v>79.100000000000009</v>
      </c>
      <c r="I92" s="272">
        <v>80.2</v>
      </c>
      <c r="J92" s="272">
        <v>80.850000000000009</v>
      </c>
      <c r="K92" s="271">
        <v>79.55</v>
      </c>
      <c r="L92" s="271">
        <v>77.8</v>
      </c>
      <c r="M92" s="271">
        <v>61.007640000000002</v>
      </c>
      <c r="N92" s="1"/>
      <c r="O92" s="1"/>
    </row>
    <row r="93" spans="1:15" ht="12.75" customHeight="1">
      <c r="A93" s="30">
        <v>83</v>
      </c>
      <c r="B93" s="281" t="s">
        <v>794</v>
      </c>
      <c r="C93" s="271">
        <v>230.55</v>
      </c>
      <c r="D93" s="272">
        <v>230.28333333333333</v>
      </c>
      <c r="E93" s="272">
        <v>227.26666666666665</v>
      </c>
      <c r="F93" s="272">
        <v>223.98333333333332</v>
      </c>
      <c r="G93" s="272">
        <v>220.96666666666664</v>
      </c>
      <c r="H93" s="272">
        <v>233.56666666666666</v>
      </c>
      <c r="I93" s="272">
        <v>236.58333333333337</v>
      </c>
      <c r="J93" s="272">
        <v>239.86666666666667</v>
      </c>
      <c r="K93" s="271">
        <v>233.3</v>
      </c>
      <c r="L93" s="271">
        <v>227</v>
      </c>
      <c r="M93" s="271">
        <v>10.758559999999999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3441.85</v>
      </c>
      <c r="D94" s="272">
        <v>3471.8833333333332</v>
      </c>
      <c r="E94" s="272">
        <v>3343.9666666666662</v>
      </c>
      <c r="F94" s="272">
        <v>3246.083333333333</v>
      </c>
      <c r="G94" s="272">
        <v>3118.1666666666661</v>
      </c>
      <c r="H94" s="272">
        <v>3569.7666666666664</v>
      </c>
      <c r="I94" s="272">
        <v>3697.6833333333334</v>
      </c>
      <c r="J94" s="272">
        <v>3795.5666666666666</v>
      </c>
      <c r="K94" s="271">
        <v>3599.8</v>
      </c>
      <c r="L94" s="271">
        <v>3374</v>
      </c>
      <c r="M94" s="271">
        <v>3.9043899999999998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202.8</v>
      </c>
      <c r="D95" s="272">
        <v>203.21666666666667</v>
      </c>
      <c r="E95" s="272">
        <v>200.58333333333334</v>
      </c>
      <c r="F95" s="272">
        <v>198.36666666666667</v>
      </c>
      <c r="G95" s="272">
        <v>195.73333333333335</v>
      </c>
      <c r="H95" s="272">
        <v>205.43333333333334</v>
      </c>
      <c r="I95" s="272">
        <v>208.06666666666666</v>
      </c>
      <c r="J95" s="272">
        <v>210.28333333333333</v>
      </c>
      <c r="K95" s="271">
        <v>205.85</v>
      </c>
      <c r="L95" s="271">
        <v>201</v>
      </c>
      <c r="M95" s="271">
        <v>1.2693099999999999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595.79999999999995</v>
      </c>
      <c r="D96" s="272">
        <v>592.13333333333333</v>
      </c>
      <c r="E96" s="272">
        <v>584.66666666666663</v>
      </c>
      <c r="F96" s="272">
        <v>573.5333333333333</v>
      </c>
      <c r="G96" s="272">
        <v>566.06666666666661</v>
      </c>
      <c r="H96" s="272">
        <v>603.26666666666665</v>
      </c>
      <c r="I96" s="272">
        <v>610.73333333333335</v>
      </c>
      <c r="J96" s="272">
        <v>621.86666666666667</v>
      </c>
      <c r="K96" s="271">
        <v>599.6</v>
      </c>
      <c r="L96" s="271">
        <v>581</v>
      </c>
      <c r="M96" s="271">
        <v>3.8696100000000002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229.1</v>
      </c>
      <c r="D97" s="272">
        <v>226.01666666666665</v>
      </c>
      <c r="E97" s="272">
        <v>222.0333333333333</v>
      </c>
      <c r="F97" s="272">
        <v>214.96666666666664</v>
      </c>
      <c r="G97" s="272">
        <v>210.98333333333329</v>
      </c>
      <c r="H97" s="272">
        <v>233.08333333333331</v>
      </c>
      <c r="I97" s="272">
        <v>237.06666666666666</v>
      </c>
      <c r="J97" s="272">
        <v>244.13333333333333</v>
      </c>
      <c r="K97" s="271">
        <v>230</v>
      </c>
      <c r="L97" s="271">
        <v>218.95</v>
      </c>
      <c r="M97" s="271">
        <v>95.516239999999996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767.85</v>
      </c>
      <c r="D98" s="272">
        <v>764.5333333333333</v>
      </c>
      <c r="E98" s="272">
        <v>758.31666666666661</v>
      </c>
      <c r="F98" s="272">
        <v>748.7833333333333</v>
      </c>
      <c r="G98" s="272">
        <v>742.56666666666661</v>
      </c>
      <c r="H98" s="272">
        <v>774.06666666666661</v>
      </c>
      <c r="I98" s="272">
        <v>780.2833333333333</v>
      </c>
      <c r="J98" s="272">
        <v>789.81666666666661</v>
      </c>
      <c r="K98" s="271">
        <v>770.75</v>
      </c>
      <c r="L98" s="271">
        <v>755</v>
      </c>
      <c r="M98" s="271">
        <v>0.53642999999999996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691.05</v>
      </c>
      <c r="D99" s="272">
        <v>682.35</v>
      </c>
      <c r="E99" s="272">
        <v>669.7</v>
      </c>
      <c r="F99" s="272">
        <v>648.35</v>
      </c>
      <c r="G99" s="272">
        <v>635.70000000000005</v>
      </c>
      <c r="H99" s="272">
        <v>703.7</v>
      </c>
      <c r="I99" s="272">
        <v>716.34999999999991</v>
      </c>
      <c r="J99" s="272">
        <v>737.7</v>
      </c>
      <c r="K99" s="271">
        <v>695</v>
      </c>
      <c r="L99" s="271">
        <v>661</v>
      </c>
      <c r="M99" s="271">
        <v>0.32061000000000001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818.65</v>
      </c>
      <c r="D100" s="272">
        <v>814.55000000000007</v>
      </c>
      <c r="E100" s="272">
        <v>804.10000000000014</v>
      </c>
      <c r="F100" s="272">
        <v>789.55000000000007</v>
      </c>
      <c r="G100" s="272">
        <v>779.10000000000014</v>
      </c>
      <c r="H100" s="272">
        <v>829.10000000000014</v>
      </c>
      <c r="I100" s="272">
        <v>839.55000000000018</v>
      </c>
      <c r="J100" s="272">
        <v>854.10000000000014</v>
      </c>
      <c r="K100" s="271">
        <v>825</v>
      </c>
      <c r="L100" s="271">
        <v>800</v>
      </c>
      <c r="M100" s="271">
        <v>0.86860999999999999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113.3</v>
      </c>
      <c r="D101" s="272">
        <v>113.44999999999999</v>
      </c>
      <c r="E101" s="272">
        <v>112.54999999999998</v>
      </c>
      <c r="F101" s="272">
        <v>111.8</v>
      </c>
      <c r="G101" s="272">
        <v>110.89999999999999</v>
      </c>
      <c r="H101" s="272">
        <v>114.19999999999997</v>
      </c>
      <c r="I101" s="272">
        <v>115.09999999999998</v>
      </c>
      <c r="J101" s="272">
        <v>115.84999999999997</v>
      </c>
      <c r="K101" s="271">
        <v>114.35</v>
      </c>
      <c r="L101" s="271">
        <v>112.7</v>
      </c>
      <c r="M101" s="271">
        <v>5.7721799999999996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1378.65</v>
      </c>
      <c r="D102" s="272">
        <v>1373.0333333333335</v>
      </c>
      <c r="E102" s="272">
        <v>1360.5666666666671</v>
      </c>
      <c r="F102" s="272">
        <v>1342.4833333333336</v>
      </c>
      <c r="G102" s="272">
        <v>1330.0166666666671</v>
      </c>
      <c r="H102" s="272">
        <v>1391.116666666667</v>
      </c>
      <c r="I102" s="272">
        <v>1403.5833333333337</v>
      </c>
      <c r="J102" s="272">
        <v>1421.666666666667</v>
      </c>
      <c r="K102" s="271">
        <v>1385.5</v>
      </c>
      <c r="L102" s="271">
        <v>1354.95</v>
      </c>
      <c r="M102" s="271">
        <v>0.60557000000000005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18.149999999999999</v>
      </c>
      <c r="D103" s="272">
        <v>18.2</v>
      </c>
      <c r="E103" s="272">
        <v>18.049999999999997</v>
      </c>
      <c r="F103" s="272">
        <v>17.95</v>
      </c>
      <c r="G103" s="272">
        <v>17.799999999999997</v>
      </c>
      <c r="H103" s="272">
        <v>18.299999999999997</v>
      </c>
      <c r="I103" s="272">
        <v>18.449999999999996</v>
      </c>
      <c r="J103" s="272">
        <v>18.549999999999997</v>
      </c>
      <c r="K103" s="271">
        <v>18.350000000000001</v>
      </c>
      <c r="L103" s="271">
        <v>18.100000000000001</v>
      </c>
      <c r="M103" s="271">
        <v>18.421530000000001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1201.5999999999999</v>
      </c>
      <c r="D104" s="272">
        <v>1192.1333333333332</v>
      </c>
      <c r="E104" s="272">
        <v>1169.4666666666665</v>
      </c>
      <c r="F104" s="272">
        <v>1137.3333333333333</v>
      </c>
      <c r="G104" s="272">
        <v>1114.6666666666665</v>
      </c>
      <c r="H104" s="272">
        <v>1224.2666666666664</v>
      </c>
      <c r="I104" s="272">
        <v>1246.9333333333334</v>
      </c>
      <c r="J104" s="272">
        <v>1279.0666666666664</v>
      </c>
      <c r="K104" s="271">
        <v>1214.8</v>
      </c>
      <c r="L104" s="271">
        <v>1160</v>
      </c>
      <c r="M104" s="271">
        <v>6.54819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673.3</v>
      </c>
      <c r="D105" s="272">
        <v>672.23333333333323</v>
      </c>
      <c r="E105" s="272">
        <v>661.46666666666647</v>
      </c>
      <c r="F105" s="272">
        <v>649.63333333333321</v>
      </c>
      <c r="G105" s="272">
        <v>638.86666666666645</v>
      </c>
      <c r="H105" s="272">
        <v>684.06666666666649</v>
      </c>
      <c r="I105" s="272">
        <v>694.83333333333314</v>
      </c>
      <c r="J105" s="272">
        <v>706.66666666666652</v>
      </c>
      <c r="K105" s="271">
        <v>683</v>
      </c>
      <c r="L105" s="271">
        <v>660.4</v>
      </c>
      <c r="M105" s="271">
        <v>1.8542099999999999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849.2</v>
      </c>
      <c r="D106" s="272">
        <v>850.9</v>
      </c>
      <c r="E106" s="272">
        <v>838.3</v>
      </c>
      <c r="F106" s="272">
        <v>827.4</v>
      </c>
      <c r="G106" s="272">
        <v>814.8</v>
      </c>
      <c r="H106" s="272">
        <v>861.8</v>
      </c>
      <c r="I106" s="272">
        <v>874.40000000000009</v>
      </c>
      <c r="J106" s="272">
        <v>885.3</v>
      </c>
      <c r="K106" s="271">
        <v>863.5</v>
      </c>
      <c r="L106" s="271">
        <v>840</v>
      </c>
      <c r="M106" s="271">
        <v>1.96702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4837.8500000000004</v>
      </c>
      <c r="D107" s="272">
        <v>4835.9833333333336</v>
      </c>
      <c r="E107" s="272">
        <v>4772.9666666666672</v>
      </c>
      <c r="F107" s="272">
        <v>4708.0833333333339</v>
      </c>
      <c r="G107" s="272">
        <v>4645.0666666666675</v>
      </c>
      <c r="H107" s="272">
        <v>4900.8666666666668</v>
      </c>
      <c r="I107" s="272">
        <v>4963.8833333333332</v>
      </c>
      <c r="J107" s="272">
        <v>5028.7666666666664</v>
      </c>
      <c r="K107" s="271">
        <v>4899</v>
      </c>
      <c r="L107" s="271">
        <v>4771.1000000000004</v>
      </c>
      <c r="M107" s="271">
        <v>5.2780000000000001E-2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337.4</v>
      </c>
      <c r="D108" s="272">
        <v>335.33333333333331</v>
      </c>
      <c r="E108" s="272">
        <v>328.66666666666663</v>
      </c>
      <c r="F108" s="272">
        <v>319.93333333333334</v>
      </c>
      <c r="G108" s="272">
        <v>313.26666666666665</v>
      </c>
      <c r="H108" s="272">
        <v>344.06666666666661</v>
      </c>
      <c r="I108" s="272">
        <v>350.73333333333323</v>
      </c>
      <c r="J108" s="272">
        <v>359.46666666666658</v>
      </c>
      <c r="K108" s="271">
        <v>342</v>
      </c>
      <c r="L108" s="271">
        <v>326.60000000000002</v>
      </c>
      <c r="M108" s="271">
        <v>1.16578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322.55</v>
      </c>
      <c r="D109" s="272">
        <v>321.38333333333338</v>
      </c>
      <c r="E109" s="272">
        <v>318.36666666666679</v>
      </c>
      <c r="F109" s="272">
        <v>314.18333333333339</v>
      </c>
      <c r="G109" s="272">
        <v>311.1666666666668</v>
      </c>
      <c r="H109" s="272">
        <v>325.56666666666678</v>
      </c>
      <c r="I109" s="272">
        <v>328.58333333333331</v>
      </c>
      <c r="J109" s="272">
        <v>332.76666666666677</v>
      </c>
      <c r="K109" s="271">
        <v>324.39999999999998</v>
      </c>
      <c r="L109" s="271">
        <v>317.2</v>
      </c>
      <c r="M109" s="271">
        <v>16.850729999999999</v>
      </c>
      <c r="N109" s="1"/>
      <c r="O109" s="1"/>
    </row>
    <row r="110" spans="1:15" ht="12.75" customHeight="1">
      <c r="A110" s="30">
        <v>100</v>
      </c>
      <c r="B110" s="281" t="s">
        <v>846</v>
      </c>
      <c r="C110" s="271">
        <v>420.85</v>
      </c>
      <c r="D110" s="272">
        <v>419.68333333333334</v>
      </c>
      <c r="E110" s="272">
        <v>413.16666666666669</v>
      </c>
      <c r="F110" s="272">
        <v>405.48333333333335</v>
      </c>
      <c r="G110" s="272">
        <v>398.9666666666667</v>
      </c>
      <c r="H110" s="272">
        <v>427.36666666666667</v>
      </c>
      <c r="I110" s="272">
        <v>433.88333333333333</v>
      </c>
      <c r="J110" s="272">
        <v>441.56666666666666</v>
      </c>
      <c r="K110" s="271">
        <v>426.2</v>
      </c>
      <c r="L110" s="271">
        <v>412</v>
      </c>
      <c r="M110" s="271">
        <v>1.49939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650.85</v>
      </c>
      <c r="D111" s="272">
        <v>648.61666666666667</v>
      </c>
      <c r="E111" s="272">
        <v>642.73333333333335</v>
      </c>
      <c r="F111" s="272">
        <v>634.61666666666667</v>
      </c>
      <c r="G111" s="272">
        <v>628.73333333333335</v>
      </c>
      <c r="H111" s="272">
        <v>656.73333333333335</v>
      </c>
      <c r="I111" s="272">
        <v>662.61666666666679</v>
      </c>
      <c r="J111" s="272">
        <v>670.73333333333335</v>
      </c>
      <c r="K111" s="271">
        <v>654.5</v>
      </c>
      <c r="L111" s="271">
        <v>640.5</v>
      </c>
      <c r="M111" s="271">
        <v>5.9391999999999996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787.1</v>
      </c>
      <c r="D112" s="272">
        <v>779.33333333333337</v>
      </c>
      <c r="E112" s="272">
        <v>768.76666666666677</v>
      </c>
      <c r="F112" s="272">
        <v>750.43333333333339</v>
      </c>
      <c r="G112" s="272">
        <v>739.86666666666679</v>
      </c>
      <c r="H112" s="272">
        <v>797.66666666666674</v>
      </c>
      <c r="I112" s="272">
        <v>808.23333333333335</v>
      </c>
      <c r="J112" s="272">
        <v>826.56666666666672</v>
      </c>
      <c r="K112" s="271">
        <v>789.9</v>
      </c>
      <c r="L112" s="271">
        <v>761</v>
      </c>
      <c r="M112" s="271">
        <v>13.033519999999999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1040.6500000000001</v>
      </c>
      <c r="D113" s="272">
        <v>1032.55</v>
      </c>
      <c r="E113" s="272">
        <v>1018.3</v>
      </c>
      <c r="F113" s="272">
        <v>995.95</v>
      </c>
      <c r="G113" s="272">
        <v>981.7</v>
      </c>
      <c r="H113" s="272">
        <v>1054.8999999999999</v>
      </c>
      <c r="I113" s="272">
        <v>1069.1499999999999</v>
      </c>
      <c r="J113" s="272">
        <v>1091.4999999999998</v>
      </c>
      <c r="K113" s="271">
        <v>1046.8</v>
      </c>
      <c r="L113" s="271">
        <v>1010.2</v>
      </c>
      <c r="M113" s="271">
        <v>18.683319999999998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178.9</v>
      </c>
      <c r="D114" s="272">
        <v>175.91666666666666</v>
      </c>
      <c r="E114" s="272">
        <v>171.08333333333331</v>
      </c>
      <c r="F114" s="272">
        <v>163.26666666666665</v>
      </c>
      <c r="G114" s="272">
        <v>158.43333333333331</v>
      </c>
      <c r="H114" s="272">
        <v>183.73333333333332</v>
      </c>
      <c r="I114" s="272">
        <v>188.56666666666663</v>
      </c>
      <c r="J114" s="272">
        <v>196.38333333333333</v>
      </c>
      <c r="K114" s="271">
        <v>180.75</v>
      </c>
      <c r="L114" s="271">
        <v>168.1</v>
      </c>
      <c r="M114" s="271">
        <v>38.193249999999999</v>
      </c>
      <c r="N114" s="1"/>
      <c r="O114" s="1"/>
    </row>
    <row r="115" spans="1:15" ht="12.75" customHeight="1">
      <c r="A115" s="30">
        <v>105</v>
      </c>
      <c r="B115" s="281" t="s">
        <v>836</v>
      </c>
      <c r="C115" s="271">
        <v>1702.25</v>
      </c>
      <c r="D115" s="272">
        <v>1699.2</v>
      </c>
      <c r="E115" s="272">
        <v>1680.0500000000002</v>
      </c>
      <c r="F115" s="272">
        <v>1657.8500000000001</v>
      </c>
      <c r="G115" s="272">
        <v>1638.7000000000003</v>
      </c>
      <c r="H115" s="272">
        <v>1721.4</v>
      </c>
      <c r="I115" s="272">
        <v>1740.5500000000002</v>
      </c>
      <c r="J115" s="272">
        <v>1762.75</v>
      </c>
      <c r="K115" s="271">
        <v>1718.35</v>
      </c>
      <c r="L115" s="271">
        <v>1677</v>
      </c>
      <c r="M115" s="271">
        <v>0.76598999999999995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222.85</v>
      </c>
      <c r="D116" s="272">
        <v>221.04999999999998</v>
      </c>
      <c r="E116" s="272">
        <v>218.39999999999998</v>
      </c>
      <c r="F116" s="272">
        <v>213.95</v>
      </c>
      <c r="G116" s="272">
        <v>211.29999999999998</v>
      </c>
      <c r="H116" s="272">
        <v>225.49999999999997</v>
      </c>
      <c r="I116" s="272">
        <v>228.15</v>
      </c>
      <c r="J116" s="272">
        <v>232.59999999999997</v>
      </c>
      <c r="K116" s="271">
        <v>223.7</v>
      </c>
      <c r="L116" s="271">
        <v>216.6</v>
      </c>
      <c r="M116" s="271">
        <v>93.443640000000002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337.65</v>
      </c>
      <c r="D117" s="272">
        <v>335.86666666666662</v>
      </c>
      <c r="E117" s="272">
        <v>331.78333333333325</v>
      </c>
      <c r="F117" s="272">
        <v>325.91666666666663</v>
      </c>
      <c r="G117" s="272">
        <v>321.83333333333326</v>
      </c>
      <c r="H117" s="272">
        <v>341.73333333333323</v>
      </c>
      <c r="I117" s="272">
        <v>345.81666666666661</v>
      </c>
      <c r="J117" s="272">
        <v>351.68333333333322</v>
      </c>
      <c r="K117" s="271">
        <v>339.95</v>
      </c>
      <c r="L117" s="271">
        <v>330</v>
      </c>
      <c r="M117" s="271">
        <v>0.98985000000000001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3700.05</v>
      </c>
      <c r="D118" s="272">
        <v>3682.7000000000003</v>
      </c>
      <c r="E118" s="272">
        <v>3630.4000000000005</v>
      </c>
      <c r="F118" s="272">
        <v>3560.7500000000005</v>
      </c>
      <c r="G118" s="272">
        <v>3508.4500000000007</v>
      </c>
      <c r="H118" s="272">
        <v>3752.3500000000004</v>
      </c>
      <c r="I118" s="272">
        <v>3804.6500000000005</v>
      </c>
      <c r="J118" s="272">
        <v>3874.3</v>
      </c>
      <c r="K118" s="271">
        <v>3735</v>
      </c>
      <c r="L118" s="271">
        <v>3613.05</v>
      </c>
      <c r="M118" s="271">
        <v>3.58562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1590.25</v>
      </c>
      <c r="D119" s="272">
        <v>1590.8</v>
      </c>
      <c r="E119" s="272">
        <v>1580.6</v>
      </c>
      <c r="F119" s="272">
        <v>1570.95</v>
      </c>
      <c r="G119" s="272">
        <v>1560.75</v>
      </c>
      <c r="H119" s="272">
        <v>1600.4499999999998</v>
      </c>
      <c r="I119" s="272">
        <v>1610.65</v>
      </c>
      <c r="J119" s="272">
        <v>1620.2999999999997</v>
      </c>
      <c r="K119" s="271">
        <v>1601</v>
      </c>
      <c r="L119" s="271">
        <v>1581.15</v>
      </c>
      <c r="M119" s="271">
        <v>4.6024799999999999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2223.9499999999998</v>
      </c>
      <c r="D120" s="272">
        <v>2213</v>
      </c>
      <c r="E120" s="272">
        <v>2188</v>
      </c>
      <c r="F120" s="272">
        <v>2152.0500000000002</v>
      </c>
      <c r="G120" s="272">
        <v>2127.0500000000002</v>
      </c>
      <c r="H120" s="272">
        <v>2248.9499999999998</v>
      </c>
      <c r="I120" s="272">
        <v>2273.9499999999998</v>
      </c>
      <c r="J120" s="272">
        <v>2309.8999999999996</v>
      </c>
      <c r="K120" s="271">
        <v>2238</v>
      </c>
      <c r="L120" s="271">
        <v>2177.0500000000002</v>
      </c>
      <c r="M120" s="271">
        <v>1.04993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676.5</v>
      </c>
      <c r="D121" s="272">
        <v>671.0333333333333</v>
      </c>
      <c r="E121" s="272">
        <v>663.01666666666665</v>
      </c>
      <c r="F121" s="272">
        <v>649.5333333333333</v>
      </c>
      <c r="G121" s="272">
        <v>641.51666666666665</v>
      </c>
      <c r="H121" s="272">
        <v>684.51666666666665</v>
      </c>
      <c r="I121" s="272">
        <v>692.5333333333333</v>
      </c>
      <c r="J121" s="272">
        <v>706.01666666666665</v>
      </c>
      <c r="K121" s="271">
        <v>679.05</v>
      </c>
      <c r="L121" s="271">
        <v>657.55</v>
      </c>
      <c r="M121" s="271">
        <v>9.3937200000000001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1046.3499999999999</v>
      </c>
      <c r="D122" s="272">
        <v>1030.8166666666666</v>
      </c>
      <c r="E122" s="272">
        <v>1009.6333333333332</v>
      </c>
      <c r="F122" s="272">
        <v>972.91666666666663</v>
      </c>
      <c r="G122" s="272">
        <v>951.73333333333323</v>
      </c>
      <c r="H122" s="272">
        <v>1067.5333333333333</v>
      </c>
      <c r="I122" s="272">
        <v>1088.7166666666667</v>
      </c>
      <c r="J122" s="272">
        <v>1125.4333333333332</v>
      </c>
      <c r="K122" s="271">
        <v>1052</v>
      </c>
      <c r="L122" s="271">
        <v>994.1</v>
      </c>
      <c r="M122" s="271">
        <v>5.21915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971.65</v>
      </c>
      <c r="D123" s="272">
        <v>973.6</v>
      </c>
      <c r="E123" s="272">
        <v>958.6</v>
      </c>
      <c r="F123" s="272">
        <v>945.55</v>
      </c>
      <c r="G123" s="272">
        <v>930.55</v>
      </c>
      <c r="H123" s="272">
        <v>986.65000000000009</v>
      </c>
      <c r="I123" s="272">
        <v>1001.6500000000001</v>
      </c>
      <c r="J123" s="272">
        <v>1014.7000000000002</v>
      </c>
      <c r="K123" s="271">
        <v>988.6</v>
      </c>
      <c r="L123" s="271">
        <v>960.55</v>
      </c>
      <c r="M123" s="271">
        <v>2.2302399999999998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387.9</v>
      </c>
      <c r="D124" s="272">
        <v>389</v>
      </c>
      <c r="E124" s="272">
        <v>382.5</v>
      </c>
      <c r="F124" s="272">
        <v>377.1</v>
      </c>
      <c r="G124" s="272">
        <v>370.6</v>
      </c>
      <c r="H124" s="272">
        <v>394.4</v>
      </c>
      <c r="I124" s="272">
        <v>400.9</v>
      </c>
      <c r="J124" s="272">
        <v>406.29999999999995</v>
      </c>
      <c r="K124" s="271">
        <v>395.5</v>
      </c>
      <c r="L124" s="271">
        <v>383.6</v>
      </c>
      <c r="M124" s="271">
        <v>13.763199999999999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1199.8499999999999</v>
      </c>
      <c r="D125" s="272">
        <v>1203.6166666666668</v>
      </c>
      <c r="E125" s="272">
        <v>1182.2833333333335</v>
      </c>
      <c r="F125" s="272">
        <v>1164.7166666666667</v>
      </c>
      <c r="G125" s="272">
        <v>1143.3833333333334</v>
      </c>
      <c r="H125" s="272">
        <v>1221.1833333333336</v>
      </c>
      <c r="I125" s="272">
        <v>1242.5166666666667</v>
      </c>
      <c r="J125" s="272">
        <v>1260.0833333333337</v>
      </c>
      <c r="K125" s="271">
        <v>1224.95</v>
      </c>
      <c r="L125" s="271">
        <v>1186.05</v>
      </c>
      <c r="M125" s="271">
        <v>10.23358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825.95</v>
      </c>
      <c r="D126" s="272">
        <v>825.81666666666661</v>
      </c>
      <c r="E126" s="272">
        <v>820.13333333333321</v>
      </c>
      <c r="F126" s="272">
        <v>814.31666666666661</v>
      </c>
      <c r="G126" s="272">
        <v>808.63333333333321</v>
      </c>
      <c r="H126" s="272">
        <v>831.63333333333321</v>
      </c>
      <c r="I126" s="272">
        <v>837.31666666666661</v>
      </c>
      <c r="J126" s="272">
        <v>843.13333333333321</v>
      </c>
      <c r="K126" s="271">
        <v>831.5</v>
      </c>
      <c r="L126" s="271">
        <v>820</v>
      </c>
      <c r="M126" s="271">
        <v>1.47546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1004.95</v>
      </c>
      <c r="D127" s="272">
        <v>1006.2666666666668</v>
      </c>
      <c r="E127" s="272">
        <v>994.68333333333351</v>
      </c>
      <c r="F127" s="272">
        <v>984.41666666666674</v>
      </c>
      <c r="G127" s="272">
        <v>972.83333333333348</v>
      </c>
      <c r="H127" s="272">
        <v>1016.5333333333335</v>
      </c>
      <c r="I127" s="272">
        <v>1028.1166666666668</v>
      </c>
      <c r="J127" s="272">
        <v>1038.3833333333337</v>
      </c>
      <c r="K127" s="271">
        <v>1017.85</v>
      </c>
      <c r="L127" s="271">
        <v>996</v>
      </c>
      <c r="M127" s="271">
        <v>0.34177999999999997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368.2</v>
      </c>
      <c r="D128" s="272">
        <v>365.9666666666667</v>
      </c>
      <c r="E128" s="272">
        <v>362.33333333333337</v>
      </c>
      <c r="F128" s="272">
        <v>356.4666666666667</v>
      </c>
      <c r="G128" s="272">
        <v>352.83333333333337</v>
      </c>
      <c r="H128" s="272">
        <v>371.83333333333337</v>
      </c>
      <c r="I128" s="272">
        <v>375.4666666666667</v>
      </c>
      <c r="J128" s="272">
        <v>381.33333333333337</v>
      </c>
      <c r="K128" s="271">
        <v>369.6</v>
      </c>
      <c r="L128" s="271">
        <v>360.1</v>
      </c>
      <c r="M128" s="271">
        <v>25.53978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588.1</v>
      </c>
      <c r="D129" s="272">
        <v>586.35</v>
      </c>
      <c r="E129" s="272">
        <v>580.75</v>
      </c>
      <c r="F129" s="272">
        <v>573.4</v>
      </c>
      <c r="G129" s="272">
        <v>567.79999999999995</v>
      </c>
      <c r="H129" s="272">
        <v>593.70000000000005</v>
      </c>
      <c r="I129" s="272">
        <v>599.30000000000018</v>
      </c>
      <c r="J129" s="272">
        <v>606.65000000000009</v>
      </c>
      <c r="K129" s="271">
        <v>591.95000000000005</v>
      </c>
      <c r="L129" s="271">
        <v>579</v>
      </c>
      <c r="M129" s="271">
        <v>11.866009999999999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1561.35</v>
      </c>
      <c r="D130" s="272">
        <v>1552.2666666666667</v>
      </c>
      <c r="E130" s="272">
        <v>1531.5333333333333</v>
      </c>
      <c r="F130" s="272">
        <v>1501.7166666666667</v>
      </c>
      <c r="G130" s="272">
        <v>1480.9833333333333</v>
      </c>
      <c r="H130" s="272">
        <v>1582.0833333333333</v>
      </c>
      <c r="I130" s="272">
        <v>1602.8166666666664</v>
      </c>
      <c r="J130" s="272">
        <v>1632.6333333333332</v>
      </c>
      <c r="K130" s="271">
        <v>1573</v>
      </c>
      <c r="L130" s="271">
        <v>1522.45</v>
      </c>
      <c r="M130" s="271">
        <v>3.04515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1987.2</v>
      </c>
      <c r="D131" s="272">
        <v>1983.6000000000001</v>
      </c>
      <c r="E131" s="272">
        <v>1953.6000000000004</v>
      </c>
      <c r="F131" s="272">
        <v>1920.0000000000002</v>
      </c>
      <c r="G131" s="272">
        <v>1890.0000000000005</v>
      </c>
      <c r="H131" s="272">
        <v>2017.2000000000003</v>
      </c>
      <c r="I131" s="272">
        <v>2047.1999999999998</v>
      </c>
      <c r="J131" s="272">
        <v>2080.8000000000002</v>
      </c>
      <c r="K131" s="271">
        <v>2013.6</v>
      </c>
      <c r="L131" s="271">
        <v>1950</v>
      </c>
      <c r="M131" s="271">
        <v>5.5785400000000003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209.35</v>
      </c>
      <c r="D132" s="272">
        <v>206.55000000000004</v>
      </c>
      <c r="E132" s="272">
        <v>201.10000000000008</v>
      </c>
      <c r="F132" s="272">
        <v>192.85000000000005</v>
      </c>
      <c r="G132" s="272">
        <v>187.40000000000009</v>
      </c>
      <c r="H132" s="272">
        <v>214.80000000000007</v>
      </c>
      <c r="I132" s="272">
        <v>220.25000000000006</v>
      </c>
      <c r="J132" s="272">
        <v>228.50000000000006</v>
      </c>
      <c r="K132" s="271">
        <v>212</v>
      </c>
      <c r="L132" s="271">
        <v>198.3</v>
      </c>
      <c r="M132" s="271">
        <v>125.76439000000001</v>
      </c>
      <c r="N132" s="1"/>
      <c r="O132" s="1"/>
    </row>
    <row r="133" spans="1:15" ht="12.75" customHeight="1">
      <c r="A133" s="30">
        <v>123</v>
      </c>
      <c r="B133" s="281" t="s">
        <v>847</v>
      </c>
      <c r="C133" s="271">
        <v>186</v>
      </c>
      <c r="D133" s="272">
        <v>185.86666666666667</v>
      </c>
      <c r="E133" s="272">
        <v>183.43333333333334</v>
      </c>
      <c r="F133" s="272">
        <v>180.86666666666667</v>
      </c>
      <c r="G133" s="272">
        <v>178.43333333333334</v>
      </c>
      <c r="H133" s="272">
        <v>188.43333333333334</v>
      </c>
      <c r="I133" s="272">
        <v>190.86666666666667</v>
      </c>
      <c r="J133" s="272">
        <v>193.43333333333334</v>
      </c>
      <c r="K133" s="271">
        <v>188.3</v>
      </c>
      <c r="L133" s="271">
        <v>183.3</v>
      </c>
      <c r="M133" s="271">
        <v>227.74818999999999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59.5</v>
      </c>
      <c r="D134" s="272">
        <v>58.566666666666663</v>
      </c>
      <c r="E134" s="272">
        <v>57.633333333333326</v>
      </c>
      <c r="F134" s="272">
        <v>55.766666666666666</v>
      </c>
      <c r="G134" s="272">
        <v>54.833333333333329</v>
      </c>
      <c r="H134" s="272">
        <v>60.433333333333323</v>
      </c>
      <c r="I134" s="272">
        <v>61.36666666666666</v>
      </c>
      <c r="J134" s="272">
        <v>63.23333333333332</v>
      </c>
      <c r="K134" s="271">
        <v>59.5</v>
      </c>
      <c r="L134" s="271">
        <v>56.7</v>
      </c>
      <c r="M134" s="271">
        <v>36.006309999999999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236.3</v>
      </c>
      <c r="D135" s="272">
        <v>234.91666666666666</v>
      </c>
      <c r="E135" s="272">
        <v>230.68333333333331</v>
      </c>
      <c r="F135" s="272">
        <v>225.06666666666666</v>
      </c>
      <c r="G135" s="272">
        <v>220.83333333333331</v>
      </c>
      <c r="H135" s="272">
        <v>240.5333333333333</v>
      </c>
      <c r="I135" s="272">
        <v>244.76666666666665</v>
      </c>
      <c r="J135" s="272">
        <v>250.3833333333333</v>
      </c>
      <c r="K135" s="271">
        <v>239.15</v>
      </c>
      <c r="L135" s="271">
        <v>229.3</v>
      </c>
      <c r="M135" s="271">
        <v>3.16994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3532.3</v>
      </c>
      <c r="D136" s="272">
        <v>3549.75</v>
      </c>
      <c r="E136" s="272">
        <v>3511.55</v>
      </c>
      <c r="F136" s="272">
        <v>3490.8</v>
      </c>
      <c r="G136" s="272">
        <v>3452.6000000000004</v>
      </c>
      <c r="H136" s="272">
        <v>3570.5</v>
      </c>
      <c r="I136" s="272">
        <v>3608.7</v>
      </c>
      <c r="J136" s="272">
        <v>3629.45</v>
      </c>
      <c r="K136" s="271">
        <v>3587.95</v>
      </c>
      <c r="L136" s="271">
        <v>3529</v>
      </c>
      <c r="M136" s="271">
        <v>9.8769799999999996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4049.5</v>
      </c>
      <c r="D137" s="272">
        <v>4053.2000000000003</v>
      </c>
      <c r="E137" s="272">
        <v>3956.4000000000005</v>
      </c>
      <c r="F137" s="272">
        <v>3863.3</v>
      </c>
      <c r="G137" s="272">
        <v>3766.5000000000005</v>
      </c>
      <c r="H137" s="272">
        <v>4146.3000000000011</v>
      </c>
      <c r="I137" s="272">
        <v>4243.1000000000004</v>
      </c>
      <c r="J137" s="272">
        <v>4336.2000000000007</v>
      </c>
      <c r="K137" s="271">
        <v>4150</v>
      </c>
      <c r="L137" s="271">
        <v>3960.1</v>
      </c>
      <c r="M137" s="271">
        <v>4.9545899999999996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2497.4499999999998</v>
      </c>
      <c r="D138" s="272">
        <v>2490.8166666666666</v>
      </c>
      <c r="E138" s="272">
        <v>2461.6333333333332</v>
      </c>
      <c r="F138" s="272">
        <v>2425.8166666666666</v>
      </c>
      <c r="G138" s="272">
        <v>2396.6333333333332</v>
      </c>
      <c r="H138" s="272">
        <v>2526.6333333333332</v>
      </c>
      <c r="I138" s="272">
        <v>2555.8166666666666</v>
      </c>
      <c r="J138" s="272">
        <v>2591.6333333333332</v>
      </c>
      <c r="K138" s="271">
        <v>2520</v>
      </c>
      <c r="L138" s="271">
        <v>2455</v>
      </c>
      <c r="M138" s="271">
        <v>1.9549799999999999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4225.1499999999996</v>
      </c>
      <c r="D139" s="272">
        <v>4201.7833333333328</v>
      </c>
      <c r="E139" s="272">
        <v>4168.3666666666659</v>
      </c>
      <c r="F139" s="272">
        <v>4111.583333333333</v>
      </c>
      <c r="G139" s="272">
        <v>4078.1666666666661</v>
      </c>
      <c r="H139" s="272">
        <v>4258.5666666666657</v>
      </c>
      <c r="I139" s="272">
        <v>4291.9833333333336</v>
      </c>
      <c r="J139" s="272">
        <v>4348.7666666666655</v>
      </c>
      <c r="K139" s="271">
        <v>4235.2</v>
      </c>
      <c r="L139" s="271">
        <v>4145</v>
      </c>
      <c r="M139" s="271">
        <v>2.7963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530.6</v>
      </c>
      <c r="D140" s="272">
        <v>529.19999999999993</v>
      </c>
      <c r="E140" s="272">
        <v>521.39999999999986</v>
      </c>
      <c r="F140" s="272">
        <v>512.19999999999993</v>
      </c>
      <c r="G140" s="272">
        <v>504.39999999999986</v>
      </c>
      <c r="H140" s="272">
        <v>538.39999999999986</v>
      </c>
      <c r="I140" s="272">
        <v>546.19999999999982</v>
      </c>
      <c r="J140" s="272">
        <v>555.39999999999986</v>
      </c>
      <c r="K140" s="271">
        <v>537</v>
      </c>
      <c r="L140" s="271">
        <v>520</v>
      </c>
      <c r="M140" s="271">
        <v>4.4136899999999999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155</v>
      </c>
      <c r="D141" s="272">
        <v>154.4</v>
      </c>
      <c r="E141" s="272">
        <v>153.20000000000002</v>
      </c>
      <c r="F141" s="272">
        <v>151.4</v>
      </c>
      <c r="G141" s="272">
        <v>150.20000000000002</v>
      </c>
      <c r="H141" s="272">
        <v>156.20000000000002</v>
      </c>
      <c r="I141" s="272">
        <v>157.4</v>
      </c>
      <c r="J141" s="272">
        <v>159.20000000000002</v>
      </c>
      <c r="K141" s="271">
        <v>155.6</v>
      </c>
      <c r="L141" s="271">
        <v>152.6</v>
      </c>
      <c r="M141" s="271">
        <v>1.79298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164.95</v>
      </c>
      <c r="D142" s="272">
        <v>164.4</v>
      </c>
      <c r="E142" s="272">
        <v>162.85000000000002</v>
      </c>
      <c r="F142" s="272">
        <v>160.75000000000003</v>
      </c>
      <c r="G142" s="272">
        <v>159.20000000000005</v>
      </c>
      <c r="H142" s="272">
        <v>166.5</v>
      </c>
      <c r="I142" s="272">
        <v>168.05</v>
      </c>
      <c r="J142" s="272">
        <v>170.14999999999998</v>
      </c>
      <c r="K142" s="271">
        <v>165.95</v>
      </c>
      <c r="L142" s="271">
        <v>162.30000000000001</v>
      </c>
      <c r="M142" s="271">
        <v>1.20591</v>
      </c>
      <c r="N142" s="1"/>
      <c r="O142" s="1"/>
    </row>
    <row r="143" spans="1:15" ht="12.75" customHeight="1">
      <c r="A143" s="30">
        <v>133</v>
      </c>
      <c r="B143" s="281" t="s">
        <v>848</v>
      </c>
      <c r="C143" s="271">
        <v>390.15</v>
      </c>
      <c r="D143" s="272">
        <v>390.58333333333331</v>
      </c>
      <c r="E143" s="272">
        <v>384.76666666666665</v>
      </c>
      <c r="F143" s="272">
        <v>379.38333333333333</v>
      </c>
      <c r="G143" s="272">
        <v>373.56666666666666</v>
      </c>
      <c r="H143" s="272">
        <v>395.96666666666664</v>
      </c>
      <c r="I143" s="272">
        <v>401.78333333333336</v>
      </c>
      <c r="J143" s="272">
        <v>407.16666666666663</v>
      </c>
      <c r="K143" s="271">
        <v>396.4</v>
      </c>
      <c r="L143" s="271">
        <v>385.2</v>
      </c>
      <c r="M143" s="271">
        <v>7.56142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59.25</v>
      </c>
      <c r="D144" s="272">
        <v>59.5</v>
      </c>
      <c r="E144" s="272">
        <v>58.3</v>
      </c>
      <c r="F144" s="272">
        <v>57.349999999999994</v>
      </c>
      <c r="G144" s="272">
        <v>56.149999999999991</v>
      </c>
      <c r="H144" s="272">
        <v>60.45</v>
      </c>
      <c r="I144" s="272">
        <v>61.650000000000006</v>
      </c>
      <c r="J144" s="272">
        <v>62.600000000000009</v>
      </c>
      <c r="K144" s="271">
        <v>60.7</v>
      </c>
      <c r="L144" s="271">
        <v>58.55</v>
      </c>
      <c r="M144" s="271">
        <v>11.137079999999999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3464.75</v>
      </c>
      <c r="D145" s="272">
        <v>3427.6333333333332</v>
      </c>
      <c r="E145" s="272">
        <v>3375.2666666666664</v>
      </c>
      <c r="F145" s="272">
        <v>3285.7833333333333</v>
      </c>
      <c r="G145" s="272">
        <v>3233.4166666666665</v>
      </c>
      <c r="H145" s="272">
        <v>3517.1166666666663</v>
      </c>
      <c r="I145" s="272">
        <v>3569.4833333333331</v>
      </c>
      <c r="J145" s="272">
        <v>3658.9666666666662</v>
      </c>
      <c r="K145" s="271">
        <v>3480</v>
      </c>
      <c r="L145" s="271">
        <v>3338.15</v>
      </c>
      <c r="M145" s="271">
        <v>16.04447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461.15</v>
      </c>
      <c r="D146" s="272">
        <v>462.06666666666666</v>
      </c>
      <c r="E146" s="272">
        <v>455.38333333333333</v>
      </c>
      <c r="F146" s="272">
        <v>449.61666666666667</v>
      </c>
      <c r="G146" s="272">
        <v>442.93333333333334</v>
      </c>
      <c r="H146" s="272">
        <v>467.83333333333331</v>
      </c>
      <c r="I146" s="272">
        <v>474.51666666666659</v>
      </c>
      <c r="J146" s="272">
        <v>480.2833333333333</v>
      </c>
      <c r="K146" s="271">
        <v>468.75</v>
      </c>
      <c r="L146" s="271">
        <v>456.3</v>
      </c>
      <c r="M146" s="271">
        <v>16.651869999999999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484</v>
      </c>
      <c r="D147" s="272">
        <v>484.43333333333334</v>
      </c>
      <c r="E147" s="272">
        <v>479.56666666666666</v>
      </c>
      <c r="F147" s="272">
        <v>475.13333333333333</v>
      </c>
      <c r="G147" s="272">
        <v>470.26666666666665</v>
      </c>
      <c r="H147" s="272">
        <v>488.86666666666667</v>
      </c>
      <c r="I147" s="272">
        <v>493.73333333333335</v>
      </c>
      <c r="J147" s="272">
        <v>498.16666666666669</v>
      </c>
      <c r="K147" s="271">
        <v>489.3</v>
      </c>
      <c r="L147" s="271">
        <v>480</v>
      </c>
      <c r="M147" s="271">
        <v>1.9776400000000001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1433.3</v>
      </c>
      <c r="D148" s="272">
        <v>1430.8666666666668</v>
      </c>
      <c r="E148" s="272">
        <v>1407.9833333333336</v>
      </c>
      <c r="F148" s="272">
        <v>1382.6666666666667</v>
      </c>
      <c r="G148" s="272">
        <v>1359.7833333333335</v>
      </c>
      <c r="H148" s="272">
        <v>1456.1833333333336</v>
      </c>
      <c r="I148" s="272">
        <v>1479.0666666666668</v>
      </c>
      <c r="J148" s="272">
        <v>1504.3833333333337</v>
      </c>
      <c r="K148" s="271">
        <v>1453.75</v>
      </c>
      <c r="L148" s="271">
        <v>1405.55</v>
      </c>
      <c r="M148" s="271">
        <v>0.36842000000000003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65.8</v>
      </c>
      <c r="D149" s="272">
        <v>65.916666666666671</v>
      </c>
      <c r="E149" s="272">
        <v>65.333333333333343</v>
      </c>
      <c r="F149" s="272">
        <v>64.866666666666674</v>
      </c>
      <c r="G149" s="272">
        <v>64.283333333333346</v>
      </c>
      <c r="H149" s="272">
        <v>66.38333333333334</v>
      </c>
      <c r="I149" s="272">
        <v>66.966666666666683</v>
      </c>
      <c r="J149" s="272">
        <v>67.433333333333337</v>
      </c>
      <c r="K149" s="271">
        <v>66.5</v>
      </c>
      <c r="L149" s="271">
        <v>65.45</v>
      </c>
      <c r="M149" s="271">
        <v>4.6468299999999996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95</v>
      </c>
      <c r="D150" s="272">
        <v>94.850000000000009</v>
      </c>
      <c r="E150" s="272">
        <v>93.700000000000017</v>
      </c>
      <c r="F150" s="272">
        <v>92.4</v>
      </c>
      <c r="G150" s="272">
        <v>91.250000000000014</v>
      </c>
      <c r="H150" s="272">
        <v>96.15000000000002</v>
      </c>
      <c r="I150" s="272">
        <v>97.300000000000026</v>
      </c>
      <c r="J150" s="272">
        <v>98.600000000000023</v>
      </c>
      <c r="K150" s="271">
        <v>96</v>
      </c>
      <c r="L150" s="271">
        <v>93.55</v>
      </c>
      <c r="M150" s="271">
        <v>3.7021199999999999</v>
      </c>
      <c r="N150" s="1"/>
      <c r="O150" s="1"/>
    </row>
    <row r="151" spans="1:15" ht="12.75" customHeight="1">
      <c r="A151" s="30">
        <v>141</v>
      </c>
      <c r="B151" s="281" t="s">
        <v>795</v>
      </c>
      <c r="C151" s="271">
        <v>43.8</v>
      </c>
      <c r="D151" s="272">
        <v>43.68333333333333</v>
      </c>
      <c r="E151" s="272">
        <v>42.966666666666661</v>
      </c>
      <c r="F151" s="272">
        <v>42.133333333333333</v>
      </c>
      <c r="G151" s="272">
        <v>41.416666666666664</v>
      </c>
      <c r="H151" s="272">
        <v>44.516666666666659</v>
      </c>
      <c r="I151" s="272">
        <v>45.233333333333327</v>
      </c>
      <c r="J151" s="272">
        <v>46.066666666666656</v>
      </c>
      <c r="K151" s="271">
        <v>44.4</v>
      </c>
      <c r="L151" s="271">
        <v>42.85</v>
      </c>
      <c r="M151" s="271">
        <v>4.8109799999999998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682.05</v>
      </c>
      <c r="D152" s="272">
        <v>677.46666666666658</v>
      </c>
      <c r="E152" s="272">
        <v>667.63333333333321</v>
      </c>
      <c r="F152" s="272">
        <v>653.21666666666658</v>
      </c>
      <c r="G152" s="272">
        <v>643.38333333333321</v>
      </c>
      <c r="H152" s="272">
        <v>691.88333333333321</v>
      </c>
      <c r="I152" s="272">
        <v>701.71666666666647</v>
      </c>
      <c r="J152" s="272">
        <v>716.13333333333321</v>
      </c>
      <c r="K152" s="271">
        <v>687.3</v>
      </c>
      <c r="L152" s="271">
        <v>663.05</v>
      </c>
      <c r="M152" s="271">
        <v>0.16442000000000001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1756.45</v>
      </c>
      <c r="D153" s="272">
        <v>1745.5500000000002</v>
      </c>
      <c r="E153" s="272">
        <v>1718.4500000000003</v>
      </c>
      <c r="F153" s="272">
        <v>1680.45</v>
      </c>
      <c r="G153" s="272">
        <v>1653.3500000000001</v>
      </c>
      <c r="H153" s="272">
        <v>1783.5500000000004</v>
      </c>
      <c r="I153" s="272">
        <v>1810.6500000000003</v>
      </c>
      <c r="J153" s="272">
        <v>1848.6500000000005</v>
      </c>
      <c r="K153" s="271">
        <v>1772.65</v>
      </c>
      <c r="L153" s="271">
        <v>1707.55</v>
      </c>
      <c r="M153" s="271">
        <v>2.9250099999999999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156.30000000000001</v>
      </c>
      <c r="D154" s="272">
        <v>155.28333333333333</v>
      </c>
      <c r="E154" s="272">
        <v>153.91666666666666</v>
      </c>
      <c r="F154" s="272">
        <v>151.53333333333333</v>
      </c>
      <c r="G154" s="272">
        <v>150.16666666666666</v>
      </c>
      <c r="H154" s="272">
        <v>157.66666666666666</v>
      </c>
      <c r="I154" s="272">
        <v>159.03333333333333</v>
      </c>
      <c r="J154" s="272">
        <v>161.41666666666666</v>
      </c>
      <c r="K154" s="271">
        <v>156.65</v>
      </c>
      <c r="L154" s="271">
        <v>152.9</v>
      </c>
      <c r="M154" s="271">
        <v>13.089029999999999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260.39999999999998</v>
      </c>
      <c r="D155" s="272">
        <v>261.7</v>
      </c>
      <c r="E155" s="272">
        <v>256.54999999999995</v>
      </c>
      <c r="F155" s="272">
        <v>252.7</v>
      </c>
      <c r="G155" s="272">
        <v>247.54999999999995</v>
      </c>
      <c r="H155" s="272">
        <v>265.54999999999995</v>
      </c>
      <c r="I155" s="272">
        <v>270.69999999999993</v>
      </c>
      <c r="J155" s="272">
        <v>274.54999999999995</v>
      </c>
      <c r="K155" s="271">
        <v>266.85000000000002</v>
      </c>
      <c r="L155" s="271">
        <v>257.85000000000002</v>
      </c>
      <c r="M155" s="271">
        <v>1.0802099999999999</v>
      </c>
      <c r="N155" s="1"/>
      <c r="O155" s="1"/>
    </row>
    <row r="156" spans="1:15" ht="12.75" customHeight="1">
      <c r="A156" s="30">
        <v>146</v>
      </c>
      <c r="B156" s="281" t="s">
        <v>837</v>
      </c>
      <c r="C156" s="271">
        <v>1364.65</v>
      </c>
      <c r="D156" s="272">
        <v>1369.8833333333332</v>
      </c>
      <c r="E156" s="272">
        <v>1354.7666666666664</v>
      </c>
      <c r="F156" s="272">
        <v>1344.8833333333332</v>
      </c>
      <c r="G156" s="272">
        <v>1329.7666666666664</v>
      </c>
      <c r="H156" s="272">
        <v>1379.7666666666664</v>
      </c>
      <c r="I156" s="272">
        <v>1394.8833333333332</v>
      </c>
      <c r="J156" s="272">
        <v>1404.7666666666664</v>
      </c>
      <c r="K156" s="271">
        <v>1385</v>
      </c>
      <c r="L156" s="271">
        <v>1360</v>
      </c>
      <c r="M156" s="271">
        <v>1.8662000000000001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109.85</v>
      </c>
      <c r="D157" s="272">
        <v>108.41666666666667</v>
      </c>
      <c r="E157" s="272">
        <v>106.63333333333334</v>
      </c>
      <c r="F157" s="272">
        <v>103.41666666666667</v>
      </c>
      <c r="G157" s="272">
        <v>101.63333333333334</v>
      </c>
      <c r="H157" s="272">
        <v>111.63333333333334</v>
      </c>
      <c r="I157" s="272">
        <v>113.41666666666667</v>
      </c>
      <c r="J157" s="272">
        <v>116.63333333333334</v>
      </c>
      <c r="K157" s="271">
        <v>110.2</v>
      </c>
      <c r="L157" s="271">
        <v>105.2</v>
      </c>
      <c r="M157" s="271">
        <v>95.888480000000001</v>
      </c>
      <c r="N157" s="1"/>
      <c r="O157" s="1"/>
    </row>
    <row r="158" spans="1:15" ht="12.75" customHeight="1">
      <c r="A158" s="30">
        <v>148</v>
      </c>
      <c r="B158" s="281" t="s">
        <v>796</v>
      </c>
      <c r="C158" s="271">
        <v>117.85</v>
      </c>
      <c r="D158" s="272">
        <v>117.43333333333334</v>
      </c>
      <c r="E158" s="272">
        <v>116.11666666666667</v>
      </c>
      <c r="F158" s="272">
        <v>114.38333333333334</v>
      </c>
      <c r="G158" s="272">
        <v>113.06666666666668</v>
      </c>
      <c r="H158" s="272">
        <v>119.16666666666667</v>
      </c>
      <c r="I158" s="272">
        <v>120.48333333333333</v>
      </c>
      <c r="J158" s="272">
        <v>122.21666666666667</v>
      </c>
      <c r="K158" s="271">
        <v>118.75</v>
      </c>
      <c r="L158" s="271">
        <v>115.7</v>
      </c>
      <c r="M158" s="271">
        <v>1.6063400000000001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6227.15</v>
      </c>
      <c r="D159" s="272">
        <v>6179.3</v>
      </c>
      <c r="E159" s="272">
        <v>6108.6</v>
      </c>
      <c r="F159" s="272">
        <v>5990.05</v>
      </c>
      <c r="G159" s="272">
        <v>5919.35</v>
      </c>
      <c r="H159" s="272">
        <v>6297.85</v>
      </c>
      <c r="I159" s="272">
        <v>6368.5499999999993</v>
      </c>
      <c r="J159" s="272">
        <v>6487.1</v>
      </c>
      <c r="K159" s="271">
        <v>6250</v>
      </c>
      <c r="L159" s="271">
        <v>6060.75</v>
      </c>
      <c r="M159" s="271">
        <v>0.89966000000000002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449.65</v>
      </c>
      <c r="D160" s="272">
        <v>447.65000000000003</v>
      </c>
      <c r="E160" s="272">
        <v>440.00000000000006</v>
      </c>
      <c r="F160" s="272">
        <v>430.35</v>
      </c>
      <c r="G160" s="272">
        <v>422.70000000000005</v>
      </c>
      <c r="H160" s="272">
        <v>457.30000000000007</v>
      </c>
      <c r="I160" s="272">
        <v>464.95000000000005</v>
      </c>
      <c r="J160" s="272">
        <v>474.60000000000008</v>
      </c>
      <c r="K160" s="271">
        <v>455.3</v>
      </c>
      <c r="L160" s="271">
        <v>438</v>
      </c>
      <c r="M160" s="271">
        <v>1.62734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143.85</v>
      </c>
      <c r="D161" s="272">
        <v>143.33333333333334</v>
      </c>
      <c r="E161" s="272">
        <v>141.76666666666668</v>
      </c>
      <c r="F161" s="272">
        <v>139.68333333333334</v>
      </c>
      <c r="G161" s="272">
        <v>138.11666666666667</v>
      </c>
      <c r="H161" s="272">
        <v>145.41666666666669</v>
      </c>
      <c r="I161" s="272">
        <v>146.98333333333335</v>
      </c>
      <c r="J161" s="272">
        <v>149.06666666666669</v>
      </c>
      <c r="K161" s="271">
        <v>144.9</v>
      </c>
      <c r="L161" s="271">
        <v>141.25</v>
      </c>
      <c r="M161" s="271">
        <v>5.4798799999999996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105.8</v>
      </c>
      <c r="D162" s="272">
        <v>104.33333333333333</v>
      </c>
      <c r="E162" s="272">
        <v>102.46666666666665</v>
      </c>
      <c r="F162" s="272">
        <v>99.133333333333326</v>
      </c>
      <c r="G162" s="272">
        <v>97.266666666666652</v>
      </c>
      <c r="H162" s="272">
        <v>107.66666666666666</v>
      </c>
      <c r="I162" s="272">
        <v>109.53333333333333</v>
      </c>
      <c r="J162" s="272">
        <v>112.86666666666666</v>
      </c>
      <c r="K162" s="271">
        <v>106.2</v>
      </c>
      <c r="L162" s="271">
        <v>101</v>
      </c>
      <c r="M162" s="271">
        <v>25.622150000000001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296</v>
      </c>
      <c r="D163" s="272">
        <v>295.75</v>
      </c>
      <c r="E163" s="272">
        <v>292.35000000000002</v>
      </c>
      <c r="F163" s="272">
        <v>288.70000000000005</v>
      </c>
      <c r="G163" s="272">
        <v>285.30000000000007</v>
      </c>
      <c r="H163" s="272">
        <v>299.39999999999998</v>
      </c>
      <c r="I163" s="272">
        <v>302.79999999999995</v>
      </c>
      <c r="J163" s="272">
        <v>306.44999999999993</v>
      </c>
      <c r="K163" s="271">
        <v>299.14999999999998</v>
      </c>
      <c r="L163" s="271">
        <v>292.10000000000002</v>
      </c>
      <c r="M163" s="271">
        <v>8.6357599999999994</v>
      </c>
      <c r="N163" s="1"/>
      <c r="O163" s="1"/>
    </row>
    <row r="164" spans="1:15" ht="12.75" customHeight="1">
      <c r="A164" s="30">
        <v>154</v>
      </c>
      <c r="B164" s="281" t="s">
        <v>849</v>
      </c>
      <c r="C164" s="271">
        <v>1372.8</v>
      </c>
      <c r="D164" s="272">
        <v>1368</v>
      </c>
      <c r="E164" s="272">
        <v>1354.8</v>
      </c>
      <c r="F164" s="272">
        <v>1336.8</v>
      </c>
      <c r="G164" s="272">
        <v>1323.6</v>
      </c>
      <c r="H164" s="272">
        <v>1386</v>
      </c>
      <c r="I164" s="272">
        <v>1399.1999999999998</v>
      </c>
      <c r="J164" s="272">
        <v>1417.2</v>
      </c>
      <c r="K164" s="271">
        <v>1381.2</v>
      </c>
      <c r="L164" s="271">
        <v>1350</v>
      </c>
      <c r="M164" s="271">
        <v>5.2850000000000001E-2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132.30000000000001</v>
      </c>
      <c r="D165" s="272">
        <v>131.1</v>
      </c>
      <c r="E165" s="272">
        <v>129.6</v>
      </c>
      <c r="F165" s="272">
        <v>126.9</v>
      </c>
      <c r="G165" s="272">
        <v>125.4</v>
      </c>
      <c r="H165" s="272">
        <v>133.79999999999998</v>
      </c>
      <c r="I165" s="272">
        <v>135.29999999999998</v>
      </c>
      <c r="J165" s="272">
        <v>137.99999999999997</v>
      </c>
      <c r="K165" s="271">
        <v>132.6</v>
      </c>
      <c r="L165" s="271">
        <v>128.4</v>
      </c>
      <c r="M165" s="271">
        <v>113.20067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1575.85</v>
      </c>
      <c r="D166" s="272">
        <v>1570.6166666666668</v>
      </c>
      <c r="E166" s="272">
        <v>1538.0833333333335</v>
      </c>
      <c r="F166" s="272">
        <v>1500.3166666666666</v>
      </c>
      <c r="G166" s="272">
        <v>1467.7833333333333</v>
      </c>
      <c r="H166" s="272">
        <v>1608.3833333333337</v>
      </c>
      <c r="I166" s="272">
        <v>1640.916666666667</v>
      </c>
      <c r="J166" s="272">
        <v>1678.6833333333338</v>
      </c>
      <c r="K166" s="271">
        <v>1603.15</v>
      </c>
      <c r="L166" s="271">
        <v>1532.85</v>
      </c>
      <c r="M166" s="271">
        <v>0.86565999999999999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34.049999999999997</v>
      </c>
      <c r="D167" s="272">
        <v>34.050000000000004</v>
      </c>
      <c r="E167" s="272">
        <v>33.650000000000006</v>
      </c>
      <c r="F167" s="272">
        <v>33.25</v>
      </c>
      <c r="G167" s="272">
        <v>32.85</v>
      </c>
      <c r="H167" s="272">
        <v>34.45000000000001</v>
      </c>
      <c r="I167" s="272">
        <v>34.85</v>
      </c>
      <c r="J167" s="272">
        <v>35.250000000000014</v>
      </c>
      <c r="K167" s="271">
        <v>34.450000000000003</v>
      </c>
      <c r="L167" s="271">
        <v>33.65</v>
      </c>
      <c r="M167" s="271">
        <v>53.596350000000001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3218.7</v>
      </c>
      <c r="D168" s="272">
        <v>3189.85</v>
      </c>
      <c r="E168" s="272">
        <v>3154.1499999999996</v>
      </c>
      <c r="F168" s="272">
        <v>3089.6</v>
      </c>
      <c r="G168" s="272">
        <v>3053.8999999999996</v>
      </c>
      <c r="H168" s="272">
        <v>3254.3999999999996</v>
      </c>
      <c r="I168" s="272">
        <v>3290.0999999999995</v>
      </c>
      <c r="J168" s="272">
        <v>3354.6499999999996</v>
      </c>
      <c r="K168" s="271">
        <v>3225.55</v>
      </c>
      <c r="L168" s="271">
        <v>3125.3</v>
      </c>
      <c r="M168" s="271">
        <v>0.45584999999999998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3102.95</v>
      </c>
      <c r="D169" s="272">
        <v>3102.5499999999997</v>
      </c>
      <c r="E169" s="272">
        <v>3061.3999999999996</v>
      </c>
      <c r="F169" s="272">
        <v>3019.85</v>
      </c>
      <c r="G169" s="272">
        <v>2978.7</v>
      </c>
      <c r="H169" s="272">
        <v>3144.0999999999995</v>
      </c>
      <c r="I169" s="272">
        <v>3185.25</v>
      </c>
      <c r="J169" s="272">
        <v>3226.7999999999993</v>
      </c>
      <c r="K169" s="271">
        <v>3143.7</v>
      </c>
      <c r="L169" s="271">
        <v>3061</v>
      </c>
      <c r="M169" s="271">
        <v>0.33176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119.4</v>
      </c>
      <c r="D170" s="272">
        <v>119.21666666666665</v>
      </c>
      <c r="E170" s="272">
        <v>118.38333333333331</v>
      </c>
      <c r="F170" s="272">
        <v>117.36666666666666</v>
      </c>
      <c r="G170" s="272">
        <v>116.53333333333332</v>
      </c>
      <c r="H170" s="272">
        <v>120.23333333333331</v>
      </c>
      <c r="I170" s="272">
        <v>121.06666666666665</v>
      </c>
      <c r="J170" s="272">
        <v>122.0833333333333</v>
      </c>
      <c r="K170" s="271">
        <v>120.05</v>
      </c>
      <c r="L170" s="271">
        <v>118.2</v>
      </c>
      <c r="M170" s="271">
        <v>1.1201700000000001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2353.6</v>
      </c>
      <c r="D171" s="272">
        <v>2380.7333333333336</v>
      </c>
      <c r="E171" s="272">
        <v>2308.4666666666672</v>
      </c>
      <c r="F171" s="272">
        <v>2263.3333333333335</v>
      </c>
      <c r="G171" s="272">
        <v>2191.0666666666671</v>
      </c>
      <c r="H171" s="272">
        <v>2425.8666666666672</v>
      </c>
      <c r="I171" s="272">
        <v>2498.1333333333337</v>
      </c>
      <c r="J171" s="272">
        <v>2543.2666666666673</v>
      </c>
      <c r="K171" s="271">
        <v>2453</v>
      </c>
      <c r="L171" s="271">
        <v>2335.6</v>
      </c>
      <c r="M171" s="271">
        <v>3.4015499999999999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1464.4</v>
      </c>
      <c r="D172" s="272">
        <v>1459.7666666666667</v>
      </c>
      <c r="E172" s="272">
        <v>1449.6333333333332</v>
      </c>
      <c r="F172" s="272">
        <v>1434.8666666666666</v>
      </c>
      <c r="G172" s="272">
        <v>1424.7333333333331</v>
      </c>
      <c r="H172" s="272">
        <v>1474.5333333333333</v>
      </c>
      <c r="I172" s="272">
        <v>1484.666666666667</v>
      </c>
      <c r="J172" s="272">
        <v>1499.4333333333334</v>
      </c>
      <c r="K172" s="271">
        <v>1469.9</v>
      </c>
      <c r="L172" s="271">
        <v>1445</v>
      </c>
      <c r="M172" s="271">
        <v>0.23483000000000001</v>
      </c>
      <c r="N172" s="1"/>
      <c r="O172" s="1"/>
    </row>
    <row r="173" spans="1:15" ht="12.75" customHeight="1">
      <c r="A173" s="30">
        <v>163</v>
      </c>
      <c r="B173" s="281" t="s">
        <v>850</v>
      </c>
      <c r="C173" s="271">
        <v>437.15</v>
      </c>
      <c r="D173" s="272">
        <v>437.29999999999995</v>
      </c>
      <c r="E173" s="272">
        <v>435.64999999999992</v>
      </c>
      <c r="F173" s="272">
        <v>434.15</v>
      </c>
      <c r="G173" s="272">
        <v>432.49999999999994</v>
      </c>
      <c r="H173" s="272">
        <v>438.7999999999999</v>
      </c>
      <c r="I173" s="272">
        <v>440.45</v>
      </c>
      <c r="J173" s="272">
        <v>441.94999999999987</v>
      </c>
      <c r="K173" s="271">
        <v>438.95</v>
      </c>
      <c r="L173" s="271">
        <v>435.8</v>
      </c>
      <c r="M173" s="271">
        <v>0.2787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376.15</v>
      </c>
      <c r="D174" s="272">
        <v>373.4666666666667</v>
      </c>
      <c r="E174" s="272">
        <v>369.28333333333342</v>
      </c>
      <c r="F174" s="272">
        <v>362.41666666666674</v>
      </c>
      <c r="G174" s="272">
        <v>358.23333333333346</v>
      </c>
      <c r="H174" s="272">
        <v>380.33333333333337</v>
      </c>
      <c r="I174" s="272">
        <v>384.51666666666665</v>
      </c>
      <c r="J174" s="272">
        <v>391.38333333333333</v>
      </c>
      <c r="K174" s="271">
        <v>377.65</v>
      </c>
      <c r="L174" s="271">
        <v>366.6</v>
      </c>
      <c r="M174" s="271">
        <v>8.1003900000000009</v>
      </c>
      <c r="N174" s="1"/>
      <c r="O174" s="1"/>
    </row>
    <row r="175" spans="1:15" ht="12.75" customHeight="1">
      <c r="A175" s="30">
        <v>165</v>
      </c>
      <c r="B175" s="281" t="s">
        <v>851</v>
      </c>
      <c r="C175" s="271">
        <v>1101.95</v>
      </c>
      <c r="D175" s="272">
        <v>1097.9333333333334</v>
      </c>
      <c r="E175" s="272">
        <v>1076.0166666666669</v>
      </c>
      <c r="F175" s="272">
        <v>1050.0833333333335</v>
      </c>
      <c r="G175" s="272">
        <v>1028.166666666667</v>
      </c>
      <c r="H175" s="272">
        <v>1123.8666666666668</v>
      </c>
      <c r="I175" s="272">
        <v>1145.7833333333333</v>
      </c>
      <c r="J175" s="272">
        <v>1171.7166666666667</v>
      </c>
      <c r="K175" s="271">
        <v>1119.8499999999999</v>
      </c>
      <c r="L175" s="271">
        <v>1072</v>
      </c>
      <c r="M175" s="271">
        <v>1.37642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1127.3</v>
      </c>
      <c r="D176" s="272">
        <v>1125.7666666666667</v>
      </c>
      <c r="E176" s="272">
        <v>1112.5333333333333</v>
      </c>
      <c r="F176" s="272">
        <v>1097.7666666666667</v>
      </c>
      <c r="G176" s="272">
        <v>1084.5333333333333</v>
      </c>
      <c r="H176" s="272">
        <v>1140.5333333333333</v>
      </c>
      <c r="I176" s="272">
        <v>1153.7666666666664</v>
      </c>
      <c r="J176" s="272">
        <v>1168.5333333333333</v>
      </c>
      <c r="K176" s="271">
        <v>1139</v>
      </c>
      <c r="L176" s="271">
        <v>1111</v>
      </c>
      <c r="M176" s="271">
        <v>0.17477000000000001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521.85</v>
      </c>
      <c r="D177" s="272">
        <v>526.2833333333333</v>
      </c>
      <c r="E177" s="272">
        <v>512.56666666666661</v>
      </c>
      <c r="F177" s="272">
        <v>503.2833333333333</v>
      </c>
      <c r="G177" s="272">
        <v>489.56666666666661</v>
      </c>
      <c r="H177" s="272">
        <v>535.56666666666661</v>
      </c>
      <c r="I177" s="272">
        <v>549.2833333333333</v>
      </c>
      <c r="J177" s="272">
        <v>558.56666666666661</v>
      </c>
      <c r="K177" s="271">
        <v>540</v>
      </c>
      <c r="L177" s="271">
        <v>517</v>
      </c>
      <c r="M177" s="271">
        <v>12.21691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890.6</v>
      </c>
      <c r="D178" s="272">
        <v>887.7833333333333</v>
      </c>
      <c r="E178" s="272">
        <v>880.66666666666663</v>
      </c>
      <c r="F178" s="272">
        <v>870.73333333333335</v>
      </c>
      <c r="G178" s="272">
        <v>863.61666666666667</v>
      </c>
      <c r="H178" s="272">
        <v>897.71666666666658</v>
      </c>
      <c r="I178" s="272">
        <v>904.83333333333337</v>
      </c>
      <c r="J178" s="272">
        <v>914.76666666666654</v>
      </c>
      <c r="K178" s="271">
        <v>894.9</v>
      </c>
      <c r="L178" s="271">
        <v>877.85</v>
      </c>
      <c r="M178" s="271">
        <v>8.6761700000000008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477.4</v>
      </c>
      <c r="D179" s="272">
        <v>474.66666666666669</v>
      </c>
      <c r="E179" s="272">
        <v>463.68333333333339</v>
      </c>
      <c r="F179" s="272">
        <v>449.9666666666667</v>
      </c>
      <c r="G179" s="272">
        <v>438.98333333333341</v>
      </c>
      <c r="H179" s="272">
        <v>488.38333333333338</v>
      </c>
      <c r="I179" s="272">
        <v>499.36666666666662</v>
      </c>
      <c r="J179" s="272">
        <v>513.08333333333337</v>
      </c>
      <c r="K179" s="271">
        <v>485.65</v>
      </c>
      <c r="L179" s="271">
        <v>460.95</v>
      </c>
      <c r="M179" s="271">
        <v>1.3910499999999999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1323.05</v>
      </c>
      <c r="D180" s="272">
        <v>1311.6666666666667</v>
      </c>
      <c r="E180" s="272">
        <v>1296.5333333333335</v>
      </c>
      <c r="F180" s="272">
        <v>1270.0166666666669</v>
      </c>
      <c r="G180" s="272">
        <v>1254.8833333333337</v>
      </c>
      <c r="H180" s="272">
        <v>1338.1833333333334</v>
      </c>
      <c r="I180" s="272">
        <v>1353.3166666666666</v>
      </c>
      <c r="J180" s="272">
        <v>1379.8333333333333</v>
      </c>
      <c r="K180" s="271">
        <v>1326.8</v>
      </c>
      <c r="L180" s="271">
        <v>1285.1500000000001</v>
      </c>
      <c r="M180" s="271">
        <v>4.7791199999999998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306.14999999999998</v>
      </c>
      <c r="D181" s="272">
        <v>306.18333333333334</v>
      </c>
      <c r="E181" s="272">
        <v>302.9666666666667</v>
      </c>
      <c r="F181" s="272">
        <v>299.78333333333336</v>
      </c>
      <c r="G181" s="272">
        <v>296.56666666666672</v>
      </c>
      <c r="H181" s="272">
        <v>309.36666666666667</v>
      </c>
      <c r="I181" s="272">
        <v>312.58333333333326</v>
      </c>
      <c r="J181" s="272">
        <v>315.76666666666665</v>
      </c>
      <c r="K181" s="271">
        <v>309.39999999999998</v>
      </c>
      <c r="L181" s="271">
        <v>303</v>
      </c>
      <c r="M181" s="271">
        <v>7.4623600000000003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402.85</v>
      </c>
      <c r="D182" s="272">
        <v>402.09999999999997</v>
      </c>
      <c r="E182" s="272">
        <v>398.19999999999993</v>
      </c>
      <c r="F182" s="272">
        <v>393.54999999999995</v>
      </c>
      <c r="G182" s="272">
        <v>389.64999999999992</v>
      </c>
      <c r="H182" s="272">
        <v>406.74999999999994</v>
      </c>
      <c r="I182" s="272">
        <v>410.64999999999992</v>
      </c>
      <c r="J182" s="272">
        <v>415.29999999999995</v>
      </c>
      <c r="K182" s="271">
        <v>406</v>
      </c>
      <c r="L182" s="271">
        <v>397.45</v>
      </c>
      <c r="M182" s="271">
        <v>2.5200100000000001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1595.45</v>
      </c>
      <c r="D183" s="272">
        <v>1583.3</v>
      </c>
      <c r="E183" s="272">
        <v>1559.1</v>
      </c>
      <c r="F183" s="272">
        <v>1522.75</v>
      </c>
      <c r="G183" s="272">
        <v>1498.55</v>
      </c>
      <c r="H183" s="272">
        <v>1619.6499999999999</v>
      </c>
      <c r="I183" s="272">
        <v>1643.8500000000001</v>
      </c>
      <c r="J183" s="272">
        <v>1680.1999999999998</v>
      </c>
      <c r="K183" s="271">
        <v>1607.5</v>
      </c>
      <c r="L183" s="271">
        <v>1546.95</v>
      </c>
      <c r="M183" s="271">
        <v>18.710149999999999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549.65</v>
      </c>
      <c r="D184" s="272">
        <v>541.55000000000007</v>
      </c>
      <c r="E184" s="272">
        <v>528.10000000000014</v>
      </c>
      <c r="F184" s="272">
        <v>506.55000000000007</v>
      </c>
      <c r="G184" s="272">
        <v>493.10000000000014</v>
      </c>
      <c r="H184" s="272">
        <v>563.10000000000014</v>
      </c>
      <c r="I184" s="272">
        <v>576.55000000000018</v>
      </c>
      <c r="J184" s="272">
        <v>598.10000000000014</v>
      </c>
      <c r="K184" s="271">
        <v>555</v>
      </c>
      <c r="L184" s="271">
        <v>520</v>
      </c>
      <c r="M184" s="271">
        <v>12.673069999999999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2165.9499999999998</v>
      </c>
      <c r="D185" s="272">
        <v>2147.4</v>
      </c>
      <c r="E185" s="272">
        <v>2111.5500000000002</v>
      </c>
      <c r="F185" s="272">
        <v>2057.15</v>
      </c>
      <c r="G185" s="272">
        <v>2021.3000000000002</v>
      </c>
      <c r="H185" s="272">
        <v>2201.8000000000002</v>
      </c>
      <c r="I185" s="272">
        <v>2237.6499999999996</v>
      </c>
      <c r="J185" s="272">
        <v>2292.0500000000002</v>
      </c>
      <c r="K185" s="271">
        <v>2183.25</v>
      </c>
      <c r="L185" s="271">
        <v>2093</v>
      </c>
      <c r="M185" s="271">
        <v>1.33924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888.9</v>
      </c>
      <c r="D186" s="272">
        <v>892.23333333333323</v>
      </c>
      <c r="E186" s="272">
        <v>875.66666666666652</v>
      </c>
      <c r="F186" s="272">
        <v>862.43333333333328</v>
      </c>
      <c r="G186" s="272">
        <v>845.86666666666656</v>
      </c>
      <c r="H186" s="272">
        <v>905.46666666666647</v>
      </c>
      <c r="I186" s="272">
        <v>922.0333333333333</v>
      </c>
      <c r="J186" s="272">
        <v>935.26666666666642</v>
      </c>
      <c r="K186" s="271">
        <v>908.8</v>
      </c>
      <c r="L186" s="271">
        <v>879</v>
      </c>
      <c r="M186" s="271">
        <v>5.8222199999999997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293.14999999999998</v>
      </c>
      <c r="D187" s="272">
        <v>292.7</v>
      </c>
      <c r="E187" s="272">
        <v>285.39999999999998</v>
      </c>
      <c r="F187" s="272">
        <v>277.64999999999998</v>
      </c>
      <c r="G187" s="272">
        <v>270.34999999999997</v>
      </c>
      <c r="H187" s="272">
        <v>300.45</v>
      </c>
      <c r="I187" s="272">
        <v>307.75000000000006</v>
      </c>
      <c r="J187" s="272">
        <v>315.5</v>
      </c>
      <c r="K187" s="271">
        <v>300</v>
      </c>
      <c r="L187" s="271">
        <v>284.95</v>
      </c>
      <c r="M187" s="271">
        <v>9.9170999999999996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3440.8</v>
      </c>
      <c r="D188" s="272">
        <v>3407.7333333333336</v>
      </c>
      <c r="E188" s="272">
        <v>3361.0666666666671</v>
      </c>
      <c r="F188" s="272">
        <v>3281.3333333333335</v>
      </c>
      <c r="G188" s="272">
        <v>3234.666666666667</v>
      </c>
      <c r="H188" s="272">
        <v>3487.4666666666672</v>
      </c>
      <c r="I188" s="272">
        <v>3534.1333333333332</v>
      </c>
      <c r="J188" s="272">
        <v>3613.8666666666672</v>
      </c>
      <c r="K188" s="271">
        <v>3454.4</v>
      </c>
      <c r="L188" s="271">
        <v>3328</v>
      </c>
      <c r="M188" s="271">
        <v>1.26288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488.5</v>
      </c>
      <c r="D189" s="272">
        <v>485.40000000000003</v>
      </c>
      <c r="E189" s="272">
        <v>479.30000000000007</v>
      </c>
      <c r="F189" s="272">
        <v>470.1</v>
      </c>
      <c r="G189" s="272">
        <v>464.00000000000006</v>
      </c>
      <c r="H189" s="272">
        <v>494.60000000000008</v>
      </c>
      <c r="I189" s="272">
        <v>500.7000000000001</v>
      </c>
      <c r="J189" s="272">
        <v>509.90000000000009</v>
      </c>
      <c r="K189" s="271">
        <v>491.5</v>
      </c>
      <c r="L189" s="271">
        <v>476.2</v>
      </c>
      <c r="M189" s="271">
        <v>14.335570000000001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727.45</v>
      </c>
      <c r="D190" s="272">
        <v>722.13333333333333</v>
      </c>
      <c r="E190" s="272">
        <v>713.16666666666663</v>
      </c>
      <c r="F190" s="272">
        <v>698.88333333333333</v>
      </c>
      <c r="G190" s="272">
        <v>689.91666666666663</v>
      </c>
      <c r="H190" s="272">
        <v>736.41666666666663</v>
      </c>
      <c r="I190" s="272">
        <v>745.38333333333333</v>
      </c>
      <c r="J190" s="272">
        <v>759.66666666666663</v>
      </c>
      <c r="K190" s="271">
        <v>731.1</v>
      </c>
      <c r="L190" s="271">
        <v>707.85</v>
      </c>
      <c r="M190" s="271">
        <v>16.00169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86.7</v>
      </c>
      <c r="D191" s="272">
        <v>87.050000000000011</v>
      </c>
      <c r="E191" s="272">
        <v>85.700000000000017</v>
      </c>
      <c r="F191" s="272">
        <v>84.7</v>
      </c>
      <c r="G191" s="272">
        <v>83.350000000000009</v>
      </c>
      <c r="H191" s="272">
        <v>88.050000000000026</v>
      </c>
      <c r="I191" s="272">
        <v>89.40000000000002</v>
      </c>
      <c r="J191" s="272">
        <v>90.400000000000034</v>
      </c>
      <c r="K191" s="271">
        <v>88.4</v>
      </c>
      <c r="L191" s="271">
        <v>86.05</v>
      </c>
      <c r="M191" s="271">
        <v>3.1992400000000001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156.80000000000001</v>
      </c>
      <c r="D192" s="272">
        <v>155.60000000000002</v>
      </c>
      <c r="E192" s="272">
        <v>153.30000000000004</v>
      </c>
      <c r="F192" s="272">
        <v>149.80000000000001</v>
      </c>
      <c r="G192" s="272">
        <v>147.50000000000003</v>
      </c>
      <c r="H192" s="272">
        <v>159.10000000000005</v>
      </c>
      <c r="I192" s="272">
        <v>161.4</v>
      </c>
      <c r="J192" s="272">
        <v>164.90000000000006</v>
      </c>
      <c r="K192" s="271">
        <v>157.9</v>
      </c>
      <c r="L192" s="271">
        <v>152.1</v>
      </c>
      <c r="M192" s="271">
        <v>20.78078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242.2</v>
      </c>
      <c r="D193" s="272">
        <v>241.83333333333334</v>
      </c>
      <c r="E193" s="272">
        <v>238.36666666666667</v>
      </c>
      <c r="F193" s="272">
        <v>234.53333333333333</v>
      </c>
      <c r="G193" s="272">
        <v>231.06666666666666</v>
      </c>
      <c r="H193" s="272">
        <v>245.66666666666669</v>
      </c>
      <c r="I193" s="272">
        <v>249.13333333333333</v>
      </c>
      <c r="J193" s="272">
        <v>252.9666666666667</v>
      </c>
      <c r="K193" s="271">
        <v>245.3</v>
      </c>
      <c r="L193" s="271">
        <v>238</v>
      </c>
      <c r="M193" s="271">
        <v>7.1898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1343.65</v>
      </c>
      <c r="D194" s="272">
        <v>1346.1333333333334</v>
      </c>
      <c r="E194" s="272">
        <v>1330.3166666666668</v>
      </c>
      <c r="F194" s="272">
        <v>1316.9833333333333</v>
      </c>
      <c r="G194" s="272">
        <v>1301.1666666666667</v>
      </c>
      <c r="H194" s="272">
        <v>1359.4666666666669</v>
      </c>
      <c r="I194" s="272">
        <v>1375.2833333333335</v>
      </c>
      <c r="J194" s="272">
        <v>1388.616666666667</v>
      </c>
      <c r="K194" s="271">
        <v>1361.95</v>
      </c>
      <c r="L194" s="271">
        <v>1332.8</v>
      </c>
      <c r="M194" s="271">
        <v>1.84578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946.9</v>
      </c>
      <c r="D195" s="272">
        <v>945.63333333333333</v>
      </c>
      <c r="E195" s="272">
        <v>940.26666666666665</v>
      </c>
      <c r="F195" s="272">
        <v>933.63333333333333</v>
      </c>
      <c r="G195" s="272">
        <v>928.26666666666665</v>
      </c>
      <c r="H195" s="272">
        <v>952.26666666666665</v>
      </c>
      <c r="I195" s="272">
        <v>957.63333333333321</v>
      </c>
      <c r="J195" s="272">
        <v>964.26666666666665</v>
      </c>
      <c r="K195" s="271">
        <v>951</v>
      </c>
      <c r="L195" s="271">
        <v>939</v>
      </c>
      <c r="M195" s="271">
        <v>37.537149999999997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2158.4</v>
      </c>
      <c r="D196" s="272">
        <v>2136.8333333333335</v>
      </c>
      <c r="E196" s="272">
        <v>2107.7666666666669</v>
      </c>
      <c r="F196" s="272">
        <v>2057.1333333333332</v>
      </c>
      <c r="G196" s="272">
        <v>2028.0666666666666</v>
      </c>
      <c r="H196" s="272">
        <v>2187.4666666666672</v>
      </c>
      <c r="I196" s="272">
        <v>2216.5333333333338</v>
      </c>
      <c r="J196" s="272">
        <v>2267.1666666666674</v>
      </c>
      <c r="K196" s="271">
        <v>2165.9</v>
      </c>
      <c r="L196" s="271">
        <v>2086.1999999999998</v>
      </c>
      <c r="M196" s="271">
        <v>9.5301899999999993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1465.8</v>
      </c>
      <c r="D197" s="272">
        <v>1464.05</v>
      </c>
      <c r="E197" s="272">
        <v>1452.1499999999999</v>
      </c>
      <c r="F197" s="272">
        <v>1438.5</v>
      </c>
      <c r="G197" s="272">
        <v>1426.6</v>
      </c>
      <c r="H197" s="272">
        <v>1477.6999999999998</v>
      </c>
      <c r="I197" s="272">
        <v>1489.6</v>
      </c>
      <c r="J197" s="272">
        <v>1503.2499999999998</v>
      </c>
      <c r="K197" s="271">
        <v>1475.95</v>
      </c>
      <c r="L197" s="271">
        <v>1450.4</v>
      </c>
      <c r="M197" s="271">
        <v>74.834419999999994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565.85</v>
      </c>
      <c r="D198" s="272">
        <v>565.7166666666667</v>
      </c>
      <c r="E198" s="272">
        <v>560.13333333333344</v>
      </c>
      <c r="F198" s="272">
        <v>554.41666666666674</v>
      </c>
      <c r="G198" s="272">
        <v>548.83333333333348</v>
      </c>
      <c r="H198" s="272">
        <v>571.43333333333339</v>
      </c>
      <c r="I198" s="272">
        <v>577.01666666666665</v>
      </c>
      <c r="J198" s="272">
        <v>582.73333333333335</v>
      </c>
      <c r="K198" s="271">
        <v>571.29999999999995</v>
      </c>
      <c r="L198" s="271">
        <v>560</v>
      </c>
      <c r="M198" s="271">
        <v>27.255130000000001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71.95</v>
      </c>
      <c r="D199" s="272">
        <v>71.550000000000011</v>
      </c>
      <c r="E199" s="272">
        <v>70.450000000000017</v>
      </c>
      <c r="F199" s="272">
        <v>68.95</v>
      </c>
      <c r="G199" s="272">
        <v>67.850000000000009</v>
      </c>
      <c r="H199" s="272">
        <v>73.050000000000026</v>
      </c>
      <c r="I199" s="272">
        <v>74.15000000000002</v>
      </c>
      <c r="J199" s="272">
        <v>75.650000000000034</v>
      </c>
      <c r="K199" s="271">
        <v>72.650000000000006</v>
      </c>
      <c r="L199" s="271">
        <v>70.05</v>
      </c>
      <c r="M199" s="271">
        <v>54.109839999999998</v>
      </c>
      <c r="N199" s="1"/>
      <c r="O199" s="1"/>
    </row>
    <row r="200" spans="1:15" ht="12.75" customHeight="1">
      <c r="A200" s="30">
        <v>190</v>
      </c>
      <c r="B200" s="281" t="s">
        <v>852</v>
      </c>
      <c r="C200" s="271">
        <v>3519.65</v>
      </c>
      <c r="D200" s="272">
        <v>3505.6833333333329</v>
      </c>
      <c r="E200" s="272">
        <v>3465.1666666666661</v>
      </c>
      <c r="F200" s="272">
        <v>3410.6833333333329</v>
      </c>
      <c r="G200" s="272">
        <v>3370.1666666666661</v>
      </c>
      <c r="H200" s="272">
        <v>3560.1666666666661</v>
      </c>
      <c r="I200" s="272">
        <v>3600.6833333333334</v>
      </c>
      <c r="J200" s="272">
        <v>3655.1666666666661</v>
      </c>
      <c r="K200" s="271">
        <v>3546.2</v>
      </c>
      <c r="L200" s="271">
        <v>3451.2</v>
      </c>
      <c r="M200" s="271">
        <v>9.9610000000000004E-2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1042.0999999999999</v>
      </c>
      <c r="D201" s="272">
        <v>1036.2</v>
      </c>
      <c r="E201" s="272">
        <v>1022</v>
      </c>
      <c r="F201" s="272">
        <v>1001.9</v>
      </c>
      <c r="G201" s="272">
        <v>987.69999999999993</v>
      </c>
      <c r="H201" s="272">
        <v>1056.3000000000002</v>
      </c>
      <c r="I201" s="272">
        <v>1070.5000000000005</v>
      </c>
      <c r="J201" s="272">
        <v>1090.6000000000001</v>
      </c>
      <c r="K201" s="271">
        <v>1050.4000000000001</v>
      </c>
      <c r="L201" s="271">
        <v>1016.1</v>
      </c>
      <c r="M201" s="271">
        <v>5.6271699999999996</v>
      </c>
      <c r="N201" s="1"/>
      <c r="O201" s="1"/>
    </row>
    <row r="202" spans="1:15" ht="12.75" customHeight="1">
      <c r="A202" s="30">
        <v>192</v>
      </c>
      <c r="B202" s="281" t="s">
        <v>797</v>
      </c>
      <c r="C202" s="271">
        <v>16.850000000000001</v>
      </c>
      <c r="D202" s="272">
        <v>16.900000000000002</v>
      </c>
      <c r="E202" s="272">
        <v>16.750000000000004</v>
      </c>
      <c r="F202" s="272">
        <v>16.650000000000002</v>
      </c>
      <c r="G202" s="272">
        <v>16.500000000000004</v>
      </c>
      <c r="H202" s="272">
        <v>17.000000000000004</v>
      </c>
      <c r="I202" s="272">
        <v>17.150000000000002</v>
      </c>
      <c r="J202" s="272">
        <v>17.250000000000004</v>
      </c>
      <c r="K202" s="271">
        <v>17.05</v>
      </c>
      <c r="L202" s="271">
        <v>16.8</v>
      </c>
      <c r="M202" s="271">
        <v>16.054690000000001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1037.0999999999999</v>
      </c>
      <c r="D203" s="272">
        <v>1042.3666666666666</v>
      </c>
      <c r="E203" s="272">
        <v>1024.7333333333331</v>
      </c>
      <c r="F203" s="272">
        <v>1012.3666666666666</v>
      </c>
      <c r="G203" s="272">
        <v>994.73333333333312</v>
      </c>
      <c r="H203" s="272">
        <v>1054.7333333333331</v>
      </c>
      <c r="I203" s="272">
        <v>1072.3666666666668</v>
      </c>
      <c r="J203" s="272">
        <v>1084.7333333333331</v>
      </c>
      <c r="K203" s="271">
        <v>1060</v>
      </c>
      <c r="L203" s="271">
        <v>1030</v>
      </c>
      <c r="M203" s="271">
        <v>0.31245000000000001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1291.6500000000001</v>
      </c>
      <c r="D204" s="272">
        <v>1287.8999999999999</v>
      </c>
      <c r="E204" s="272">
        <v>1278.7999999999997</v>
      </c>
      <c r="F204" s="272">
        <v>1265.9499999999998</v>
      </c>
      <c r="G204" s="272">
        <v>1256.8499999999997</v>
      </c>
      <c r="H204" s="272">
        <v>1300.7499999999998</v>
      </c>
      <c r="I204" s="272">
        <v>1309.8499999999997</v>
      </c>
      <c r="J204" s="272">
        <v>1322.6999999999998</v>
      </c>
      <c r="K204" s="271">
        <v>1297</v>
      </c>
      <c r="L204" s="271">
        <v>1275.05</v>
      </c>
      <c r="M204" s="271">
        <v>5.3798199999999996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102.35</v>
      </c>
      <c r="D205" s="272">
        <v>102.13333333333333</v>
      </c>
      <c r="E205" s="272">
        <v>101.31666666666665</v>
      </c>
      <c r="F205" s="272">
        <v>100.28333333333332</v>
      </c>
      <c r="G205" s="272">
        <v>99.46666666666664</v>
      </c>
      <c r="H205" s="272">
        <v>103.16666666666666</v>
      </c>
      <c r="I205" s="272">
        <v>103.98333333333332</v>
      </c>
      <c r="J205" s="272">
        <v>105.01666666666667</v>
      </c>
      <c r="K205" s="271">
        <v>102.95</v>
      </c>
      <c r="L205" s="271">
        <v>101.1</v>
      </c>
      <c r="M205" s="271">
        <v>4.2977299999999996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2803.4</v>
      </c>
      <c r="D206" s="272">
        <v>2789.85</v>
      </c>
      <c r="E206" s="272">
        <v>2769.7</v>
      </c>
      <c r="F206" s="272">
        <v>2736</v>
      </c>
      <c r="G206" s="272">
        <v>2715.85</v>
      </c>
      <c r="H206" s="272">
        <v>2823.5499999999997</v>
      </c>
      <c r="I206" s="272">
        <v>2843.7000000000003</v>
      </c>
      <c r="J206" s="272">
        <v>2877.3999999999996</v>
      </c>
      <c r="K206" s="271">
        <v>2810</v>
      </c>
      <c r="L206" s="271">
        <v>2756.15</v>
      </c>
      <c r="M206" s="271">
        <v>3.96875</v>
      </c>
      <c r="N206" s="1"/>
      <c r="O206" s="1"/>
    </row>
    <row r="207" spans="1:15" ht="12.75" customHeight="1">
      <c r="A207" s="30">
        <v>197</v>
      </c>
      <c r="B207" s="281" t="s">
        <v>788</v>
      </c>
      <c r="C207" s="271">
        <v>317.10000000000002</v>
      </c>
      <c r="D207" s="272">
        <v>315.18333333333334</v>
      </c>
      <c r="E207" s="272">
        <v>308.7166666666667</v>
      </c>
      <c r="F207" s="272">
        <v>300.33333333333337</v>
      </c>
      <c r="G207" s="272">
        <v>293.86666666666673</v>
      </c>
      <c r="H207" s="272">
        <v>323.56666666666666</v>
      </c>
      <c r="I207" s="272">
        <v>330.03333333333325</v>
      </c>
      <c r="J207" s="272">
        <v>338.41666666666663</v>
      </c>
      <c r="K207" s="271">
        <v>321.64999999999998</v>
      </c>
      <c r="L207" s="271">
        <v>306.8</v>
      </c>
      <c r="M207" s="271">
        <v>4.7906899999999997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427.9</v>
      </c>
      <c r="D208" s="272">
        <v>424.51666666666671</v>
      </c>
      <c r="E208" s="272">
        <v>417.23333333333341</v>
      </c>
      <c r="F208" s="272">
        <v>406.56666666666672</v>
      </c>
      <c r="G208" s="272">
        <v>399.28333333333342</v>
      </c>
      <c r="H208" s="272">
        <v>435.18333333333339</v>
      </c>
      <c r="I208" s="272">
        <v>442.4666666666667</v>
      </c>
      <c r="J208" s="272">
        <v>453.13333333333338</v>
      </c>
      <c r="K208" s="271">
        <v>431.8</v>
      </c>
      <c r="L208" s="271">
        <v>413.85</v>
      </c>
      <c r="M208" s="271">
        <v>86.050139999999999</v>
      </c>
      <c r="N208" s="1"/>
      <c r="O208" s="1"/>
    </row>
    <row r="209" spans="1:15" ht="12.75" customHeight="1">
      <c r="A209" s="30">
        <v>199</v>
      </c>
      <c r="B209" s="281" t="s">
        <v>798</v>
      </c>
      <c r="C209" s="271">
        <v>1624.1</v>
      </c>
      <c r="D209" s="272">
        <v>1593.7666666666667</v>
      </c>
      <c r="E209" s="272">
        <v>1542.5333333333333</v>
      </c>
      <c r="F209" s="272">
        <v>1460.9666666666667</v>
      </c>
      <c r="G209" s="272">
        <v>1409.7333333333333</v>
      </c>
      <c r="H209" s="272">
        <v>1675.3333333333333</v>
      </c>
      <c r="I209" s="272">
        <v>1726.5666666666664</v>
      </c>
      <c r="J209" s="272">
        <v>1808.1333333333332</v>
      </c>
      <c r="K209" s="271">
        <v>1645</v>
      </c>
      <c r="L209" s="271">
        <v>1512.2</v>
      </c>
      <c r="M209" s="271">
        <v>4.0956400000000004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2238.5</v>
      </c>
      <c r="D210" s="272">
        <v>2232.9833333333331</v>
      </c>
      <c r="E210" s="272">
        <v>2211.9666666666662</v>
      </c>
      <c r="F210" s="272">
        <v>2185.4333333333329</v>
      </c>
      <c r="G210" s="272">
        <v>2164.4166666666661</v>
      </c>
      <c r="H210" s="272">
        <v>2259.5166666666664</v>
      </c>
      <c r="I210" s="272">
        <v>2280.5333333333338</v>
      </c>
      <c r="J210" s="272">
        <v>2307.0666666666666</v>
      </c>
      <c r="K210" s="271">
        <v>2254</v>
      </c>
      <c r="L210" s="271">
        <v>2206.4499999999998</v>
      </c>
      <c r="M210" s="271">
        <v>6.5948900000000004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114.4</v>
      </c>
      <c r="D211" s="272">
        <v>112.68333333333334</v>
      </c>
      <c r="E211" s="272">
        <v>110.61666666666667</v>
      </c>
      <c r="F211" s="272">
        <v>106.83333333333334</v>
      </c>
      <c r="G211" s="272">
        <v>104.76666666666668</v>
      </c>
      <c r="H211" s="272">
        <v>116.46666666666667</v>
      </c>
      <c r="I211" s="272">
        <v>118.53333333333333</v>
      </c>
      <c r="J211" s="272">
        <v>122.31666666666666</v>
      </c>
      <c r="K211" s="271">
        <v>114.75</v>
      </c>
      <c r="L211" s="271">
        <v>108.9</v>
      </c>
      <c r="M211" s="271">
        <v>35.560020000000002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242.45</v>
      </c>
      <c r="D212" s="272">
        <v>243.38333333333333</v>
      </c>
      <c r="E212" s="272">
        <v>240.26666666666665</v>
      </c>
      <c r="F212" s="272">
        <v>238.08333333333331</v>
      </c>
      <c r="G212" s="272">
        <v>234.96666666666664</v>
      </c>
      <c r="H212" s="272">
        <v>245.56666666666666</v>
      </c>
      <c r="I212" s="272">
        <v>248.68333333333334</v>
      </c>
      <c r="J212" s="272">
        <v>250.86666666666667</v>
      </c>
      <c r="K212" s="271">
        <v>246.5</v>
      </c>
      <c r="L212" s="271">
        <v>241.2</v>
      </c>
      <c r="M212" s="271">
        <v>41.054510000000001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2592.75</v>
      </c>
      <c r="D213" s="272">
        <v>2602.5666666666666</v>
      </c>
      <c r="E213" s="272">
        <v>2575.4333333333334</v>
      </c>
      <c r="F213" s="272">
        <v>2558.1166666666668</v>
      </c>
      <c r="G213" s="272">
        <v>2530.9833333333336</v>
      </c>
      <c r="H213" s="272">
        <v>2619.8833333333332</v>
      </c>
      <c r="I213" s="272">
        <v>2647.0166666666664</v>
      </c>
      <c r="J213" s="272">
        <v>2664.333333333333</v>
      </c>
      <c r="K213" s="271">
        <v>2629.7</v>
      </c>
      <c r="L213" s="271">
        <v>2585.25</v>
      </c>
      <c r="M213" s="271">
        <v>13.05045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282.5</v>
      </c>
      <c r="D214" s="272">
        <v>280.98333333333335</v>
      </c>
      <c r="E214" s="272">
        <v>277.76666666666671</v>
      </c>
      <c r="F214" s="272">
        <v>273.03333333333336</v>
      </c>
      <c r="G214" s="272">
        <v>269.81666666666672</v>
      </c>
      <c r="H214" s="272">
        <v>285.7166666666667</v>
      </c>
      <c r="I214" s="272">
        <v>288.93333333333339</v>
      </c>
      <c r="J214" s="272">
        <v>293.66666666666669</v>
      </c>
      <c r="K214" s="271">
        <v>284.2</v>
      </c>
      <c r="L214" s="271">
        <v>276.25</v>
      </c>
      <c r="M214" s="271">
        <v>8.8570100000000007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3538.65</v>
      </c>
      <c r="D215" s="272">
        <v>3547.4</v>
      </c>
      <c r="E215" s="272">
        <v>3467.1000000000004</v>
      </c>
      <c r="F215" s="272">
        <v>3395.55</v>
      </c>
      <c r="G215" s="272">
        <v>3315.2500000000005</v>
      </c>
      <c r="H215" s="272">
        <v>3618.9500000000003</v>
      </c>
      <c r="I215" s="272">
        <v>3699.2500000000005</v>
      </c>
      <c r="J215" s="272">
        <v>3770.8</v>
      </c>
      <c r="K215" s="271">
        <v>3627.7</v>
      </c>
      <c r="L215" s="271">
        <v>3475.85</v>
      </c>
      <c r="M215" s="271">
        <v>0.8417</v>
      </c>
      <c r="N215" s="1"/>
      <c r="O215" s="1"/>
    </row>
    <row r="216" spans="1:15" ht="12.75" customHeight="1">
      <c r="A216" s="30">
        <v>206</v>
      </c>
      <c r="B216" s="281" t="s">
        <v>799</v>
      </c>
      <c r="C216" s="271">
        <v>949.5</v>
      </c>
      <c r="D216" s="272">
        <v>952.16666666666663</v>
      </c>
      <c r="E216" s="272">
        <v>925.33333333333326</v>
      </c>
      <c r="F216" s="272">
        <v>901.16666666666663</v>
      </c>
      <c r="G216" s="272">
        <v>874.33333333333326</v>
      </c>
      <c r="H216" s="272">
        <v>976.33333333333326</v>
      </c>
      <c r="I216" s="272">
        <v>1003.1666666666665</v>
      </c>
      <c r="J216" s="272">
        <v>1027.3333333333333</v>
      </c>
      <c r="K216" s="271">
        <v>979</v>
      </c>
      <c r="L216" s="271">
        <v>928</v>
      </c>
      <c r="M216" s="271">
        <v>5.7630800000000004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42386.75</v>
      </c>
      <c r="D217" s="272">
        <v>42210.6</v>
      </c>
      <c r="E217" s="272">
        <v>41631.199999999997</v>
      </c>
      <c r="F217" s="272">
        <v>40875.65</v>
      </c>
      <c r="G217" s="272">
        <v>40296.25</v>
      </c>
      <c r="H217" s="272">
        <v>42966.149999999994</v>
      </c>
      <c r="I217" s="272">
        <v>43545.55</v>
      </c>
      <c r="J217" s="272">
        <v>44301.099999999991</v>
      </c>
      <c r="K217" s="271">
        <v>42790</v>
      </c>
      <c r="L217" s="271">
        <v>41455.050000000003</v>
      </c>
      <c r="M217" s="271">
        <v>5.3760000000000002E-2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38.799999999999997</v>
      </c>
      <c r="D218" s="272">
        <v>38.816666666666663</v>
      </c>
      <c r="E218" s="272">
        <v>38.333333333333329</v>
      </c>
      <c r="F218" s="272">
        <v>37.866666666666667</v>
      </c>
      <c r="G218" s="272">
        <v>37.383333333333333</v>
      </c>
      <c r="H218" s="272">
        <v>39.283333333333324</v>
      </c>
      <c r="I218" s="272">
        <v>39.766666666666659</v>
      </c>
      <c r="J218" s="272">
        <v>40.23333333333332</v>
      </c>
      <c r="K218" s="271">
        <v>39.299999999999997</v>
      </c>
      <c r="L218" s="271">
        <v>38.35</v>
      </c>
      <c r="M218" s="271">
        <v>12.950559999999999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2420.75</v>
      </c>
      <c r="D219" s="272">
        <v>2419.5166666666664</v>
      </c>
      <c r="E219" s="272">
        <v>2398.083333333333</v>
      </c>
      <c r="F219" s="272">
        <v>2375.4166666666665</v>
      </c>
      <c r="G219" s="272">
        <v>2353.9833333333331</v>
      </c>
      <c r="H219" s="272">
        <v>2442.1833333333329</v>
      </c>
      <c r="I219" s="272">
        <v>2463.6166666666663</v>
      </c>
      <c r="J219" s="272">
        <v>2486.2833333333328</v>
      </c>
      <c r="K219" s="271">
        <v>2440.9499999999998</v>
      </c>
      <c r="L219" s="271">
        <v>2396.85</v>
      </c>
      <c r="M219" s="271">
        <v>16.396059999999999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863.9</v>
      </c>
      <c r="D220" s="272">
        <v>858.23333333333323</v>
      </c>
      <c r="E220" s="272">
        <v>848.46666666666647</v>
      </c>
      <c r="F220" s="272">
        <v>833.03333333333319</v>
      </c>
      <c r="G220" s="272">
        <v>823.26666666666642</v>
      </c>
      <c r="H220" s="272">
        <v>873.66666666666652</v>
      </c>
      <c r="I220" s="272">
        <v>883.43333333333317</v>
      </c>
      <c r="J220" s="272">
        <v>898.86666666666656</v>
      </c>
      <c r="K220" s="271">
        <v>868</v>
      </c>
      <c r="L220" s="271">
        <v>842.8</v>
      </c>
      <c r="M220" s="271">
        <v>132.54855000000001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1249.45</v>
      </c>
      <c r="D221" s="272">
        <v>1247.5999999999999</v>
      </c>
      <c r="E221" s="272">
        <v>1236.6999999999998</v>
      </c>
      <c r="F221" s="272">
        <v>1223.9499999999998</v>
      </c>
      <c r="G221" s="272">
        <v>1213.0499999999997</v>
      </c>
      <c r="H221" s="272">
        <v>1260.3499999999999</v>
      </c>
      <c r="I221" s="272">
        <v>1271.25</v>
      </c>
      <c r="J221" s="272">
        <v>1284</v>
      </c>
      <c r="K221" s="271">
        <v>1258.5</v>
      </c>
      <c r="L221" s="271">
        <v>1234.8499999999999</v>
      </c>
      <c r="M221" s="271">
        <v>7.3332699999999997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580.54999999999995</v>
      </c>
      <c r="D222" s="272">
        <v>578.58333333333337</v>
      </c>
      <c r="E222" s="272">
        <v>567.61666666666679</v>
      </c>
      <c r="F222" s="272">
        <v>554.68333333333339</v>
      </c>
      <c r="G222" s="272">
        <v>543.71666666666681</v>
      </c>
      <c r="H222" s="272">
        <v>591.51666666666677</v>
      </c>
      <c r="I222" s="272">
        <v>602.48333333333323</v>
      </c>
      <c r="J222" s="272">
        <v>615.41666666666674</v>
      </c>
      <c r="K222" s="271">
        <v>589.54999999999995</v>
      </c>
      <c r="L222" s="271">
        <v>565.65</v>
      </c>
      <c r="M222" s="271">
        <v>10.08724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502.65</v>
      </c>
      <c r="D223" s="272">
        <v>500.23333333333335</v>
      </c>
      <c r="E223" s="272">
        <v>495.4666666666667</v>
      </c>
      <c r="F223" s="272">
        <v>488.28333333333336</v>
      </c>
      <c r="G223" s="272">
        <v>483.51666666666671</v>
      </c>
      <c r="H223" s="272">
        <v>507.41666666666669</v>
      </c>
      <c r="I223" s="272">
        <v>512.18333333333339</v>
      </c>
      <c r="J223" s="272">
        <v>519.36666666666667</v>
      </c>
      <c r="K223" s="271">
        <v>505</v>
      </c>
      <c r="L223" s="271">
        <v>493.05</v>
      </c>
      <c r="M223" s="271">
        <v>1.7818099999999999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39</v>
      </c>
      <c r="D224" s="272">
        <v>39.066666666666663</v>
      </c>
      <c r="E224" s="272">
        <v>38.583333333333329</v>
      </c>
      <c r="F224" s="272">
        <v>38.166666666666664</v>
      </c>
      <c r="G224" s="272">
        <v>37.68333333333333</v>
      </c>
      <c r="H224" s="272">
        <v>39.483333333333327</v>
      </c>
      <c r="I224" s="272">
        <v>39.966666666666661</v>
      </c>
      <c r="J224" s="272">
        <v>40.383333333333326</v>
      </c>
      <c r="K224" s="271">
        <v>39.549999999999997</v>
      </c>
      <c r="L224" s="271">
        <v>38.65</v>
      </c>
      <c r="M224" s="271">
        <v>46.070830000000001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46.05</v>
      </c>
      <c r="D225" s="272">
        <v>45.183333333333337</v>
      </c>
      <c r="E225" s="272">
        <v>43.916666666666671</v>
      </c>
      <c r="F225" s="272">
        <v>41.783333333333331</v>
      </c>
      <c r="G225" s="272">
        <v>40.516666666666666</v>
      </c>
      <c r="H225" s="272">
        <v>47.316666666666677</v>
      </c>
      <c r="I225" s="272">
        <v>48.583333333333343</v>
      </c>
      <c r="J225" s="272">
        <v>50.716666666666683</v>
      </c>
      <c r="K225" s="271">
        <v>46.45</v>
      </c>
      <c r="L225" s="271">
        <v>43.05</v>
      </c>
      <c r="M225" s="271">
        <v>665.35574999999994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61.25</v>
      </c>
      <c r="D226" s="272">
        <v>60.716666666666661</v>
      </c>
      <c r="E226" s="272">
        <v>59.333333333333321</v>
      </c>
      <c r="F226" s="272">
        <v>57.416666666666657</v>
      </c>
      <c r="G226" s="272">
        <v>56.033333333333317</v>
      </c>
      <c r="H226" s="272">
        <v>62.633333333333326</v>
      </c>
      <c r="I226" s="272">
        <v>64.016666666666666</v>
      </c>
      <c r="J226" s="272">
        <v>65.933333333333337</v>
      </c>
      <c r="K226" s="271">
        <v>62.1</v>
      </c>
      <c r="L226" s="271">
        <v>58.8</v>
      </c>
      <c r="M226" s="271">
        <v>37.837530000000001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1046.8</v>
      </c>
      <c r="D227" s="272">
        <v>1055.2666666666667</v>
      </c>
      <c r="E227" s="272">
        <v>1031.5333333333333</v>
      </c>
      <c r="F227" s="272">
        <v>1016.2666666666667</v>
      </c>
      <c r="G227" s="272">
        <v>992.5333333333333</v>
      </c>
      <c r="H227" s="272">
        <v>1070.5333333333333</v>
      </c>
      <c r="I227" s="272">
        <v>1094.2666666666664</v>
      </c>
      <c r="J227" s="272">
        <v>1109.5333333333333</v>
      </c>
      <c r="K227" s="271">
        <v>1079</v>
      </c>
      <c r="L227" s="271">
        <v>1040</v>
      </c>
      <c r="M227" s="271">
        <v>1.1746000000000001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338.45</v>
      </c>
      <c r="D228" s="272">
        <v>334.83333333333331</v>
      </c>
      <c r="E228" s="272">
        <v>329.76666666666665</v>
      </c>
      <c r="F228" s="272">
        <v>321.08333333333331</v>
      </c>
      <c r="G228" s="272">
        <v>316.01666666666665</v>
      </c>
      <c r="H228" s="272">
        <v>343.51666666666665</v>
      </c>
      <c r="I228" s="272">
        <v>348.58333333333337</v>
      </c>
      <c r="J228" s="272">
        <v>357.26666666666665</v>
      </c>
      <c r="K228" s="271">
        <v>339.9</v>
      </c>
      <c r="L228" s="271">
        <v>326.14999999999998</v>
      </c>
      <c r="M228" s="271">
        <v>20.246569999999998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1678.15</v>
      </c>
      <c r="D229" s="272">
        <v>1685.8999999999999</v>
      </c>
      <c r="E229" s="272">
        <v>1661.7999999999997</v>
      </c>
      <c r="F229" s="272">
        <v>1645.4499999999998</v>
      </c>
      <c r="G229" s="272">
        <v>1621.3499999999997</v>
      </c>
      <c r="H229" s="272">
        <v>1702.2499999999998</v>
      </c>
      <c r="I229" s="272">
        <v>1726.3499999999997</v>
      </c>
      <c r="J229" s="272">
        <v>1742.6999999999998</v>
      </c>
      <c r="K229" s="271">
        <v>1710</v>
      </c>
      <c r="L229" s="271">
        <v>1669.55</v>
      </c>
      <c r="M229" s="271">
        <v>0.2039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248.75</v>
      </c>
      <c r="D230" s="272">
        <v>247.54999999999998</v>
      </c>
      <c r="E230" s="272">
        <v>240.09999999999997</v>
      </c>
      <c r="F230" s="272">
        <v>231.45</v>
      </c>
      <c r="G230" s="272">
        <v>223.99999999999997</v>
      </c>
      <c r="H230" s="272">
        <v>256.19999999999993</v>
      </c>
      <c r="I230" s="272">
        <v>263.64999999999998</v>
      </c>
      <c r="J230" s="272">
        <v>272.29999999999995</v>
      </c>
      <c r="K230" s="271">
        <v>255</v>
      </c>
      <c r="L230" s="271">
        <v>238.9</v>
      </c>
      <c r="M230" s="271">
        <v>14.254580000000001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39.799999999999997</v>
      </c>
      <c r="D231" s="272">
        <v>39.699999999999996</v>
      </c>
      <c r="E231" s="272">
        <v>39.449999999999989</v>
      </c>
      <c r="F231" s="272">
        <v>39.099999999999994</v>
      </c>
      <c r="G231" s="272">
        <v>38.849999999999987</v>
      </c>
      <c r="H231" s="272">
        <v>40.04999999999999</v>
      </c>
      <c r="I231" s="272">
        <v>40.300000000000004</v>
      </c>
      <c r="J231" s="272">
        <v>40.649999999999991</v>
      </c>
      <c r="K231" s="271">
        <v>39.950000000000003</v>
      </c>
      <c r="L231" s="271">
        <v>39.35</v>
      </c>
      <c r="M231" s="271">
        <v>4.5005499999999996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315.89999999999998</v>
      </c>
      <c r="D232" s="272">
        <v>314.66666666666669</v>
      </c>
      <c r="E232" s="272">
        <v>313.33333333333337</v>
      </c>
      <c r="F232" s="272">
        <v>310.76666666666671</v>
      </c>
      <c r="G232" s="272">
        <v>309.43333333333339</v>
      </c>
      <c r="H232" s="272">
        <v>317.23333333333335</v>
      </c>
      <c r="I232" s="272">
        <v>318.56666666666672</v>
      </c>
      <c r="J232" s="272">
        <v>321.13333333333333</v>
      </c>
      <c r="K232" s="271">
        <v>316</v>
      </c>
      <c r="L232" s="271">
        <v>312.10000000000002</v>
      </c>
      <c r="M232" s="271">
        <v>93.388869999999997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114.15</v>
      </c>
      <c r="D233" s="272">
        <v>114.01666666666667</v>
      </c>
      <c r="E233" s="272">
        <v>112.93333333333334</v>
      </c>
      <c r="F233" s="272">
        <v>111.71666666666667</v>
      </c>
      <c r="G233" s="272">
        <v>110.63333333333334</v>
      </c>
      <c r="H233" s="272">
        <v>115.23333333333333</v>
      </c>
      <c r="I233" s="272">
        <v>116.31666666666668</v>
      </c>
      <c r="J233" s="272">
        <v>117.53333333333333</v>
      </c>
      <c r="K233" s="271">
        <v>115.1</v>
      </c>
      <c r="L233" s="271">
        <v>112.8</v>
      </c>
      <c r="M233" s="271">
        <v>4.4493400000000003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206.8</v>
      </c>
      <c r="D234" s="272">
        <v>205.78333333333333</v>
      </c>
      <c r="E234" s="272">
        <v>200.06666666666666</v>
      </c>
      <c r="F234" s="272">
        <v>193.33333333333334</v>
      </c>
      <c r="G234" s="272">
        <v>187.61666666666667</v>
      </c>
      <c r="H234" s="272">
        <v>212.51666666666665</v>
      </c>
      <c r="I234" s="272">
        <v>218.23333333333329</v>
      </c>
      <c r="J234" s="272">
        <v>224.96666666666664</v>
      </c>
      <c r="K234" s="271">
        <v>211.5</v>
      </c>
      <c r="L234" s="271">
        <v>199.05</v>
      </c>
      <c r="M234" s="271">
        <v>96.874480000000005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128.9</v>
      </c>
      <c r="D235" s="272">
        <v>126.86666666666667</v>
      </c>
      <c r="E235" s="272">
        <v>124.03333333333336</v>
      </c>
      <c r="F235" s="272">
        <v>119.16666666666669</v>
      </c>
      <c r="G235" s="272">
        <v>116.33333333333337</v>
      </c>
      <c r="H235" s="272">
        <v>131.73333333333335</v>
      </c>
      <c r="I235" s="272">
        <v>134.56666666666666</v>
      </c>
      <c r="J235" s="272">
        <v>139.43333333333334</v>
      </c>
      <c r="K235" s="271">
        <v>129.69999999999999</v>
      </c>
      <c r="L235" s="271">
        <v>122</v>
      </c>
      <c r="M235" s="271">
        <v>111.08023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78.3</v>
      </c>
      <c r="D236" s="272">
        <v>77.983333333333334</v>
      </c>
      <c r="E236" s="272">
        <v>76.716666666666669</v>
      </c>
      <c r="F236" s="272">
        <v>75.13333333333334</v>
      </c>
      <c r="G236" s="272">
        <v>73.866666666666674</v>
      </c>
      <c r="H236" s="272">
        <v>79.566666666666663</v>
      </c>
      <c r="I236" s="272">
        <v>80.833333333333343</v>
      </c>
      <c r="J236" s="272">
        <v>82.416666666666657</v>
      </c>
      <c r="K236" s="271">
        <v>79.25</v>
      </c>
      <c r="L236" s="271">
        <v>76.400000000000006</v>
      </c>
      <c r="M236" s="271">
        <v>86.558449999999993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4125.75</v>
      </c>
      <c r="D237" s="272">
        <v>4108.166666666667</v>
      </c>
      <c r="E237" s="272">
        <v>4055.0833333333339</v>
      </c>
      <c r="F237" s="272">
        <v>3984.416666666667</v>
      </c>
      <c r="G237" s="272">
        <v>3931.3333333333339</v>
      </c>
      <c r="H237" s="272">
        <v>4178.8333333333339</v>
      </c>
      <c r="I237" s="272">
        <v>4231.9166666666679</v>
      </c>
      <c r="J237" s="272">
        <v>4302.5833333333339</v>
      </c>
      <c r="K237" s="271">
        <v>4161.25</v>
      </c>
      <c r="L237" s="271">
        <v>4037.5</v>
      </c>
      <c r="M237" s="271">
        <v>1.08148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177.5</v>
      </c>
      <c r="D238" s="272">
        <v>176.38333333333335</v>
      </c>
      <c r="E238" s="272">
        <v>174.16666666666671</v>
      </c>
      <c r="F238" s="272">
        <v>170.83333333333337</v>
      </c>
      <c r="G238" s="272">
        <v>168.61666666666673</v>
      </c>
      <c r="H238" s="272">
        <v>179.7166666666667</v>
      </c>
      <c r="I238" s="272">
        <v>181.93333333333334</v>
      </c>
      <c r="J238" s="272">
        <v>185.26666666666668</v>
      </c>
      <c r="K238" s="271">
        <v>178.6</v>
      </c>
      <c r="L238" s="271">
        <v>173.05</v>
      </c>
      <c r="M238" s="271">
        <v>6.7206200000000003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157.9</v>
      </c>
      <c r="D239" s="272">
        <v>157.38333333333333</v>
      </c>
      <c r="E239" s="272">
        <v>155.51666666666665</v>
      </c>
      <c r="F239" s="272">
        <v>153.13333333333333</v>
      </c>
      <c r="G239" s="272">
        <v>151.26666666666665</v>
      </c>
      <c r="H239" s="272">
        <v>159.76666666666665</v>
      </c>
      <c r="I239" s="272">
        <v>161.63333333333333</v>
      </c>
      <c r="J239" s="272">
        <v>164.01666666666665</v>
      </c>
      <c r="K239" s="271">
        <v>159.25</v>
      </c>
      <c r="L239" s="271">
        <v>155</v>
      </c>
      <c r="M239" s="271">
        <v>71.081280000000007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273.25</v>
      </c>
      <c r="D240" s="272">
        <v>270.3</v>
      </c>
      <c r="E240" s="272">
        <v>266.3</v>
      </c>
      <c r="F240" s="272">
        <v>259.35000000000002</v>
      </c>
      <c r="G240" s="272">
        <v>255.35000000000002</v>
      </c>
      <c r="H240" s="272">
        <v>277.25</v>
      </c>
      <c r="I240" s="272">
        <v>281.25</v>
      </c>
      <c r="J240" s="272">
        <v>288.2</v>
      </c>
      <c r="K240" s="271">
        <v>274.3</v>
      </c>
      <c r="L240" s="271">
        <v>263.35000000000002</v>
      </c>
      <c r="M240" s="271">
        <v>41.240630000000003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71.05</v>
      </c>
      <c r="D241" s="272">
        <v>71.133333333333326</v>
      </c>
      <c r="E241" s="272">
        <v>70.666666666666657</v>
      </c>
      <c r="F241" s="272">
        <v>70.283333333333331</v>
      </c>
      <c r="G241" s="272">
        <v>69.816666666666663</v>
      </c>
      <c r="H241" s="272">
        <v>71.516666666666652</v>
      </c>
      <c r="I241" s="272">
        <v>71.98333333333332</v>
      </c>
      <c r="J241" s="272">
        <v>72.366666666666646</v>
      </c>
      <c r="K241" s="271">
        <v>71.599999999999994</v>
      </c>
      <c r="L241" s="271">
        <v>70.75</v>
      </c>
      <c r="M241" s="271">
        <v>115.81331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17.2</v>
      </c>
      <c r="D242" s="272">
        <v>17.2</v>
      </c>
      <c r="E242" s="272">
        <v>17.049999999999997</v>
      </c>
      <c r="F242" s="272">
        <v>16.899999999999999</v>
      </c>
      <c r="G242" s="272">
        <v>16.749999999999996</v>
      </c>
      <c r="H242" s="272">
        <v>17.349999999999998</v>
      </c>
      <c r="I242" s="272">
        <v>17.499999999999996</v>
      </c>
      <c r="J242" s="272">
        <v>17.649999999999999</v>
      </c>
      <c r="K242" s="271">
        <v>17.350000000000001</v>
      </c>
      <c r="L242" s="271">
        <v>17.05</v>
      </c>
      <c r="M242" s="271">
        <v>15.254799999999999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714.95</v>
      </c>
      <c r="D243" s="272">
        <v>710.75</v>
      </c>
      <c r="E243" s="272">
        <v>702.5</v>
      </c>
      <c r="F243" s="272">
        <v>690.05</v>
      </c>
      <c r="G243" s="272">
        <v>681.8</v>
      </c>
      <c r="H243" s="272">
        <v>723.2</v>
      </c>
      <c r="I243" s="272">
        <v>731.45</v>
      </c>
      <c r="J243" s="272">
        <v>743.90000000000009</v>
      </c>
      <c r="K243" s="271">
        <v>719</v>
      </c>
      <c r="L243" s="271">
        <v>698.3</v>
      </c>
      <c r="M243" s="271">
        <v>48.891539999999999</v>
      </c>
      <c r="N243" s="1"/>
      <c r="O243" s="1"/>
    </row>
    <row r="244" spans="1:15" ht="12.75" customHeight="1">
      <c r="A244" s="30">
        <v>234</v>
      </c>
      <c r="B244" s="281" t="s">
        <v>793</v>
      </c>
      <c r="C244" s="271">
        <v>20.95</v>
      </c>
      <c r="D244" s="272">
        <v>20.966666666666665</v>
      </c>
      <c r="E244" s="272">
        <v>20.783333333333331</v>
      </c>
      <c r="F244" s="272">
        <v>20.616666666666667</v>
      </c>
      <c r="G244" s="272">
        <v>20.433333333333334</v>
      </c>
      <c r="H244" s="272">
        <v>21.133333333333329</v>
      </c>
      <c r="I244" s="272">
        <v>21.316666666666659</v>
      </c>
      <c r="J244" s="272">
        <v>21.483333333333327</v>
      </c>
      <c r="K244" s="271">
        <v>21.15</v>
      </c>
      <c r="L244" s="271">
        <v>20.8</v>
      </c>
      <c r="M244" s="271">
        <v>22.15625</v>
      </c>
      <c r="N244" s="1"/>
      <c r="O244" s="1"/>
    </row>
    <row r="245" spans="1:15" ht="12.75" customHeight="1">
      <c r="A245" s="30">
        <v>235</v>
      </c>
      <c r="B245" s="281" t="s">
        <v>800</v>
      </c>
      <c r="C245" s="271">
        <v>1656.5</v>
      </c>
      <c r="D245" s="272">
        <v>1626.7833333333335</v>
      </c>
      <c r="E245" s="272">
        <v>1578.5666666666671</v>
      </c>
      <c r="F245" s="272">
        <v>1500.6333333333334</v>
      </c>
      <c r="G245" s="272">
        <v>1452.416666666667</v>
      </c>
      <c r="H245" s="272">
        <v>1704.7166666666672</v>
      </c>
      <c r="I245" s="272">
        <v>1752.9333333333338</v>
      </c>
      <c r="J245" s="272">
        <v>1830.8666666666672</v>
      </c>
      <c r="K245" s="271">
        <v>1675</v>
      </c>
      <c r="L245" s="271">
        <v>1548.85</v>
      </c>
      <c r="M245" s="271">
        <v>3.6126999999999998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144.6</v>
      </c>
      <c r="D246" s="272">
        <v>143.51666666666668</v>
      </c>
      <c r="E246" s="272">
        <v>140.63333333333335</v>
      </c>
      <c r="F246" s="272">
        <v>136.66666666666669</v>
      </c>
      <c r="G246" s="272">
        <v>133.78333333333336</v>
      </c>
      <c r="H246" s="272">
        <v>147.48333333333335</v>
      </c>
      <c r="I246" s="272">
        <v>150.36666666666667</v>
      </c>
      <c r="J246" s="272">
        <v>154.33333333333334</v>
      </c>
      <c r="K246" s="271">
        <v>146.4</v>
      </c>
      <c r="L246" s="271">
        <v>139.55000000000001</v>
      </c>
      <c r="M246" s="271">
        <v>2.0557300000000001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355.8</v>
      </c>
      <c r="D247" s="272">
        <v>358.13333333333338</v>
      </c>
      <c r="E247" s="272">
        <v>350.26666666666677</v>
      </c>
      <c r="F247" s="272">
        <v>344.73333333333341</v>
      </c>
      <c r="G247" s="272">
        <v>336.86666666666679</v>
      </c>
      <c r="H247" s="272">
        <v>363.66666666666674</v>
      </c>
      <c r="I247" s="272">
        <v>371.53333333333342</v>
      </c>
      <c r="J247" s="272">
        <v>377.06666666666672</v>
      </c>
      <c r="K247" s="271">
        <v>366</v>
      </c>
      <c r="L247" s="271">
        <v>352.6</v>
      </c>
      <c r="M247" s="271">
        <v>0.78557999999999995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414.6</v>
      </c>
      <c r="D248" s="272">
        <v>410.98333333333335</v>
      </c>
      <c r="E248" s="272">
        <v>405.9666666666667</v>
      </c>
      <c r="F248" s="272">
        <v>397.33333333333337</v>
      </c>
      <c r="G248" s="272">
        <v>392.31666666666672</v>
      </c>
      <c r="H248" s="272">
        <v>419.61666666666667</v>
      </c>
      <c r="I248" s="272">
        <v>424.63333333333333</v>
      </c>
      <c r="J248" s="272">
        <v>433.26666666666665</v>
      </c>
      <c r="K248" s="271">
        <v>416</v>
      </c>
      <c r="L248" s="271">
        <v>402.35</v>
      </c>
      <c r="M248" s="271">
        <v>14.50549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199.1</v>
      </c>
      <c r="D249" s="272">
        <v>198.2166666666667</v>
      </c>
      <c r="E249" s="272">
        <v>195.93333333333339</v>
      </c>
      <c r="F249" s="272">
        <v>192.76666666666671</v>
      </c>
      <c r="G249" s="272">
        <v>190.48333333333341</v>
      </c>
      <c r="H249" s="272">
        <v>201.38333333333338</v>
      </c>
      <c r="I249" s="272">
        <v>203.66666666666669</v>
      </c>
      <c r="J249" s="272">
        <v>206.83333333333337</v>
      </c>
      <c r="K249" s="271">
        <v>200.5</v>
      </c>
      <c r="L249" s="271">
        <v>195.05</v>
      </c>
      <c r="M249" s="271">
        <v>32.667319999999997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1071.05</v>
      </c>
      <c r="D250" s="272">
        <v>1061.3499999999999</v>
      </c>
      <c r="E250" s="272">
        <v>1043.7999999999997</v>
      </c>
      <c r="F250" s="272">
        <v>1016.5499999999997</v>
      </c>
      <c r="G250" s="272">
        <v>998.99999999999955</v>
      </c>
      <c r="H250" s="272">
        <v>1088.5999999999999</v>
      </c>
      <c r="I250" s="272">
        <v>1106.1500000000001</v>
      </c>
      <c r="J250" s="272">
        <v>1133.4000000000001</v>
      </c>
      <c r="K250" s="271">
        <v>1078.9000000000001</v>
      </c>
      <c r="L250" s="271">
        <v>1034.0999999999999</v>
      </c>
      <c r="M250" s="271">
        <v>30.307590000000001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14.9</v>
      </c>
      <c r="D251" s="272">
        <v>14.916666666666666</v>
      </c>
      <c r="E251" s="272">
        <v>14.483333333333333</v>
      </c>
      <c r="F251" s="272">
        <v>14.066666666666666</v>
      </c>
      <c r="G251" s="272">
        <v>13.633333333333333</v>
      </c>
      <c r="H251" s="272">
        <v>15.333333333333332</v>
      </c>
      <c r="I251" s="272">
        <v>15.766666666666666</v>
      </c>
      <c r="J251" s="272">
        <v>16.18333333333333</v>
      </c>
      <c r="K251" s="271">
        <v>15.35</v>
      </c>
      <c r="L251" s="271">
        <v>14.5</v>
      </c>
      <c r="M251" s="271">
        <v>46.118380000000002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4262.55</v>
      </c>
      <c r="D252" s="272">
        <v>4215.833333333333</v>
      </c>
      <c r="E252" s="272">
        <v>4131.7166666666662</v>
      </c>
      <c r="F252" s="272">
        <v>4000.8833333333332</v>
      </c>
      <c r="G252" s="272">
        <v>3916.7666666666664</v>
      </c>
      <c r="H252" s="272">
        <v>4346.6666666666661</v>
      </c>
      <c r="I252" s="272">
        <v>4430.7833333333328</v>
      </c>
      <c r="J252" s="272">
        <v>4561.6166666666659</v>
      </c>
      <c r="K252" s="271">
        <v>4299.95</v>
      </c>
      <c r="L252" s="271">
        <v>4085</v>
      </c>
      <c r="M252" s="271">
        <v>5.3401399999999999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1542.4</v>
      </c>
      <c r="D253" s="272">
        <v>1543.3</v>
      </c>
      <c r="E253" s="272">
        <v>1532.1</v>
      </c>
      <c r="F253" s="272">
        <v>1521.8</v>
      </c>
      <c r="G253" s="272">
        <v>1510.6</v>
      </c>
      <c r="H253" s="272">
        <v>1553.6</v>
      </c>
      <c r="I253" s="272">
        <v>1564.8000000000002</v>
      </c>
      <c r="J253" s="272">
        <v>1575.1</v>
      </c>
      <c r="K253" s="271">
        <v>1554.5</v>
      </c>
      <c r="L253" s="271">
        <v>1533</v>
      </c>
      <c r="M253" s="271">
        <v>55.515740000000001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511.85</v>
      </c>
      <c r="D254" s="272">
        <v>507.76666666666665</v>
      </c>
      <c r="E254" s="272">
        <v>500.5333333333333</v>
      </c>
      <c r="F254" s="272">
        <v>489.21666666666664</v>
      </c>
      <c r="G254" s="272">
        <v>481.98333333333329</v>
      </c>
      <c r="H254" s="272">
        <v>519.08333333333326</v>
      </c>
      <c r="I254" s="272">
        <v>526.31666666666661</v>
      </c>
      <c r="J254" s="272">
        <v>537.63333333333333</v>
      </c>
      <c r="K254" s="271">
        <v>515</v>
      </c>
      <c r="L254" s="271">
        <v>496.45</v>
      </c>
      <c r="M254" s="271">
        <v>5.3441700000000001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594.9</v>
      </c>
      <c r="D255" s="272">
        <v>588.63333333333333</v>
      </c>
      <c r="E255" s="272">
        <v>580.26666666666665</v>
      </c>
      <c r="F255" s="272">
        <v>565.63333333333333</v>
      </c>
      <c r="G255" s="272">
        <v>557.26666666666665</v>
      </c>
      <c r="H255" s="272">
        <v>603.26666666666665</v>
      </c>
      <c r="I255" s="272">
        <v>611.63333333333321</v>
      </c>
      <c r="J255" s="272">
        <v>626.26666666666665</v>
      </c>
      <c r="K255" s="271">
        <v>597</v>
      </c>
      <c r="L255" s="271">
        <v>574</v>
      </c>
      <c r="M255" s="271">
        <v>5.4886400000000002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2004.5</v>
      </c>
      <c r="D256" s="272">
        <v>1982.7666666666667</v>
      </c>
      <c r="E256" s="272">
        <v>1953.7333333333333</v>
      </c>
      <c r="F256" s="272">
        <v>1902.9666666666667</v>
      </c>
      <c r="G256" s="272">
        <v>1873.9333333333334</v>
      </c>
      <c r="H256" s="272">
        <v>2033.5333333333333</v>
      </c>
      <c r="I256" s="272">
        <v>2062.5666666666666</v>
      </c>
      <c r="J256" s="272">
        <v>2113.333333333333</v>
      </c>
      <c r="K256" s="271">
        <v>2011.8</v>
      </c>
      <c r="L256" s="271">
        <v>1932</v>
      </c>
      <c r="M256" s="271">
        <v>7.2327599999999999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922.65</v>
      </c>
      <c r="D257" s="272">
        <v>915.84999999999991</v>
      </c>
      <c r="E257" s="272">
        <v>906.89999999999986</v>
      </c>
      <c r="F257" s="272">
        <v>891.15</v>
      </c>
      <c r="G257" s="272">
        <v>882.19999999999993</v>
      </c>
      <c r="H257" s="272">
        <v>931.5999999999998</v>
      </c>
      <c r="I257" s="272">
        <v>940.54999999999984</v>
      </c>
      <c r="J257" s="272">
        <v>956.29999999999973</v>
      </c>
      <c r="K257" s="271">
        <v>924.8</v>
      </c>
      <c r="L257" s="271">
        <v>900.1</v>
      </c>
      <c r="M257" s="271">
        <v>1.86859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1720.45</v>
      </c>
      <c r="D258" s="272">
        <v>1717.3000000000002</v>
      </c>
      <c r="E258" s="272">
        <v>1708.7000000000003</v>
      </c>
      <c r="F258" s="272">
        <v>1696.95</v>
      </c>
      <c r="G258" s="272">
        <v>1688.3500000000001</v>
      </c>
      <c r="H258" s="272">
        <v>1729.0500000000004</v>
      </c>
      <c r="I258" s="272">
        <v>1737.6500000000003</v>
      </c>
      <c r="J258" s="272">
        <v>1749.4000000000005</v>
      </c>
      <c r="K258" s="271">
        <v>1725.9</v>
      </c>
      <c r="L258" s="271">
        <v>1705.55</v>
      </c>
      <c r="M258" s="271">
        <v>0.35581000000000002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2655.35</v>
      </c>
      <c r="D259" s="272">
        <v>2652.6166666666668</v>
      </c>
      <c r="E259" s="272">
        <v>2612.2333333333336</v>
      </c>
      <c r="F259" s="272">
        <v>2569.1166666666668</v>
      </c>
      <c r="G259" s="272">
        <v>2528.7333333333336</v>
      </c>
      <c r="H259" s="272">
        <v>2695.7333333333336</v>
      </c>
      <c r="I259" s="272">
        <v>2736.1166666666668</v>
      </c>
      <c r="J259" s="272">
        <v>2779.2333333333336</v>
      </c>
      <c r="K259" s="271">
        <v>2693</v>
      </c>
      <c r="L259" s="271">
        <v>2609.5</v>
      </c>
      <c r="M259" s="271">
        <v>3.5840800000000002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470.5</v>
      </c>
      <c r="D260" s="272">
        <v>464.95</v>
      </c>
      <c r="E260" s="272">
        <v>457.04999999999995</v>
      </c>
      <c r="F260" s="272">
        <v>443.59999999999997</v>
      </c>
      <c r="G260" s="272">
        <v>435.69999999999993</v>
      </c>
      <c r="H260" s="272">
        <v>478.4</v>
      </c>
      <c r="I260" s="272">
        <v>486.29999999999995</v>
      </c>
      <c r="J260" s="272">
        <v>499.75</v>
      </c>
      <c r="K260" s="271">
        <v>472.85</v>
      </c>
      <c r="L260" s="271">
        <v>451.5</v>
      </c>
      <c r="M260" s="271">
        <v>2.01186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414.45</v>
      </c>
      <c r="D261" s="272">
        <v>413.51666666666665</v>
      </c>
      <c r="E261" s="272">
        <v>407.63333333333333</v>
      </c>
      <c r="F261" s="272">
        <v>400.81666666666666</v>
      </c>
      <c r="G261" s="272">
        <v>394.93333333333334</v>
      </c>
      <c r="H261" s="272">
        <v>420.33333333333331</v>
      </c>
      <c r="I261" s="272">
        <v>426.21666666666664</v>
      </c>
      <c r="J261" s="272">
        <v>433.0333333333333</v>
      </c>
      <c r="K261" s="271">
        <v>419.4</v>
      </c>
      <c r="L261" s="271">
        <v>406.7</v>
      </c>
      <c r="M261" s="271">
        <v>16.405519999999999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63.9</v>
      </c>
      <c r="D262" s="272">
        <v>63.616666666666674</v>
      </c>
      <c r="E262" s="272">
        <v>62.833333333333343</v>
      </c>
      <c r="F262" s="272">
        <v>61.766666666666666</v>
      </c>
      <c r="G262" s="272">
        <v>60.983333333333334</v>
      </c>
      <c r="H262" s="272">
        <v>64.683333333333351</v>
      </c>
      <c r="I262" s="272">
        <v>65.466666666666683</v>
      </c>
      <c r="J262" s="272">
        <v>66.53333333333336</v>
      </c>
      <c r="K262" s="271">
        <v>64.400000000000006</v>
      </c>
      <c r="L262" s="271">
        <v>62.55</v>
      </c>
      <c r="M262" s="271">
        <v>4.0028300000000003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318.95</v>
      </c>
      <c r="D263" s="272">
        <v>313.81666666666666</v>
      </c>
      <c r="E263" s="272">
        <v>305.13333333333333</v>
      </c>
      <c r="F263" s="272">
        <v>291.31666666666666</v>
      </c>
      <c r="G263" s="272">
        <v>282.63333333333333</v>
      </c>
      <c r="H263" s="272">
        <v>327.63333333333333</v>
      </c>
      <c r="I263" s="272">
        <v>336.31666666666661</v>
      </c>
      <c r="J263" s="272">
        <v>350.13333333333333</v>
      </c>
      <c r="K263" s="271">
        <v>322.5</v>
      </c>
      <c r="L263" s="271">
        <v>300</v>
      </c>
      <c r="M263" s="271">
        <v>19.16328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652.85</v>
      </c>
      <c r="D264" s="272">
        <v>648.18333333333328</v>
      </c>
      <c r="E264" s="272">
        <v>641.36666666666656</v>
      </c>
      <c r="F264" s="272">
        <v>629.88333333333333</v>
      </c>
      <c r="G264" s="272">
        <v>623.06666666666661</v>
      </c>
      <c r="H264" s="272">
        <v>659.66666666666652</v>
      </c>
      <c r="I264" s="272">
        <v>666.48333333333335</v>
      </c>
      <c r="J264" s="272">
        <v>677.96666666666647</v>
      </c>
      <c r="K264" s="271">
        <v>655</v>
      </c>
      <c r="L264" s="271">
        <v>636.70000000000005</v>
      </c>
      <c r="M264" s="271">
        <v>17.51341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116.65</v>
      </c>
      <c r="D265" s="272">
        <v>116.96666666666668</v>
      </c>
      <c r="E265" s="272">
        <v>115.23333333333336</v>
      </c>
      <c r="F265" s="272">
        <v>113.81666666666668</v>
      </c>
      <c r="G265" s="272">
        <v>112.08333333333336</v>
      </c>
      <c r="H265" s="272">
        <v>118.38333333333337</v>
      </c>
      <c r="I265" s="272">
        <v>120.11666666666669</v>
      </c>
      <c r="J265" s="272">
        <v>121.53333333333337</v>
      </c>
      <c r="K265" s="271">
        <v>118.7</v>
      </c>
      <c r="L265" s="271">
        <v>115.55</v>
      </c>
      <c r="M265" s="271">
        <v>6.6108200000000004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121.95</v>
      </c>
      <c r="D266" s="272">
        <v>122.23333333333335</v>
      </c>
      <c r="E266" s="272">
        <v>119.81666666666669</v>
      </c>
      <c r="F266" s="272">
        <v>117.68333333333334</v>
      </c>
      <c r="G266" s="272">
        <v>115.26666666666668</v>
      </c>
      <c r="H266" s="272">
        <v>124.3666666666667</v>
      </c>
      <c r="I266" s="272">
        <v>126.78333333333336</v>
      </c>
      <c r="J266" s="272">
        <v>128.91666666666671</v>
      </c>
      <c r="K266" s="271">
        <v>124.65</v>
      </c>
      <c r="L266" s="271">
        <v>120.1</v>
      </c>
      <c r="M266" s="271">
        <v>9.0277499999999993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390.8</v>
      </c>
      <c r="D267" s="272">
        <v>387.09999999999997</v>
      </c>
      <c r="E267" s="272">
        <v>380.69999999999993</v>
      </c>
      <c r="F267" s="272">
        <v>370.59999999999997</v>
      </c>
      <c r="G267" s="272">
        <v>364.19999999999993</v>
      </c>
      <c r="H267" s="272">
        <v>397.19999999999993</v>
      </c>
      <c r="I267" s="272">
        <v>403.59999999999991</v>
      </c>
      <c r="J267" s="272">
        <v>413.69999999999993</v>
      </c>
      <c r="K267" s="271">
        <v>393.5</v>
      </c>
      <c r="L267" s="271">
        <v>377</v>
      </c>
      <c r="M267" s="271">
        <v>24.099430000000002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581.25</v>
      </c>
      <c r="D268" s="272">
        <v>573.86666666666667</v>
      </c>
      <c r="E268" s="272">
        <v>564.93333333333339</v>
      </c>
      <c r="F268" s="272">
        <v>548.61666666666667</v>
      </c>
      <c r="G268" s="272">
        <v>539.68333333333339</v>
      </c>
      <c r="H268" s="272">
        <v>590.18333333333339</v>
      </c>
      <c r="I268" s="272">
        <v>599.11666666666656</v>
      </c>
      <c r="J268" s="272">
        <v>615.43333333333339</v>
      </c>
      <c r="K268" s="271">
        <v>582.79999999999995</v>
      </c>
      <c r="L268" s="271">
        <v>557.54999999999995</v>
      </c>
      <c r="M268" s="271">
        <v>47.602679999999999</v>
      </c>
      <c r="N268" s="1"/>
      <c r="O268" s="1"/>
    </row>
    <row r="269" spans="1:15" ht="12.75" customHeight="1">
      <c r="A269" s="30">
        <v>259</v>
      </c>
      <c r="B269" s="281" t="s">
        <v>801</v>
      </c>
      <c r="C269" s="271">
        <v>476.15</v>
      </c>
      <c r="D269" s="272">
        <v>476.05</v>
      </c>
      <c r="E269" s="272">
        <v>472.1</v>
      </c>
      <c r="F269" s="272">
        <v>468.05</v>
      </c>
      <c r="G269" s="272">
        <v>464.1</v>
      </c>
      <c r="H269" s="272">
        <v>480.1</v>
      </c>
      <c r="I269" s="272">
        <v>484.04999999999995</v>
      </c>
      <c r="J269" s="272">
        <v>488.1</v>
      </c>
      <c r="K269" s="271">
        <v>480</v>
      </c>
      <c r="L269" s="271">
        <v>472</v>
      </c>
      <c r="M269" s="271">
        <v>3.1536499999999998</v>
      </c>
      <c r="N269" s="1"/>
      <c r="O269" s="1"/>
    </row>
    <row r="270" spans="1:15" ht="12.75" customHeight="1">
      <c r="A270" s="30">
        <v>260</v>
      </c>
      <c r="B270" s="281" t="s">
        <v>802</v>
      </c>
      <c r="C270" s="271">
        <v>337.35</v>
      </c>
      <c r="D270" s="272">
        <v>338.76666666666665</v>
      </c>
      <c r="E270" s="272">
        <v>334.38333333333333</v>
      </c>
      <c r="F270" s="272">
        <v>331.41666666666669</v>
      </c>
      <c r="G270" s="272">
        <v>327.03333333333336</v>
      </c>
      <c r="H270" s="272">
        <v>341.73333333333329</v>
      </c>
      <c r="I270" s="272">
        <v>346.11666666666662</v>
      </c>
      <c r="J270" s="272">
        <v>349.08333333333326</v>
      </c>
      <c r="K270" s="271">
        <v>343.15</v>
      </c>
      <c r="L270" s="271">
        <v>335.8</v>
      </c>
      <c r="M270" s="271">
        <v>0.92349000000000003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575.15</v>
      </c>
      <c r="D271" s="272">
        <v>575.05000000000007</v>
      </c>
      <c r="E271" s="272">
        <v>568.10000000000014</v>
      </c>
      <c r="F271" s="272">
        <v>561.05000000000007</v>
      </c>
      <c r="G271" s="272">
        <v>554.10000000000014</v>
      </c>
      <c r="H271" s="272">
        <v>582.10000000000014</v>
      </c>
      <c r="I271" s="272">
        <v>589.05000000000018</v>
      </c>
      <c r="J271" s="272">
        <v>596.10000000000014</v>
      </c>
      <c r="K271" s="271">
        <v>582</v>
      </c>
      <c r="L271" s="271">
        <v>568</v>
      </c>
      <c r="M271" s="271">
        <v>3.1598000000000002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180.4</v>
      </c>
      <c r="D272" s="272">
        <v>179.73333333333335</v>
      </c>
      <c r="E272" s="272">
        <v>177.4666666666667</v>
      </c>
      <c r="F272" s="272">
        <v>174.53333333333336</v>
      </c>
      <c r="G272" s="272">
        <v>172.26666666666671</v>
      </c>
      <c r="H272" s="272">
        <v>182.66666666666669</v>
      </c>
      <c r="I272" s="272">
        <v>184.93333333333334</v>
      </c>
      <c r="J272" s="272">
        <v>187.86666666666667</v>
      </c>
      <c r="K272" s="271">
        <v>182</v>
      </c>
      <c r="L272" s="271">
        <v>176.8</v>
      </c>
      <c r="M272" s="271">
        <v>1.94095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619.79999999999995</v>
      </c>
      <c r="D273" s="272">
        <v>619.7833333333333</v>
      </c>
      <c r="E273" s="272">
        <v>611.66666666666663</v>
      </c>
      <c r="F273" s="272">
        <v>603.5333333333333</v>
      </c>
      <c r="G273" s="272">
        <v>595.41666666666663</v>
      </c>
      <c r="H273" s="272">
        <v>627.91666666666663</v>
      </c>
      <c r="I273" s="272">
        <v>636.03333333333342</v>
      </c>
      <c r="J273" s="272">
        <v>644.16666666666663</v>
      </c>
      <c r="K273" s="271">
        <v>627.9</v>
      </c>
      <c r="L273" s="271">
        <v>611.65</v>
      </c>
      <c r="M273" s="271">
        <v>4.09504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1390.15</v>
      </c>
      <c r="D274" s="272">
        <v>1375.0333333333335</v>
      </c>
      <c r="E274" s="272">
        <v>1352.116666666667</v>
      </c>
      <c r="F274" s="272">
        <v>1314.0833333333335</v>
      </c>
      <c r="G274" s="272">
        <v>1291.166666666667</v>
      </c>
      <c r="H274" s="272">
        <v>1413.0666666666671</v>
      </c>
      <c r="I274" s="272">
        <v>1435.9833333333336</v>
      </c>
      <c r="J274" s="272">
        <v>1474.0166666666671</v>
      </c>
      <c r="K274" s="271">
        <v>1397.95</v>
      </c>
      <c r="L274" s="271">
        <v>1337</v>
      </c>
      <c r="M274" s="271">
        <v>0.84465999999999997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249</v>
      </c>
      <c r="D275" s="272">
        <v>249.70000000000002</v>
      </c>
      <c r="E275" s="272">
        <v>245.40000000000003</v>
      </c>
      <c r="F275" s="272">
        <v>241.8</v>
      </c>
      <c r="G275" s="272">
        <v>237.50000000000003</v>
      </c>
      <c r="H275" s="272">
        <v>253.30000000000004</v>
      </c>
      <c r="I275" s="272">
        <v>257.60000000000002</v>
      </c>
      <c r="J275" s="272">
        <v>261.20000000000005</v>
      </c>
      <c r="K275" s="271">
        <v>254</v>
      </c>
      <c r="L275" s="271">
        <v>246.1</v>
      </c>
      <c r="M275" s="271">
        <v>1.5921400000000001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555.65</v>
      </c>
      <c r="D276" s="272">
        <v>554.94999999999993</v>
      </c>
      <c r="E276" s="272">
        <v>546.44999999999982</v>
      </c>
      <c r="F276" s="272">
        <v>537.24999999999989</v>
      </c>
      <c r="G276" s="272">
        <v>528.74999999999977</v>
      </c>
      <c r="H276" s="272">
        <v>564.14999999999986</v>
      </c>
      <c r="I276" s="272">
        <v>572.65000000000009</v>
      </c>
      <c r="J276" s="272">
        <v>581.84999999999991</v>
      </c>
      <c r="K276" s="271">
        <v>563.45000000000005</v>
      </c>
      <c r="L276" s="271">
        <v>545.75</v>
      </c>
      <c r="M276" s="271">
        <v>13.08038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302.85000000000002</v>
      </c>
      <c r="D277" s="272">
        <v>297.59999999999997</v>
      </c>
      <c r="E277" s="272">
        <v>290.24999999999994</v>
      </c>
      <c r="F277" s="272">
        <v>277.64999999999998</v>
      </c>
      <c r="G277" s="272">
        <v>270.29999999999995</v>
      </c>
      <c r="H277" s="272">
        <v>310.19999999999993</v>
      </c>
      <c r="I277" s="272">
        <v>317.54999999999995</v>
      </c>
      <c r="J277" s="272">
        <v>330.14999999999992</v>
      </c>
      <c r="K277" s="271">
        <v>304.95</v>
      </c>
      <c r="L277" s="271">
        <v>285</v>
      </c>
      <c r="M277" s="271">
        <v>18.98696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1174.9000000000001</v>
      </c>
      <c r="D278" s="272">
        <v>1171.8833333333334</v>
      </c>
      <c r="E278" s="272">
        <v>1160.5166666666669</v>
      </c>
      <c r="F278" s="272">
        <v>1146.1333333333334</v>
      </c>
      <c r="G278" s="272">
        <v>1134.7666666666669</v>
      </c>
      <c r="H278" s="272">
        <v>1186.2666666666669</v>
      </c>
      <c r="I278" s="272">
        <v>1197.6333333333332</v>
      </c>
      <c r="J278" s="272">
        <v>1212.0166666666669</v>
      </c>
      <c r="K278" s="271">
        <v>1183.25</v>
      </c>
      <c r="L278" s="271">
        <v>1157.5</v>
      </c>
      <c r="M278" s="271">
        <v>0.91269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360.35</v>
      </c>
      <c r="D279" s="272">
        <v>360.11666666666662</v>
      </c>
      <c r="E279" s="272">
        <v>356.23333333333323</v>
      </c>
      <c r="F279" s="272">
        <v>352.11666666666662</v>
      </c>
      <c r="G279" s="272">
        <v>348.23333333333323</v>
      </c>
      <c r="H279" s="272">
        <v>364.23333333333323</v>
      </c>
      <c r="I279" s="272">
        <v>368.11666666666656</v>
      </c>
      <c r="J279" s="272">
        <v>372.23333333333323</v>
      </c>
      <c r="K279" s="271">
        <v>364</v>
      </c>
      <c r="L279" s="271">
        <v>356</v>
      </c>
      <c r="M279" s="271">
        <v>1.10246</v>
      </c>
      <c r="N279" s="1"/>
      <c r="O279" s="1"/>
    </row>
    <row r="280" spans="1:15" ht="12.75" customHeight="1">
      <c r="A280" s="30">
        <v>270</v>
      </c>
      <c r="B280" s="281" t="s">
        <v>803</v>
      </c>
      <c r="C280" s="271">
        <v>77.349999999999994</v>
      </c>
      <c r="D280" s="272">
        <v>75.033333333333331</v>
      </c>
      <c r="E280" s="272">
        <v>72.066666666666663</v>
      </c>
      <c r="F280" s="272">
        <v>66.783333333333331</v>
      </c>
      <c r="G280" s="272">
        <v>63.816666666666663</v>
      </c>
      <c r="H280" s="272">
        <v>80.316666666666663</v>
      </c>
      <c r="I280" s="272">
        <v>83.283333333333331</v>
      </c>
      <c r="J280" s="272">
        <v>88.566666666666663</v>
      </c>
      <c r="K280" s="271">
        <v>78</v>
      </c>
      <c r="L280" s="271">
        <v>69.75</v>
      </c>
      <c r="M280" s="271">
        <v>147.78331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498.75</v>
      </c>
      <c r="D281" s="272">
        <v>497.64999999999992</v>
      </c>
      <c r="E281" s="272">
        <v>492.49999999999983</v>
      </c>
      <c r="F281" s="272">
        <v>486.24999999999989</v>
      </c>
      <c r="G281" s="272">
        <v>481.0999999999998</v>
      </c>
      <c r="H281" s="272">
        <v>503.89999999999986</v>
      </c>
      <c r="I281" s="272">
        <v>509.04999999999995</v>
      </c>
      <c r="J281" s="272">
        <v>515.29999999999995</v>
      </c>
      <c r="K281" s="271">
        <v>502.8</v>
      </c>
      <c r="L281" s="271">
        <v>491.4</v>
      </c>
      <c r="M281" s="271">
        <v>0.67323999999999995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64.849999999999994</v>
      </c>
      <c r="D282" s="272">
        <v>64.133333333333326</v>
      </c>
      <c r="E282" s="272">
        <v>63.266666666666652</v>
      </c>
      <c r="F282" s="272">
        <v>61.683333333333323</v>
      </c>
      <c r="G282" s="272">
        <v>60.816666666666649</v>
      </c>
      <c r="H282" s="272">
        <v>65.716666666666654</v>
      </c>
      <c r="I282" s="272">
        <v>66.583333333333329</v>
      </c>
      <c r="J282" s="272">
        <v>68.166666666666657</v>
      </c>
      <c r="K282" s="271">
        <v>65</v>
      </c>
      <c r="L282" s="271">
        <v>62.55</v>
      </c>
      <c r="M282" s="271">
        <v>51.016399999999997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401.3</v>
      </c>
      <c r="D283" s="272">
        <v>401.31666666666666</v>
      </c>
      <c r="E283" s="272">
        <v>397.98333333333335</v>
      </c>
      <c r="F283" s="272">
        <v>394.66666666666669</v>
      </c>
      <c r="G283" s="272">
        <v>391.33333333333337</v>
      </c>
      <c r="H283" s="272">
        <v>404.63333333333333</v>
      </c>
      <c r="I283" s="272">
        <v>407.9666666666667</v>
      </c>
      <c r="J283" s="272">
        <v>411.2833333333333</v>
      </c>
      <c r="K283" s="271">
        <v>404.65</v>
      </c>
      <c r="L283" s="271">
        <v>398</v>
      </c>
      <c r="M283" s="271">
        <v>2.8004600000000002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1855.75</v>
      </c>
      <c r="D284" s="272">
        <v>1848.25</v>
      </c>
      <c r="E284" s="272">
        <v>1827.5</v>
      </c>
      <c r="F284" s="272">
        <v>1799.25</v>
      </c>
      <c r="G284" s="272">
        <v>1778.5</v>
      </c>
      <c r="H284" s="272">
        <v>1876.5</v>
      </c>
      <c r="I284" s="272">
        <v>1897.25</v>
      </c>
      <c r="J284" s="272">
        <v>1925.5</v>
      </c>
      <c r="K284" s="271">
        <v>1869</v>
      </c>
      <c r="L284" s="271">
        <v>1820</v>
      </c>
      <c r="M284" s="271">
        <v>22.143000000000001</v>
      </c>
      <c r="N284" s="1"/>
      <c r="O284" s="1"/>
    </row>
    <row r="285" spans="1:15" ht="12.75" customHeight="1">
      <c r="A285" s="30">
        <v>275</v>
      </c>
      <c r="B285" s="281" t="s">
        <v>785</v>
      </c>
      <c r="C285" s="271">
        <v>1207.3</v>
      </c>
      <c r="D285" s="272">
        <v>1208.0833333333333</v>
      </c>
      <c r="E285" s="272">
        <v>1188.2166666666665</v>
      </c>
      <c r="F285" s="272">
        <v>1169.1333333333332</v>
      </c>
      <c r="G285" s="272">
        <v>1149.2666666666664</v>
      </c>
      <c r="H285" s="272">
        <v>1227.1666666666665</v>
      </c>
      <c r="I285" s="272">
        <v>1247.0333333333333</v>
      </c>
      <c r="J285" s="272">
        <v>1266.1166666666666</v>
      </c>
      <c r="K285" s="271">
        <v>1227.95</v>
      </c>
      <c r="L285" s="271">
        <v>1189</v>
      </c>
      <c r="M285" s="271">
        <v>0.33111000000000002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73.75</v>
      </c>
      <c r="D286" s="272">
        <v>73.25</v>
      </c>
      <c r="E286" s="272">
        <v>72.55</v>
      </c>
      <c r="F286" s="272">
        <v>71.349999999999994</v>
      </c>
      <c r="G286" s="272">
        <v>70.649999999999991</v>
      </c>
      <c r="H286" s="272">
        <v>74.45</v>
      </c>
      <c r="I286" s="272">
        <v>75.149999999999991</v>
      </c>
      <c r="J286" s="272">
        <v>76.350000000000009</v>
      </c>
      <c r="K286" s="271">
        <v>73.95</v>
      </c>
      <c r="L286" s="271">
        <v>72.05</v>
      </c>
      <c r="M286" s="271">
        <v>41.299669999999999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3651</v>
      </c>
      <c r="D287" s="272">
        <v>3615.35</v>
      </c>
      <c r="E287" s="272">
        <v>3561.7</v>
      </c>
      <c r="F287" s="272">
        <v>3472.4</v>
      </c>
      <c r="G287" s="272">
        <v>3418.75</v>
      </c>
      <c r="H287" s="272">
        <v>3704.6499999999996</v>
      </c>
      <c r="I287" s="272">
        <v>3758.3</v>
      </c>
      <c r="J287" s="272">
        <v>3847.5999999999995</v>
      </c>
      <c r="K287" s="271">
        <v>3669</v>
      </c>
      <c r="L287" s="271">
        <v>3526.05</v>
      </c>
      <c r="M287" s="271">
        <v>4.3618899999999998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387</v>
      </c>
      <c r="D288" s="272">
        <v>383.33333333333331</v>
      </c>
      <c r="E288" s="272">
        <v>377.66666666666663</v>
      </c>
      <c r="F288" s="272">
        <v>368.33333333333331</v>
      </c>
      <c r="G288" s="272">
        <v>362.66666666666663</v>
      </c>
      <c r="H288" s="272">
        <v>392.66666666666663</v>
      </c>
      <c r="I288" s="272">
        <v>398.33333333333326</v>
      </c>
      <c r="J288" s="272">
        <v>407.66666666666663</v>
      </c>
      <c r="K288" s="271">
        <v>389</v>
      </c>
      <c r="L288" s="271">
        <v>374</v>
      </c>
      <c r="M288" s="271">
        <v>15.71547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11662.85</v>
      </c>
      <c r="D289" s="272">
        <v>11527.283333333333</v>
      </c>
      <c r="E289" s="272">
        <v>11355.566666666666</v>
      </c>
      <c r="F289" s="272">
        <v>11048.283333333333</v>
      </c>
      <c r="G289" s="272">
        <v>10876.566666666666</v>
      </c>
      <c r="H289" s="272">
        <v>11834.566666666666</v>
      </c>
      <c r="I289" s="272">
        <v>12006.283333333333</v>
      </c>
      <c r="J289" s="272">
        <v>12313.566666666666</v>
      </c>
      <c r="K289" s="271">
        <v>11699</v>
      </c>
      <c r="L289" s="271">
        <v>11220</v>
      </c>
      <c r="M289" s="271">
        <v>0.11601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4664.8</v>
      </c>
      <c r="D290" s="272">
        <v>4651.8999999999996</v>
      </c>
      <c r="E290" s="272">
        <v>4593.7999999999993</v>
      </c>
      <c r="F290" s="272">
        <v>4522.7999999999993</v>
      </c>
      <c r="G290" s="272">
        <v>4464.6999999999989</v>
      </c>
      <c r="H290" s="272">
        <v>4722.8999999999996</v>
      </c>
      <c r="I290" s="272">
        <v>4781</v>
      </c>
      <c r="J290" s="272">
        <v>4852</v>
      </c>
      <c r="K290" s="271">
        <v>4710</v>
      </c>
      <c r="L290" s="271">
        <v>4580.8999999999996</v>
      </c>
      <c r="M290" s="271">
        <v>3.9181300000000001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1877.05</v>
      </c>
      <c r="D291" s="272">
        <v>1884.8999999999999</v>
      </c>
      <c r="E291" s="272">
        <v>1857.8499999999997</v>
      </c>
      <c r="F291" s="272">
        <v>1838.6499999999999</v>
      </c>
      <c r="G291" s="272">
        <v>1811.5999999999997</v>
      </c>
      <c r="H291" s="272">
        <v>1904.0999999999997</v>
      </c>
      <c r="I291" s="272">
        <v>1931.1499999999999</v>
      </c>
      <c r="J291" s="272">
        <v>1950.3499999999997</v>
      </c>
      <c r="K291" s="271">
        <v>1911.95</v>
      </c>
      <c r="L291" s="271">
        <v>1865.7</v>
      </c>
      <c r="M291" s="271">
        <v>18.115089999999999</v>
      </c>
      <c r="N291" s="1"/>
      <c r="O291" s="1"/>
    </row>
    <row r="292" spans="1:15" ht="12.75" customHeight="1">
      <c r="A292" s="30">
        <v>282</v>
      </c>
      <c r="B292" s="281" t="s">
        <v>853</v>
      </c>
      <c r="C292" s="271">
        <v>374.95</v>
      </c>
      <c r="D292" s="272">
        <v>373.7</v>
      </c>
      <c r="E292" s="272">
        <v>368.65</v>
      </c>
      <c r="F292" s="272">
        <v>362.34999999999997</v>
      </c>
      <c r="G292" s="272">
        <v>357.29999999999995</v>
      </c>
      <c r="H292" s="272">
        <v>380</v>
      </c>
      <c r="I292" s="272">
        <v>385.05000000000007</v>
      </c>
      <c r="J292" s="272">
        <v>391.35</v>
      </c>
      <c r="K292" s="271">
        <v>378.75</v>
      </c>
      <c r="L292" s="271">
        <v>367.4</v>
      </c>
      <c r="M292" s="271">
        <v>3.7483300000000002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587.04999999999995</v>
      </c>
      <c r="D293" s="272">
        <v>579.69999999999993</v>
      </c>
      <c r="E293" s="272">
        <v>569.34999999999991</v>
      </c>
      <c r="F293" s="272">
        <v>551.65</v>
      </c>
      <c r="G293" s="272">
        <v>541.29999999999995</v>
      </c>
      <c r="H293" s="272">
        <v>597.39999999999986</v>
      </c>
      <c r="I293" s="272">
        <v>607.75</v>
      </c>
      <c r="J293" s="272">
        <v>625.44999999999982</v>
      </c>
      <c r="K293" s="271">
        <v>590.04999999999995</v>
      </c>
      <c r="L293" s="271">
        <v>562</v>
      </c>
      <c r="M293" s="271">
        <v>12.396050000000001</v>
      </c>
      <c r="N293" s="1"/>
      <c r="O293" s="1"/>
    </row>
    <row r="294" spans="1:15" ht="12.75" customHeight="1">
      <c r="A294" s="30">
        <v>284</v>
      </c>
      <c r="B294" s="281" t="s">
        <v>805</v>
      </c>
      <c r="C294" s="271">
        <v>323.64999999999998</v>
      </c>
      <c r="D294" s="272">
        <v>324.18333333333334</v>
      </c>
      <c r="E294" s="272">
        <v>317.56666666666666</v>
      </c>
      <c r="F294" s="272">
        <v>311.48333333333335</v>
      </c>
      <c r="G294" s="272">
        <v>304.86666666666667</v>
      </c>
      <c r="H294" s="272">
        <v>330.26666666666665</v>
      </c>
      <c r="I294" s="272">
        <v>336.88333333333333</v>
      </c>
      <c r="J294" s="272">
        <v>342.96666666666664</v>
      </c>
      <c r="K294" s="271">
        <v>330.8</v>
      </c>
      <c r="L294" s="271">
        <v>318.10000000000002</v>
      </c>
      <c r="M294" s="271">
        <v>14.672409999999999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3318.1</v>
      </c>
      <c r="D295" s="272">
        <v>3285.9</v>
      </c>
      <c r="E295" s="272">
        <v>3236.2000000000003</v>
      </c>
      <c r="F295" s="272">
        <v>3154.3</v>
      </c>
      <c r="G295" s="272">
        <v>3104.6000000000004</v>
      </c>
      <c r="H295" s="272">
        <v>3367.8</v>
      </c>
      <c r="I295" s="272">
        <v>3417.5</v>
      </c>
      <c r="J295" s="272">
        <v>3499.4</v>
      </c>
      <c r="K295" s="271">
        <v>3335.6</v>
      </c>
      <c r="L295" s="271">
        <v>3204</v>
      </c>
      <c r="M295" s="271">
        <v>0.94028999999999996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695.45</v>
      </c>
      <c r="D296" s="272">
        <v>689.98333333333323</v>
      </c>
      <c r="E296" s="272">
        <v>680.46666666666647</v>
      </c>
      <c r="F296" s="272">
        <v>665.48333333333323</v>
      </c>
      <c r="G296" s="272">
        <v>655.96666666666647</v>
      </c>
      <c r="H296" s="272">
        <v>704.96666666666647</v>
      </c>
      <c r="I296" s="272">
        <v>714.48333333333312</v>
      </c>
      <c r="J296" s="272">
        <v>729.46666666666647</v>
      </c>
      <c r="K296" s="271">
        <v>699.5</v>
      </c>
      <c r="L296" s="271">
        <v>675</v>
      </c>
      <c r="M296" s="271">
        <v>13.72908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1763.05</v>
      </c>
      <c r="D297" s="272">
        <v>1769.3333333333333</v>
      </c>
      <c r="E297" s="272">
        <v>1743.7166666666665</v>
      </c>
      <c r="F297" s="272">
        <v>1724.3833333333332</v>
      </c>
      <c r="G297" s="272">
        <v>1698.7666666666664</v>
      </c>
      <c r="H297" s="272">
        <v>1788.6666666666665</v>
      </c>
      <c r="I297" s="272">
        <v>1814.2833333333333</v>
      </c>
      <c r="J297" s="272">
        <v>1833.6166666666666</v>
      </c>
      <c r="K297" s="271">
        <v>1794.95</v>
      </c>
      <c r="L297" s="271">
        <v>1750</v>
      </c>
      <c r="M297" s="271">
        <v>0.42573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39.950000000000003</v>
      </c>
      <c r="D298" s="272">
        <v>40.050000000000004</v>
      </c>
      <c r="E298" s="272">
        <v>39.400000000000006</v>
      </c>
      <c r="F298" s="272">
        <v>38.85</v>
      </c>
      <c r="G298" s="272">
        <v>38.200000000000003</v>
      </c>
      <c r="H298" s="272">
        <v>40.600000000000009</v>
      </c>
      <c r="I298" s="272">
        <v>41.25</v>
      </c>
      <c r="J298" s="272">
        <v>41.800000000000011</v>
      </c>
      <c r="K298" s="271">
        <v>40.700000000000003</v>
      </c>
      <c r="L298" s="271">
        <v>39.5</v>
      </c>
      <c r="M298" s="271">
        <v>13.07507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164.75</v>
      </c>
      <c r="D299" s="272">
        <v>163.53333333333333</v>
      </c>
      <c r="E299" s="272">
        <v>159.66666666666666</v>
      </c>
      <c r="F299" s="272">
        <v>154.58333333333331</v>
      </c>
      <c r="G299" s="272">
        <v>150.71666666666664</v>
      </c>
      <c r="H299" s="272">
        <v>168.61666666666667</v>
      </c>
      <c r="I299" s="272">
        <v>172.48333333333335</v>
      </c>
      <c r="J299" s="272">
        <v>177.56666666666669</v>
      </c>
      <c r="K299" s="271">
        <v>167.4</v>
      </c>
      <c r="L299" s="271">
        <v>158.44999999999999</v>
      </c>
      <c r="M299" s="271">
        <v>5.6866899999999996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85895.45</v>
      </c>
      <c r="D300" s="272">
        <v>85491.8</v>
      </c>
      <c r="E300" s="272">
        <v>84203.650000000009</v>
      </c>
      <c r="F300" s="272">
        <v>82511.850000000006</v>
      </c>
      <c r="G300" s="272">
        <v>81223.700000000012</v>
      </c>
      <c r="H300" s="272">
        <v>87183.6</v>
      </c>
      <c r="I300" s="272">
        <v>88471.75</v>
      </c>
      <c r="J300" s="272">
        <v>90163.55</v>
      </c>
      <c r="K300" s="271">
        <v>86779.95</v>
      </c>
      <c r="L300" s="271">
        <v>83800</v>
      </c>
      <c r="M300" s="271">
        <v>0.13741</v>
      </c>
      <c r="N300" s="1"/>
      <c r="O300" s="1"/>
    </row>
    <row r="301" spans="1:15" ht="12.75" customHeight="1">
      <c r="A301" s="30">
        <v>291</v>
      </c>
      <c r="B301" s="281" t="s">
        <v>854</v>
      </c>
      <c r="C301" s="271">
        <v>1586.85</v>
      </c>
      <c r="D301" s="272">
        <v>1575.6333333333332</v>
      </c>
      <c r="E301" s="272">
        <v>1553.2666666666664</v>
      </c>
      <c r="F301" s="272">
        <v>1519.6833333333332</v>
      </c>
      <c r="G301" s="272">
        <v>1497.3166666666664</v>
      </c>
      <c r="H301" s="272">
        <v>1609.2166666666665</v>
      </c>
      <c r="I301" s="272">
        <v>1631.5833333333333</v>
      </c>
      <c r="J301" s="272">
        <v>1665.1666666666665</v>
      </c>
      <c r="K301" s="271">
        <v>1598</v>
      </c>
      <c r="L301" s="271">
        <v>1542.05</v>
      </c>
      <c r="M301" s="271">
        <v>1.14446</v>
      </c>
      <c r="N301" s="1"/>
      <c r="O301" s="1"/>
    </row>
    <row r="302" spans="1:15" ht="12.75" customHeight="1">
      <c r="A302" s="30">
        <v>292</v>
      </c>
      <c r="B302" s="281" t="s">
        <v>804</v>
      </c>
      <c r="C302" s="271">
        <v>1056.0999999999999</v>
      </c>
      <c r="D302" s="272">
        <v>1055.3</v>
      </c>
      <c r="E302" s="272">
        <v>1045.8</v>
      </c>
      <c r="F302" s="272">
        <v>1035.5</v>
      </c>
      <c r="G302" s="272">
        <v>1026</v>
      </c>
      <c r="H302" s="272">
        <v>1065.5999999999999</v>
      </c>
      <c r="I302" s="272">
        <v>1075.0999999999999</v>
      </c>
      <c r="J302" s="272">
        <v>1085.3999999999999</v>
      </c>
      <c r="K302" s="271">
        <v>1064.8</v>
      </c>
      <c r="L302" s="271">
        <v>1045</v>
      </c>
      <c r="M302" s="271">
        <v>2.5607799999999998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860.1</v>
      </c>
      <c r="D303" s="272">
        <v>855.48333333333323</v>
      </c>
      <c r="E303" s="272">
        <v>845.56666666666649</v>
      </c>
      <c r="F303" s="272">
        <v>831.0333333333333</v>
      </c>
      <c r="G303" s="272">
        <v>821.11666666666656</v>
      </c>
      <c r="H303" s="272">
        <v>870.01666666666642</v>
      </c>
      <c r="I303" s="272">
        <v>879.93333333333317</v>
      </c>
      <c r="J303" s="272">
        <v>894.46666666666636</v>
      </c>
      <c r="K303" s="271">
        <v>865.4</v>
      </c>
      <c r="L303" s="271">
        <v>840.95</v>
      </c>
      <c r="M303" s="271">
        <v>4.4486100000000004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195.25</v>
      </c>
      <c r="D304" s="272">
        <v>193.31666666666669</v>
      </c>
      <c r="E304" s="272">
        <v>190.73333333333338</v>
      </c>
      <c r="F304" s="272">
        <v>186.2166666666667</v>
      </c>
      <c r="G304" s="272">
        <v>183.63333333333338</v>
      </c>
      <c r="H304" s="272">
        <v>197.83333333333337</v>
      </c>
      <c r="I304" s="272">
        <v>200.41666666666669</v>
      </c>
      <c r="J304" s="272">
        <v>204.93333333333337</v>
      </c>
      <c r="K304" s="271">
        <v>195.9</v>
      </c>
      <c r="L304" s="271">
        <v>188.8</v>
      </c>
      <c r="M304" s="271">
        <v>48.772849999999998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1273.0999999999999</v>
      </c>
      <c r="D305" s="272">
        <v>1256.0333333333333</v>
      </c>
      <c r="E305" s="272">
        <v>1235.0666666666666</v>
      </c>
      <c r="F305" s="272">
        <v>1197.0333333333333</v>
      </c>
      <c r="G305" s="272">
        <v>1176.0666666666666</v>
      </c>
      <c r="H305" s="272">
        <v>1294.0666666666666</v>
      </c>
      <c r="I305" s="272">
        <v>1315.0333333333333</v>
      </c>
      <c r="J305" s="272">
        <v>1353.0666666666666</v>
      </c>
      <c r="K305" s="271">
        <v>1277</v>
      </c>
      <c r="L305" s="271">
        <v>1218</v>
      </c>
      <c r="M305" s="271">
        <v>44.491680000000002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275.3</v>
      </c>
      <c r="D306" s="272">
        <v>275.11666666666673</v>
      </c>
      <c r="E306" s="272">
        <v>271.13333333333344</v>
      </c>
      <c r="F306" s="272">
        <v>266.9666666666667</v>
      </c>
      <c r="G306" s="272">
        <v>262.98333333333341</v>
      </c>
      <c r="H306" s="272">
        <v>279.28333333333347</v>
      </c>
      <c r="I306" s="272">
        <v>283.26666666666671</v>
      </c>
      <c r="J306" s="272">
        <v>287.43333333333351</v>
      </c>
      <c r="K306" s="271">
        <v>279.10000000000002</v>
      </c>
      <c r="L306" s="271">
        <v>270.95</v>
      </c>
      <c r="M306" s="271">
        <v>3.6016499999999998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255.85</v>
      </c>
      <c r="D307" s="272">
        <v>253.26666666666665</v>
      </c>
      <c r="E307" s="272">
        <v>248.13333333333333</v>
      </c>
      <c r="F307" s="272">
        <v>240.41666666666669</v>
      </c>
      <c r="G307" s="272">
        <v>235.28333333333336</v>
      </c>
      <c r="H307" s="272">
        <v>260.98333333333329</v>
      </c>
      <c r="I307" s="272">
        <v>266.11666666666662</v>
      </c>
      <c r="J307" s="272">
        <v>273.83333333333326</v>
      </c>
      <c r="K307" s="271">
        <v>258.39999999999998</v>
      </c>
      <c r="L307" s="271">
        <v>245.55</v>
      </c>
      <c r="M307" s="271">
        <v>3.5751200000000001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494.75</v>
      </c>
      <c r="D308" s="272">
        <v>493.83333333333331</v>
      </c>
      <c r="E308" s="272">
        <v>488.21666666666664</v>
      </c>
      <c r="F308" s="272">
        <v>481.68333333333334</v>
      </c>
      <c r="G308" s="272">
        <v>476.06666666666666</v>
      </c>
      <c r="H308" s="272">
        <v>500.36666666666662</v>
      </c>
      <c r="I308" s="272">
        <v>505.98333333333329</v>
      </c>
      <c r="J308" s="272">
        <v>512.51666666666665</v>
      </c>
      <c r="K308" s="271">
        <v>499.45</v>
      </c>
      <c r="L308" s="271">
        <v>487.3</v>
      </c>
      <c r="M308" s="271">
        <v>1.2196100000000001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101.45</v>
      </c>
      <c r="D309" s="272">
        <v>100.61666666666667</v>
      </c>
      <c r="E309" s="272">
        <v>99.033333333333346</v>
      </c>
      <c r="F309" s="272">
        <v>96.616666666666674</v>
      </c>
      <c r="G309" s="272">
        <v>95.033333333333346</v>
      </c>
      <c r="H309" s="272">
        <v>103.03333333333335</v>
      </c>
      <c r="I309" s="272">
        <v>104.61666666666666</v>
      </c>
      <c r="J309" s="272">
        <v>107.03333333333335</v>
      </c>
      <c r="K309" s="271">
        <v>102.2</v>
      </c>
      <c r="L309" s="271">
        <v>98.2</v>
      </c>
      <c r="M309" s="271">
        <v>45.59281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72.7</v>
      </c>
      <c r="D310" s="272">
        <v>71.599999999999994</v>
      </c>
      <c r="E310" s="272">
        <v>69.699999999999989</v>
      </c>
      <c r="F310" s="272">
        <v>66.699999999999989</v>
      </c>
      <c r="G310" s="272">
        <v>64.799999999999983</v>
      </c>
      <c r="H310" s="272">
        <v>74.599999999999994</v>
      </c>
      <c r="I310" s="272">
        <v>76.5</v>
      </c>
      <c r="J310" s="272">
        <v>79.5</v>
      </c>
      <c r="K310" s="271">
        <v>73.5</v>
      </c>
      <c r="L310" s="271">
        <v>68.599999999999994</v>
      </c>
      <c r="M310" s="271">
        <v>125.54649999999999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513</v>
      </c>
      <c r="D311" s="272">
        <v>513.5333333333333</v>
      </c>
      <c r="E311" s="272">
        <v>509.71666666666658</v>
      </c>
      <c r="F311" s="272">
        <v>506.43333333333328</v>
      </c>
      <c r="G311" s="272">
        <v>502.61666666666656</v>
      </c>
      <c r="H311" s="272">
        <v>516.81666666666661</v>
      </c>
      <c r="I311" s="272">
        <v>520.63333333333321</v>
      </c>
      <c r="J311" s="272">
        <v>523.91666666666663</v>
      </c>
      <c r="K311" s="271">
        <v>517.35</v>
      </c>
      <c r="L311" s="271">
        <v>510.25</v>
      </c>
      <c r="M311" s="271">
        <v>9.6605299999999996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8720.5</v>
      </c>
      <c r="D312" s="272">
        <v>8680.5</v>
      </c>
      <c r="E312" s="272">
        <v>8604</v>
      </c>
      <c r="F312" s="272">
        <v>8487.5</v>
      </c>
      <c r="G312" s="272">
        <v>8411</v>
      </c>
      <c r="H312" s="272">
        <v>8797</v>
      </c>
      <c r="I312" s="272">
        <v>8873.5</v>
      </c>
      <c r="J312" s="272">
        <v>8990</v>
      </c>
      <c r="K312" s="271">
        <v>8757</v>
      </c>
      <c r="L312" s="271">
        <v>8564</v>
      </c>
      <c r="M312" s="271">
        <v>5.5823099999999997</v>
      </c>
      <c r="N312" s="1"/>
      <c r="O312" s="1"/>
    </row>
    <row r="313" spans="1:15" ht="12.75" customHeight="1">
      <c r="A313" s="30">
        <v>303</v>
      </c>
      <c r="B313" s="281" t="s">
        <v>806</v>
      </c>
      <c r="C313" s="271">
        <v>1952.05</v>
      </c>
      <c r="D313" s="272">
        <v>1951.5833333333333</v>
      </c>
      <c r="E313" s="272">
        <v>1930.4166666666665</v>
      </c>
      <c r="F313" s="272">
        <v>1908.7833333333333</v>
      </c>
      <c r="G313" s="272">
        <v>1887.6166666666666</v>
      </c>
      <c r="H313" s="272">
        <v>1973.2166666666665</v>
      </c>
      <c r="I313" s="272">
        <v>1994.383333333333</v>
      </c>
      <c r="J313" s="272">
        <v>2016.0166666666664</v>
      </c>
      <c r="K313" s="271">
        <v>1972.75</v>
      </c>
      <c r="L313" s="271">
        <v>1929.95</v>
      </c>
      <c r="M313" s="271">
        <v>1.0869500000000001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799.2</v>
      </c>
      <c r="D314" s="272">
        <v>804.5</v>
      </c>
      <c r="E314" s="272">
        <v>789.85</v>
      </c>
      <c r="F314" s="272">
        <v>780.5</v>
      </c>
      <c r="G314" s="272">
        <v>765.85</v>
      </c>
      <c r="H314" s="272">
        <v>813.85</v>
      </c>
      <c r="I314" s="272">
        <v>828.50000000000011</v>
      </c>
      <c r="J314" s="272">
        <v>837.85</v>
      </c>
      <c r="K314" s="271">
        <v>819.15</v>
      </c>
      <c r="L314" s="271">
        <v>795.15</v>
      </c>
      <c r="M314" s="271">
        <v>4.60623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382.35</v>
      </c>
      <c r="D315" s="272">
        <v>380.11666666666662</v>
      </c>
      <c r="E315" s="272">
        <v>375.23333333333323</v>
      </c>
      <c r="F315" s="272">
        <v>368.11666666666662</v>
      </c>
      <c r="G315" s="272">
        <v>363.23333333333323</v>
      </c>
      <c r="H315" s="272">
        <v>387.23333333333323</v>
      </c>
      <c r="I315" s="272">
        <v>392.11666666666656</v>
      </c>
      <c r="J315" s="272">
        <v>399.23333333333323</v>
      </c>
      <c r="K315" s="271">
        <v>385</v>
      </c>
      <c r="L315" s="271">
        <v>373</v>
      </c>
      <c r="M315" s="271">
        <v>16.7241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306.7</v>
      </c>
      <c r="D316" s="272">
        <v>305.90000000000003</v>
      </c>
      <c r="E316" s="272">
        <v>301.80000000000007</v>
      </c>
      <c r="F316" s="272">
        <v>296.90000000000003</v>
      </c>
      <c r="G316" s="272">
        <v>292.80000000000007</v>
      </c>
      <c r="H316" s="272">
        <v>310.80000000000007</v>
      </c>
      <c r="I316" s="272">
        <v>314.90000000000009</v>
      </c>
      <c r="J316" s="272">
        <v>319.80000000000007</v>
      </c>
      <c r="K316" s="271">
        <v>310</v>
      </c>
      <c r="L316" s="271">
        <v>301</v>
      </c>
      <c r="M316" s="271">
        <v>2.51613</v>
      </c>
      <c r="N316" s="1"/>
      <c r="O316" s="1"/>
    </row>
    <row r="317" spans="1:15" ht="12.75" customHeight="1">
      <c r="A317" s="30">
        <v>307</v>
      </c>
      <c r="B317" s="281" t="s">
        <v>855</v>
      </c>
      <c r="C317" s="271">
        <v>733.65</v>
      </c>
      <c r="D317" s="272">
        <v>730.93333333333328</v>
      </c>
      <c r="E317" s="272">
        <v>725.56666666666661</v>
      </c>
      <c r="F317" s="272">
        <v>717.48333333333335</v>
      </c>
      <c r="G317" s="272">
        <v>712.11666666666667</v>
      </c>
      <c r="H317" s="272">
        <v>739.01666666666654</v>
      </c>
      <c r="I317" s="272">
        <v>744.3833333333331</v>
      </c>
      <c r="J317" s="272">
        <v>752.46666666666647</v>
      </c>
      <c r="K317" s="271">
        <v>736.3</v>
      </c>
      <c r="L317" s="271">
        <v>722.85</v>
      </c>
      <c r="M317" s="271">
        <v>2.7926500000000001</v>
      </c>
      <c r="N317" s="1"/>
      <c r="O317" s="1"/>
    </row>
    <row r="318" spans="1:15" ht="12.75" customHeight="1">
      <c r="A318" s="30">
        <v>308</v>
      </c>
      <c r="B318" s="281" t="s">
        <v>856</v>
      </c>
      <c r="C318" s="271">
        <v>816.25</v>
      </c>
      <c r="D318" s="272">
        <v>810.7166666666667</v>
      </c>
      <c r="E318" s="272">
        <v>781.43333333333339</v>
      </c>
      <c r="F318" s="272">
        <v>746.61666666666667</v>
      </c>
      <c r="G318" s="272">
        <v>717.33333333333337</v>
      </c>
      <c r="H318" s="272">
        <v>845.53333333333342</v>
      </c>
      <c r="I318" s="272">
        <v>874.81666666666672</v>
      </c>
      <c r="J318" s="272">
        <v>909.63333333333344</v>
      </c>
      <c r="K318" s="271">
        <v>840</v>
      </c>
      <c r="L318" s="271">
        <v>775.9</v>
      </c>
      <c r="M318" s="271">
        <v>3.75684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1399.45</v>
      </c>
      <c r="D319" s="272">
        <v>1390.4166666666667</v>
      </c>
      <c r="E319" s="272">
        <v>1364.5333333333335</v>
      </c>
      <c r="F319" s="272">
        <v>1329.6166666666668</v>
      </c>
      <c r="G319" s="272">
        <v>1303.7333333333336</v>
      </c>
      <c r="H319" s="272">
        <v>1425.3333333333335</v>
      </c>
      <c r="I319" s="272">
        <v>1451.2166666666667</v>
      </c>
      <c r="J319" s="272">
        <v>1486.1333333333334</v>
      </c>
      <c r="K319" s="271">
        <v>1416.3</v>
      </c>
      <c r="L319" s="271">
        <v>1355.5</v>
      </c>
      <c r="M319" s="271">
        <v>5.6227600000000004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3331.75</v>
      </c>
      <c r="D320" s="272">
        <v>3325.9166666666665</v>
      </c>
      <c r="E320" s="272">
        <v>3281.833333333333</v>
      </c>
      <c r="F320" s="272">
        <v>3231.9166666666665</v>
      </c>
      <c r="G320" s="272">
        <v>3187.833333333333</v>
      </c>
      <c r="H320" s="272">
        <v>3375.833333333333</v>
      </c>
      <c r="I320" s="272">
        <v>3419.9166666666661</v>
      </c>
      <c r="J320" s="272">
        <v>3469.833333333333</v>
      </c>
      <c r="K320" s="271">
        <v>3370</v>
      </c>
      <c r="L320" s="271">
        <v>3276</v>
      </c>
      <c r="M320" s="271">
        <v>6.5381999999999998</v>
      </c>
      <c r="N320" s="1"/>
      <c r="O320" s="1"/>
    </row>
    <row r="321" spans="1:15" ht="12.75" customHeight="1">
      <c r="A321" s="30">
        <v>311</v>
      </c>
      <c r="B321" s="281" t="s">
        <v>431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433</v>
      </c>
      <c r="C322" s="271">
        <v>770.25</v>
      </c>
      <c r="D322" s="272">
        <v>770.94999999999993</v>
      </c>
      <c r="E322" s="272">
        <v>761.79999999999984</v>
      </c>
      <c r="F322" s="272">
        <v>753.34999999999991</v>
      </c>
      <c r="G322" s="272">
        <v>744.19999999999982</v>
      </c>
      <c r="H322" s="272">
        <v>779.39999999999986</v>
      </c>
      <c r="I322" s="272">
        <v>788.55</v>
      </c>
      <c r="J322" s="272">
        <v>796.99999999999989</v>
      </c>
      <c r="K322" s="271">
        <v>780.1</v>
      </c>
      <c r="L322" s="271">
        <v>762.5</v>
      </c>
      <c r="M322" s="271">
        <v>0.68583000000000005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2264.9499999999998</v>
      </c>
      <c r="D323" s="272">
        <v>2265.15</v>
      </c>
      <c r="E323" s="272">
        <v>2214.9</v>
      </c>
      <c r="F323" s="272">
        <v>2164.85</v>
      </c>
      <c r="G323" s="272">
        <v>2114.6</v>
      </c>
      <c r="H323" s="272">
        <v>2315.2000000000003</v>
      </c>
      <c r="I323" s="272">
        <v>2365.4500000000003</v>
      </c>
      <c r="J323" s="272">
        <v>2415.5000000000005</v>
      </c>
      <c r="K323" s="271">
        <v>2315.4</v>
      </c>
      <c r="L323" s="271">
        <v>2215.1</v>
      </c>
      <c r="M323" s="271">
        <v>9.1199899999999996</v>
      </c>
      <c r="N323" s="1"/>
      <c r="O323" s="1"/>
    </row>
    <row r="324" spans="1:15" ht="12.75" customHeight="1">
      <c r="A324" s="30">
        <v>314</v>
      </c>
      <c r="B324" s="281" t="s">
        <v>434</v>
      </c>
      <c r="C324" s="271">
        <v>1307.9000000000001</v>
      </c>
      <c r="D324" s="272">
        <v>1296.3833333333334</v>
      </c>
      <c r="E324" s="272">
        <v>1278.5166666666669</v>
      </c>
      <c r="F324" s="272">
        <v>1249.1333333333334</v>
      </c>
      <c r="G324" s="272">
        <v>1231.2666666666669</v>
      </c>
      <c r="H324" s="272">
        <v>1325.7666666666669</v>
      </c>
      <c r="I324" s="272">
        <v>1343.6333333333332</v>
      </c>
      <c r="J324" s="272">
        <v>1373.0166666666669</v>
      </c>
      <c r="K324" s="271">
        <v>1314.25</v>
      </c>
      <c r="L324" s="271">
        <v>1267</v>
      </c>
      <c r="M324" s="271">
        <v>4.0810399999999998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1035.8</v>
      </c>
      <c r="D325" s="272">
        <v>1037.05</v>
      </c>
      <c r="E325" s="272">
        <v>1014.0999999999999</v>
      </c>
      <c r="F325" s="272">
        <v>992.4</v>
      </c>
      <c r="G325" s="272">
        <v>969.44999999999993</v>
      </c>
      <c r="H325" s="272">
        <v>1058.75</v>
      </c>
      <c r="I325" s="272">
        <v>1081.7000000000003</v>
      </c>
      <c r="J325" s="272">
        <v>1103.3999999999999</v>
      </c>
      <c r="K325" s="271">
        <v>1060</v>
      </c>
      <c r="L325" s="271">
        <v>1015.35</v>
      </c>
      <c r="M325" s="271">
        <v>10.593299999999999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625.35</v>
      </c>
      <c r="D326" s="272">
        <v>628.6</v>
      </c>
      <c r="E326" s="272">
        <v>620.65000000000009</v>
      </c>
      <c r="F326" s="272">
        <v>615.95000000000005</v>
      </c>
      <c r="G326" s="272">
        <v>608.00000000000011</v>
      </c>
      <c r="H326" s="272">
        <v>633.30000000000007</v>
      </c>
      <c r="I326" s="272">
        <v>641.25000000000011</v>
      </c>
      <c r="J326" s="272">
        <v>645.95000000000005</v>
      </c>
      <c r="K326" s="271">
        <v>636.54999999999995</v>
      </c>
      <c r="L326" s="271">
        <v>623.9</v>
      </c>
      <c r="M326" s="271">
        <v>3.0528200000000001</v>
      </c>
      <c r="N326" s="1"/>
      <c r="O326" s="1"/>
    </row>
    <row r="327" spans="1:15" ht="12.75" customHeight="1">
      <c r="A327" s="30">
        <v>317</v>
      </c>
      <c r="B327" s="281" t="s">
        <v>435</v>
      </c>
      <c r="C327" s="271">
        <v>32.799999999999997</v>
      </c>
      <c r="D327" s="272">
        <v>32.816666666666663</v>
      </c>
      <c r="E327" s="272">
        <v>32.483333333333327</v>
      </c>
      <c r="F327" s="272">
        <v>32.166666666666664</v>
      </c>
      <c r="G327" s="272">
        <v>31.833333333333329</v>
      </c>
      <c r="H327" s="272">
        <v>33.133333333333326</v>
      </c>
      <c r="I327" s="272">
        <v>33.466666666666669</v>
      </c>
      <c r="J327" s="272">
        <v>33.783333333333324</v>
      </c>
      <c r="K327" s="271">
        <v>33.15</v>
      </c>
      <c r="L327" s="271">
        <v>32.5</v>
      </c>
      <c r="M327" s="271">
        <v>18.571339999999999</v>
      </c>
      <c r="N327" s="1"/>
      <c r="O327" s="1"/>
    </row>
    <row r="328" spans="1:15" ht="12.75" customHeight="1">
      <c r="A328" s="30">
        <v>318</v>
      </c>
      <c r="B328" s="281" t="s">
        <v>436</v>
      </c>
      <c r="C328" s="271">
        <v>67.8</v>
      </c>
      <c r="D328" s="272">
        <v>67.116666666666674</v>
      </c>
      <c r="E328" s="272">
        <v>65.733333333333348</v>
      </c>
      <c r="F328" s="272">
        <v>63.666666666666671</v>
      </c>
      <c r="G328" s="272">
        <v>62.283333333333346</v>
      </c>
      <c r="H328" s="272">
        <v>69.183333333333351</v>
      </c>
      <c r="I328" s="272">
        <v>70.566666666666677</v>
      </c>
      <c r="J328" s="272">
        <v>72.633333333333354</v>
      </c>
      <c r="K328" s="271">
        <v>68.5</v>
      </c>
      <c r="L328" s="271">
        <v>65.05</v>
      </c>
      <c r="M328" s="271">
        <v>49.238750000000003</v>
      </c>
      <c r="N328" s="1"/>
      <c r="O328" s="1"/>
    </row>
    <row r="329" spans="1:15" ht="12.75" customHeight="1">
      <c r="A329" s="30">
        <v>319</v>
      </c>
      <c r="B329" s="281" t="s">
        <v>437</v>
      </c>
      <c r="C329" s="271">
        <v>561.15</v>
      </c>
      <c r="D329" s="272">
        <v>563.74999999999989</v>
      </c>
      <c r="E329" s="272">
        <v>557.19999999999982</v>
      </c>
      <c r="F329" s="272">
        <v>553.24999999999989</v>
      </c>
      <c r="G329" s="272">
        <v>546.69999999999982</v>
      </c>
      <c r="H329" s="272">
        <v>567.69999999999982</v>
      </c>
      <c r="I329" s="272">
        <v>574.24999999999977</v>
      </c>
      <c r="J329" s="272">
        <v>578.19999999999982</v>
      </c>
      <c r="K329" s="271">
        <v>570.29999999999995</v>
      </c>
      <c r="L329" s="271">
        <v>559.79999999999995</v>
      </c>
      <c r="M329" s="271">
        <v>0.36541000000000001</v>
      </c>
      <c r="N329" s="1"/>
      <c r="O329" s="1"/>
    </row>
    <row r="330" spans="1:15" ht="12.75" customHeight="1">
      <c r="A330" s="30">
        <v>320</v>
      </c>
      <c r="B330" s="281" t="s">
        <v>438</v>
      </c>
      <c r="C330" s="271">
        <v>34</v>
      </c>
      <c r="D330" s="272">
        <v>34.033333333333331</v>
      </c>
      <c r="E330" s="272">
        <v>33.466666666666661</v>
      </c>
      <c r="F330" s="272">
        <v>32.93333333333333</v>
      </c>
      <c r="G330" s="272">
        <v>32.36666666666666</v>
      </c>
      <c r="H330" s="272">
        <v>34.566666666666663</v>
      </c>
      <c r="I330" s="272">
        <v>35.133333333333326</v>
      </c>
      <c r="J330" s="272">
        <v>35.666666666666664</v>
      </c>
      <c r="K330" s="271">
        <v>34.6</v>
      </c>
      <c r="L330" s="271">
        <v>33.5</v>
      </c>
      <c r="M330" s="271">
        <v>93.750200000000007</v>
      </c>
      <c r="N330" s="1"/>
      <c r="O330" s="1"/>
    </row>
    <row r="331" spans="1:15" ht="12.75" customHeight="1">
      <c r="A331" s="30">
        <v>321</v>
      </c>
      <c r="B331" s="281" t="s">
        <v>439</v>
      </c>
      <c r="C331" s="271">
        <v>70.05</v>
      </c>
      <c r="D331" s="272">
        <v>69.566666666666677</v>
      </c>
      <c r="E331" s="272">
        <v>68.383333333333354</v>
      </c>
      <c r="F331" s="272">
        <v>66.716666666666683</v>
      </c>
      <c r="G331" s="272">
        <v>65.53333333333336</v>
      </c>
      <c r="H331" s="272">
        <v>71.233333333333348</v>
      </c>
      <c r="I331" s="272">
        <v>72.416666666666657</v>
      </c>
      <c r="J331" s="272">
        <v>74.083333333333343</v>
      </c>
      <c r="K331" s="271">
        <v>70.75</v>
      </c>
      <c r="L331" s="271">
        <v>67.900000000000006</v>
      </c>
      <c r="M331" s="271">
        <v>21.173190000000002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119.2</v>
      </c>
      <c r="D332" s="272">
        <v>116.96666666666665</v>
      </c>
      <c r="E332" s="272">
        <v>113.93333333333331</v>
      </c>
      <c r="F332" s="272">
        <v>108.66666666666666</v>
      </c>
      <c r="G332" s="272">
        <v>105.63333333333331</v>
      </c>
      <c r="H332" s="272">
        <v>122.23333333333331</v>
      </c>
      <c r="I332" s="272">
        <v>125.26666666666664</v>
      </c>
      <c r="J332" s="272">
        <v>130.5333333333333</v>
      </c>
      <c r="K332" s="271">
        <v>120</v>
      </c>
      <c r="L332" s="271">
        <v>111.7</v>
      </c>
      <c r="M332" s="271">
        <v>290.96033999999997</v>
      </c>
      <c r="N332" s="1"/>
      <c r="O332" s="1"/>
    </row>
    <row r="333" spans="1:15" ht="12.75" customHeight="1">
      <c r="A333" s="30">
        <v>323</v>
      </c>
      <c r="B333" s="281" t="s">
        <v>440</v>
      </c>
      <c r="C333" s="271">
        <v>255.5</v>
      </c>
      <c r="D333" s="272">
        <v>255.13333333333333</v>
      </c>
      <c r="E333" s="272">
        <v>252.36666666666667</v>
      </c>
      <c r="F333" s="272">
        <v>249.23333333333335</v>
      </c>
      <c r="G333" s="272">
        <v>246.4666666666667</v>
      </c>
      <c r="H333" s="272">
        <v>258.26666666666665</v>
      </c>
      <c r="I333" s="272">
        <v>261.0333333333333</v>
      </c>
      <c r="J333" s="272">
        <v>264.16666666666663</v>
      </c>
      <c r="K333" s="271">
        <v>257.89999999999998</v>
      </c>
      <c r="L333" s="271">
        <v>252</v>
      </c>
      <c r="M333" s="271">
        <v>3.9873699999999999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158.65</v>
      </c>
      <c r="D334" s="272">
        <v>157.83333333333334</v>
      </c>
      <c r="E334" s="272">
        <v>156.4666666666667</v>
      </c>
      <c r="F334" s="272">
        <v>154.28333333333336</v>
      </c>
      <c r="G334" s="272">
        <v>152.91666666666671</v>
      </c>
      <c r="H334" s="272">
        <v>160.01666666666668</v>
      </c>
      <c r="I334" s="272">
        <v>161.3833333333333</v>
      </c>
      <c r="J334" s="272">
        <v>163.56666666666666</v>
      </c>
      <c r="K334" s="271">
        <v>159.19999999999999</v>
      </c>
      <c r="L334" s="271">
        <v>155.65</v>
      </c>
      <c r="M334" s="271">
        <v>143.62372999999999</v>
      </c>
      <c r="N334" s="1"/>
      <c r="O334" s="1"/>
    </row>
    <row r="335" spans="1:15" ht="12.75" customHeight="1">
      <c r="A335" s="30">
        <v>325</v>
      </c>
      <c r="B335" s="281" t="s">
        <v>441</v>
      </c>
      <c r="C335" s="271">
        <v>713.55</v>
      </c>
      <c r="D335" s="272">
        <v>712.66666666666663</v>
      </c>
      <c r="E335" s="272">
        <v>704.93333333333328</v>
      </c>
      <c r="F335" s="272">
        <v>696.31666666666661</v>
      </c>
      <c r="G335" s="272">
        <v>688.58333333333326</v>
      </c>
      <c r="H335" s="272">
        <v>721.2833333333333</v>
      </c>
      <c r="I335" s="272">
        <v>729.01666666666665</v>
      </c>
      <c r="J335" s="272">
        <v>737.63333333333333</v>
      </c>
      <c r="K335" s="271">
        <v>720.4</v>
      </c>
      <c r="L335" s="271">
        <v>704.05</v>
      </c>
      <c r="M335" s="271">
        <v>0.95421999999999996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79.2</v>
      </c>
      <c r="D336" s="272">
        <v>78.25</v>
      </c>
      <c r="E336" s="272">
        <v>76.900000000000006</v>
      </c>
      <c r="F336" s="272">
        <v>74.600000000000009</v>
      </c>
      <c r="G336" s="272">
        <v>73.250000000000014</v>
      </c>
      <c r="H336" s="272">
        <v>80.55</v>
      </c>
      <c r="I336" s="272">
        <v>81.899999999999991</v>
      </c>
      <c r="J336" s="272">
        <v>84.199999999999989</v>
      </c>
      <c r="K336" s="271">
        <v>79.599999999999994</v>
      </c>
      <c r="L336" s="271">
        <v>75.95</v>
      </c>
      <c r="M336" s="271">
        <v>135.81136000000001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4266.3500000000004</v>
      </c>
      <c r="D337" s="272">
        <v>4248.7833333333338</v>
      </c>
      <c r="E337" s="272">
        <v>4207.5666666666675</v>
      </c>
      <c r="F337" s="272">
        <v>4148.7833333333338</v>
      </c>
      <c r="G337" s="272">
        <v>4107.5666666666675</v>
      </c>
      <c r="H337" s="272">
        <v>4307.5666666666675</v>
      </c>
      <c r="I337" s="272">
        <v>4348.7833333333328</v>
      </c>
      <c r="J337" s="272">
        <v>4407.5666666666675</v>
      </c>
      <c r="K337" s="271">
        <v>4290</v>
      </c>
      <c r="L337" s="271">
        <v>4190</v>
      </c>
      <c r="M337" s="271">
        <v>0.71987999999999996</v>
      </c>
      <c r="N337" s="1"/>
      <c r="O337" s="1"/>
    </row>
    <row r="338" spans="1:15" ht="12.75" customHeight="1">
      <c r="A338" s="30">
        <v>328</v>
      </c>
      <c r="B338" s="281" t="s">
        <v>807</v>
      </c>
      <c r="C338" s="271">
        <v>639.79999999999995</v>
      </c>
      <c r="D338" s="272">
        <v>641.6</v>
      </c>
      <c r="E338" s="272">
        <v>625.20000000000005</v>
      </c>
      <c r="F338" s="272">
        <v>610.6</v>
      </c>
      <c r="G338" s="272">
        <v>594.20000000000005</v>
      </c>
      <c r="H338" s="272">
        <v>656.2</v>
      </c>
      <c r="I338" s="272">
        <v>672.59999999999991</v>
      </c>
      <c r="J338" s="272">
        <v>687.2</v>
      </c>
      <c r="K338" s="271">
        <v>658</v>
      </c>
      <c r="L338" s="271">
        <v>627</v>
      </c>
      <c r="M338" s="271">
        <v>3.2713199999999998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19625.650000000001</v>
      </c>
      <c r="D339" s="272">
        <v>19521.916666666668</v>
      </c>
      <c r="E339" s="272">
        <v>19354.883333333335</v>
      </c>
      <c r="F339" s="272">
        <v>19084.116666666669</v>
      </c>
      <c r="G339" s="272">
        <v>18917.083333333336</v>
      </c>
      <c r="H339" s="272">
        <v>19792.683333333334</v>
      </c>
      <c r="I339" s="272">
        <v>19959.716666666667</v>
      </c>
      <c r="J339" s="272">
        <v>20230.483333333334</v>
      </c>
      <c r="K339" s="271">
        <v>19688.95</v>
      </c>
      <c r="L339" s="271">
        <v>19251.150000000001</v>
      </c>
      <c r="M339" s="271">
        <v>0.42881000000000002</v>
      </c>
      <c r="N339" s="1"/>
      <c r="O339" s="1"/>
    </row>
    <row r="340" spans="1:15" ht="12.75" customHeight="1">
      <c r="A340" s="30">
        <v>330</v>
      </c>
      <c r="B340" s="281" t="s">
        <v>442</v>
      </c>
      <c r="C340" s="271">
        <v>72.25</v>
      </c>
      <c r="D340" s="272">
        <v>71.86666666666666</v>
      </c>
      <c r="E340" s="272">
        <v>70.533333333333317</v>
      </c>
      <c r="F340" s="272">
        <v>68.816666666666663</v>
      </c>
      <c r="G340" s="272">
        <v>67.48333333333332</v>
      </c>
      <c r="H340" s="272">
        <v>73.583333333333314</v>
      </c>
      <c r="I340" s="272">
        <v>74.916666666666657</v>
      </c>
      <c r="J340" s="272">
        <v>76.633333333333312</v>
      </c>
      <c r="K340" s="271">
        <v>73.2</v>
      </c>
      <c r="L340" s="271">
        <v>70.150000000000006</v>
      </c>
      <c r="M340" s="271">
        <v>16.177890000000001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311.05</v>
      </c>
      <c r="D341" s="272">
        <v>311.59999999999997</v>
      </c>
      <c r="E341" s="272">
        <v>307.19999999999993</v>
      </c>
      <c r="F341" s="272">
        <v>303.34999999999997</v>
      </c>
      <c r="G341" s="272">
        <v>298.94999999999993</v>
      </c>
      <c r="H341" s="272">
        <v>315.44999999999993</v>
      </c>
      <c r="I341" s="272">
        <v>319.84999999999991</v>
      </c>
      <c r="J341" s="272">
        <v>323.69999999999993</v>
      </c>
      <c r="K341" s="271">
        <v>316</v>
      </c>
      <c r="L341" s="271">
        <v>307.75</v>
      </c>
      <c r="M341" s="271">
        <v>14.99822</v>
      </c>
      <c r="N341" s="1"/>
      <c r="O341" s="1"/>
    </row>
    <row r="342" spans="1:15" ht="12.75" customHeight="1">
      <c r="A342" s="30">
        <v>332</v>
      </c>
      <c r="B342" s="281" t="s">
        <v>857</v>
      </c>
      <c r="C342" s="271">
        <v>336.75</v>
      </c>
      <c r="D342" s="272">
        <v>336.23333333333335</v>
      </c>
      <c r="E342" s="272">
        <v>331.4666666666667</v>
      </c>
      <c r="F342" s="272">
        <v>326.18333333333334</v>
      </c>
      <c r="G342" s="272">
        <v>321.41666666666669</v>
      </c>
      <c r="H342" s="272">
        <v>341.51666666666671</v>
      </c>
      <c r="I342" s="272">
        <v>346.28333333333336</v>
      </c>
      <c r="J342" s="272">
        <v>351.56666666666672</v>
      </c>
      <c r="K342" s="271">
        <v>341</v>
      </c>
      <c r="L342" s="271">
        <v>330.95</v>
      </c>
      <c r="M342" s="271">
        <v>1.55087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951.2</v>
      </c>
      <c r="D343" s="272">
        <v>945.35</v>
      </c>
      <c r="E343" s="272">
        <v>928.2</v>
      </c>
      <c r="F343" s="272">
        <v>905.2</v>
      </c>
      <c r="G343" s="272">
        <v>888.05000000000007</v>
      </c>
      <c r="H343" s="272">
        <v>968.35</v>
      </c>
      <c r="I343" s="272">
        <v>985.49999999999989</v>
      </c>
      <c r="J343" s="272">
        <v>1008.5</v>
      </c>
      <c r="K343" s="271">
        <v>962.5</v>
      </c>
      <c r="L343" s="271">
        <v>922.35</v>
      </c>
      <c r="M343" s="271">
        <v>5.9282500000000002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133.75</v>
      </c>
      <c r="D344" s="272">
        <v>132.68333333333331</v>
      </c>
      <c r="E344" s="272">
        <v>131.16666666666663</v>
      </c>
      <c r="F344" s="272">
        <v>128.58333333333331</v>
      </c>
      <c r="G344" s="272">
        <v>127.06666666666663</v>
      </c>
      <c r="H344" s="272">
        <v>135.26666666666662</v>
      </c>
      <c r="I344" s="272">
        <v>136.78333333333333</v>
      </c>
      <c r="J344" s="272">
        <v>139.36666666666662</v>
      </c>
      <c r="K344" s="271">
        <v>134.19999999999999</v>
      </c>
      <c r="L344" s="271">
        <v>130.1</v>
      </c>
      <c r="M344" s="271">
        <v>242.68145999999999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184.95</v>
      </c>
      <c r="D345" s="272">
        <v>185.5333333333333</v>
      </c>
      <c r="E345" s="272">
        <v>183.61666666666662</v>
      </c>
      <c r="F345" s="272">
        <v>182.2833333333333</v>
      </c>
      <c r="G345" s="272">
        <v>180.36666666666662</v>
      </c>
      <c r="H345" s="272">
        <v>186.86666666666662</v>
      </c>
      <c r="I345" s="272">
        <v>188.7833333333333</v>
      </c>
      <c r="J345" s="272">
        <v>190.11666666666662</v>
      </c>
      <c r="K345" s="271">
        <v>187.45</v>
      </c>
      <c r="L345" s="271">
        <v>184.2</v>
      </c>
      <c r="M345" s="271">
        <v>14.48996</v>
      </c>
      <c r="N345" s="1"/>
      <c r="O345" s="1"/>
    </row>
    <row r="346" spans="1:15" ht="12.75" customHeight="1">
      <c r="A346" s="30">
        <v>336</v>
      </c>
      <c r="B346" s="281" t="s">
        <v>838</v>
      </c>
      <c r="C346" s="271">
        <v>776.2</v>
      </c>
      <c r="D346" s="272">
        <v>777.56666666666661</v>
      </c>
      <c r="E346" s="272">
        <v>770.13333333333321</v>
      </c>
      <c r="F346" s="272">
        <v>764.06666666666661</v>
      </c>
      <c r="G346" s="272">
        <v>756.63333333333321</v>
      </c>
      <c r="H346" s="272">
        <v>783.63333333333321</v>
      </c>
      <c r="I346" s="272">
        <v>791.06666666666661</v>
      </c>
      <c r="J346" s="272">
        <v>797.13333333333321</v>
      </c>
      <c r="K346" s="271">
        <v>785</v>
      </c>
      <c r="L346" s="271">
        <v>771.5</v>
      </c>
      <c r="M346" s="271">
        <v>10.19323</v>
      </c>
      <c r="N346" s="1"/>
      <c r="O346" s="1"/>
    </row>
    <row r="347" spans="1:15" ht="12.75" customHeight="1">
      <c r="A347" s="30">
        <v>337</v>
      </c>
      <c r="B347" s="281" t="s">
        <v>443</v>
      </c>
      <c r="C347" s="271">
        <v>3249.15</v>
      </c>
      <c r="D347" s="272">
        <v>3260.7999999999997</v>
      </c>
      <c r="E347" s="272">
        <v>3234.3499999999995</v>
      </c>
      <c r="F347" s="272">
        <v>3219.5499999999997</v>
      </c>
      <c r="G347" s="272">
        <v>3193.0999999999995</v>
      </c>
      <c r="H347" s="272">
        <v>3275.5999999999995</v>
      </c>
      <c r="I347" s="272">
        <v>3302.0499999999993</v>
      </c>
      <c r="J347" s="272">
        <v>3316.8499999999995</v>
      </c>
      <c r="K347" s="271">
        <v>3287.25</v>
      </c>
      <c r="L347" s="271">
        <v>3246</v>
      </c>
      <c r="M347" s="271">
        <v>0.57950999999999997</v>
      </c>
      <c r="N347" s="1"/>
      <c r="O347" s="1"/>
    </row>
    <row r="348" spans="1:15" ht="12.75" customHeight="1">
      <c r="A348" s="30">
        <v>338</v>
      </c>
      <c r="B348" s="281" t="s">
        <v>444</v>
      </c>
      <c r="C348" s="271">
        <v>264.5</v>
      </c>
      <c r="D348" s="272">
        <v>263.84999999999997</v>
      </c>
      <c r="E348" s="272">
        <v>261.69999999999993</v>
      </c>
      <c r="F348" s="272">
        <v>258.89999999999998</v>
      </c>
      <c r="G348" s="272">
        <v>256.74999999999994</v>
      </c>
      <c r="H348" s="272">
        <v>266.64999999999992</v>
      </c>
      <c r="I348" s="272">
        <v>268.7999999999999</v>
      </c>
      <c r="J348" s="272">
        <v>271.59999999999991</v>
      </c>
      <c r="K348" s="271">
        <v>266</v>
      </c>
      <c r="L348" s="271">
        <v>261.05</v>
      </c>
      <c r="M348" s="271">
        <v>1.0512600000000001</v>
      </c>
      <c r="N348" s="1"/>
      <c r="O348" s="1"/>
    </row>
    <row r="349" spans="1:15" ht="12.75" customHeight="1">
      <c r="A349" s="30">
        <v>339</v>
      </c>
      <c r="B349" s="281" t="s">
        <v>839</v>
      </c>
      <c r="C349" s="271">
        <v>512.45000000000005</v>
      </c>
      <c r="D349" s="272">
        <v>516.58333333333337</v>
      </c>
      <c r="E349" s="272">
        <v>504.26666666666677</v>
      </c>
      <c r="F349" s="272">
        <v>496.08333333333337</v>
      </c>
      <c r="G349" s="272">
        <v>483.76666666666677</v>
      </c>
      <c r="H349" s="272">
        <v>524.76666666666677</v>
      </c>
      <c r="I349" s="272">
        <v>537.08333333333337</v>
      </c>
      <c r="J349" s="272">
        <v>545.26666666666677</v>
      </c>
      <c r="K349" s="271">
        <v>528.9</v>
      </c>
      <c r="L349" s="271">
        <v>508.4</v>
      </c>
      <c r="M349" s="271">
        <v>6.5631300000000001</v>
      </c>
      <c r="N349" s="1"/>
      <c r="O349" s="1"/>
    </row>
    <row r="350" spans="1:15" ht="12.75" customHeight="1">
      <c r="A350" s="30">
        <v>340</v>
      </c>
      <c r="B350" s="281" t="s">
        <v>824</v>
      </c>
      <c r="C350" s="271">
        <v>122.45</v>
      </c>
      <c r="D350" s="272">
        <v>122.55</v>
      </c>
      <c r="E350" s="272">
        <v>121.6</v>
      </c>
      <c r="F350" s="272">
        <v>120.75</v>
      </c>
      <c r="G350" s="272">
        <v>119.8</v>
      </c>
      <c r="H350" s="272">
        <v>123.39999999999999</v>
      </c>
      <c r="I350" s="272">
        <v>124.35000000000001</v>
      </c>
      <c r="J350" s="272">
        <v>125.19999999999999</v>
      </c>
      <c r="K350" s="271">
        <v>123.5</v>
      </c>
      <c r="L350" s="271">
        <v>121.7</v>
      </c>
      <c r="M350" s="271">
        <v>5.5395599999999998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3331.95</v>
      </c>
      <c r="D351" s="272">
        <v>3359.9833333333336</v>
      </c>
      <c r="E351" s="272">
        <v>3291.9666666666672</v>
      </c>
      <c r="F351" s="272">
        <v>3251.9833333333336</v>
      </c>
      <c r="G351" s="272">
        <v>3183.9666666666672</v>
      </c>
      <c r="H351" s="272">
        <v>3399.9666666666672</v>
      </c>
      <c r="I351" s="272">
        <v>3467.9833333333336</v>
      </c>
      <c r="J351" s="272">
        <v>3507.9666666666672</v>
      </c>
      <c r="K351" s="271">
        <v>3428</v>
      </c>
      <c r="L351" s="271">
        <v>3320</v>
      </c>
      <c r="M351" s="271">
        <v>3.7542900000000001</v>
      </c>
      <c r="N351" s="1"/>
      <c r="O351" s="1"/>
    </row>
    <row r="352" spans="1:15" ht="12.75" customHeight="1">
      <c r="A352" s="30">
        <v>342</v>
      </c>
      <c r="B352" s="281" t="s">
        <v>446</v>
      </c>
      <c r="C352" s="271">
        <v>356.8</v>
      </c>
      <c r="D352" s="272">
        <v>356.2166666666667</v>
      </c>
      <c r="E352" s="272">
        <v>352.13333333333338</v>
      </c>
      <c r="F352" s="272">
        <v>347.4666666666667</v>
      </c>
      <c r="G352" s="272">
        <v>343.38333333333338</v>
      </c>
      <c r="H352" s="272">
        <v>360.88333333333338</v>
      </c>
      <c r="I352" s="272">
        <v>364.96666666666664</v>
      </c>
      <c r="J352" s="272">
        <v>369.63333333333338</v>
      </c>
      <c r="K352" s="271">
        <v>360.3</v>
      </c>
      <c r="L352" s="271">
        <v>351.55</v>
      </c>
      <c r="M352" s="271">
        <v>1.0465599999999999</v>
      </c>
      <c r="N352" s="1"/>
      <c r="O352" s="1"/>
    </row>
    <row r="353" spans="1:15" ht="12.75" customHeight="1">
      <c r="A353" s="30">
        <v>343</v>
      </c>
      <c r="B353" s="281" t="s">
        <v>447</v>
      </c>
      <c r="C353" s="271">
        <v>249.65</v>
      </c>
      <c r="D353" s="272">
        <v>250.04999999999998</v>
      </c>
      <c r="E353" s="272">
        <v>247.19999999999996</v>
      </c>
      <c r="F353" s="272">
        <v>244.74999999999997</v>
      </c>
      <c r="G353" s="272">
        <v>241.89999999999995</v>
      </c>
      <c r="H353" s="272">
        <v>252.49999999999997</v>
      </c>
      <c r="I353" s="272">
        <v>255.35</v>
      </c>
      <c r="J353" s="272">
        <v>257.79999999999995</v>
      </c>
      <c r="K353" s="271">
        <v>252.9</v>
      </c>
      <c r="L353" s="271">
        <v>247.6</v>
      </c>
      <c r="M353" s="271">
        <v>1.3768400000000001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1826.15</v>
      </c>
      <c r="D354" s="272">
        <v>1815.3500000000001</v>
      </c>
      <c r="E354" s="272">
        <v>1793.8000000000002</v>
      </c>
      <c r="F354" s="272">
        <v>1761.45</v>
      </c>
      <c r="G354" s="272">
        <v>1739.9</v>
      </c>
      <c r="H354" s="272">
        <v>1847.7000000000003</v>
      </c>
      <c r="I354" s="272">
        <v>1869.25</v>
      </c>
      <c r="J354" s="272">
        <v>1901.6000000000004</v>
      </c>
      <c r="K354" s="271">
        <v>1836.9</v>
      </c>
      <c r="L354" s="271">
        <v>1783</v>
      </c>
      <c r="M354" s="271">
        <v>8.4889600000000005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50123.95</v>
      </c>
      <c r="D355" s="272">
        <v>49679.566666666673</v>
      </c>
      <c r="E355" s="272">
        <v>48959.383333333346</v>
      </c>
      <c r="F355" s="272">
        <v>47794.816666666673</v>
      </c>
      <c r="G355" s="272">
        <v>47074.633333333346</v>
      </c>
      <c r="H355" s="272">
        <v>50844.133333333346</v>
      </c>
      <c r="I355" s="272">
        <v>51564.31666666668</v>
      </c>
      <c r="J355" s="272">
        <v>52728.883333333346</v>
      </c>
      <c r="K355" s="271">
        <v>50399.75</v>
      </c>
      <c r="L355" s="271">
        <v>48515</v>
      </c>
      <c r="M355" s="271">
        <v>0.19134999999999999</v>
      </c>
      <c r="N355" s="1"/>
      <c r="O355" s="1"/>
    </row>
    <row r="356" spans="1:15" ht="12.75" customHeight="1">
      <c r="A356" s="30">
        <v>346</v>
      </c>
      <c r="B356" s="281" t="s">
        <v>448</v>
      </c>
      <c r="C356" s="271">
        <v>3623.85</v>
      </c>
      <c r="D356" s="272">
        <v>3629.1833333333329</v>
      </c>
      <c r="E356" s="272">
        <v>3562.4166666666661</v>
      </c>
      <c r="F356" s="272">
        <v>3500.9833333333331</v>
      </c>
      <c r="G356" s="272">
        <v>3434.2166666666662</v>
      </c>
      <c r="H356" s="272">
        <v>3690.6166666666659</v>
      </c>
      <c r="I356" s="272">
        <v>3757.3833333333332</v>
      </c>
      <c r="J356" s="272">
        <v>3818.8166666666657</v>
      </c>
      <c r="K356" s="271">
        <v>3695.95</v>
      </c>
      <c r="L356" s="271">
        <v>3567.75</v>
      </c>
      <c r="M356" s="271">
        <v>3.1381199999999998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215.35</v>
      </c>
      <c r="D357" s="272">
        <v>214.01666666666665</v>
      </c>
      <c r="E357" s="272">
        <v>211.83333333333331</v>
      </c>
      <c r="F357" s="272">
        <v>208.31666666666666</v>
      </c>
      <c r="G357" s="272">
        <v>206.13333333333333</v>
      </c>
      <c r="H357" s="272">
        <v>217.5333333333333</v>
      </c>
      <c r="I357" s="272">
        <v>219.71666666666664</v>
      </c>
      <c r="J357" s="272">
        <v>223.23333333333329</v>
      </c>
      <c r="K357" s="271">
        <v>216.2</v>
      </c>
      <c r="L357" s="271">
        <v>210.5</v>
      </c>
      <c r="M357" s="271">
        <v>19.527809999999999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4171.8500000000004</v>
      </c>
      <c r="D358" s="272">
        <v>4165.55</v>
      </c>
      <c r="E358" s="272">
        <v>4135.4000000000005</v>
      </c>
      <c r="F358" s="272">
        <v>4098.9500000000007</v>
      </c>
      <c r="G358" s="272">
        <v>4068.8000000000011</v>
      </c>
      <c r="H358" s="272">
        <v>4202</v>
      </c>
      <c r="I358" s="272">
        <v>4232.1499999999996</v>
      </c>
      <c r="J358" s="272">
        <v>4268.5999999999995</v>
      </c>
      <c r="K358" s="271">
        <v>4195.7</v>
      </c>
      <c r="L358" s="271">
        <v>4129.1000000000004</v>
      </c>
      <c r="M358" s="271">
        <v>6.2770000000000006E-2</v>
      </c>
      <c r="N358" s="1"/>
      <c r="O358" s="1"/>
    </row>
    <row r="359" spans="1:15" ht="12.75" customHeight="1">
      <c r="A359" s="30">
        <v>349</v>
      </c>
      <c r="B359" s="281" t="s">
        <v>450</v>
      </c>
      <c r="C359" s="271">
        <v>1326.5</v>
      </c>
      <c r="D359" s="272">
        <v>1341.7</v>
      </c>
      <c r="E359" s="272">
        <v>1299.1500000000001</v>
      </c>
      <c r="F359" s="272">
        <v>1271.8</v>
      </c>
      <c r="G359" s="272">
        <v>1229.25</v>
      </c>
      <c r="H359" s="272">
        <v>1369.0500000000002</v>
      </c>
      <c r="I359" s="272">
        <v>1411.6</v>
      </c>
      <c r="J359" s="272">
        <v>1438.9500000000003</v>
      </c>
      <c r="K359" s="271">
        <v>1384.25</v>
      </c>
      <c r="L359" s="271">
        <v>1314.35</v>
      </c>
      <c r="M359" s="271">
        <v>4.2960700000000003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2677.85</v>
      </c>
      <c r="D360" s="272">
        <v>2668.0666666666666</v>
      </c>
      <c r="E360" s="272">
        <v>2643.0333333333333</v>
      </c>
      <c r="F360" s="272">
        <v>2608.2166666666667</v>
      </c>
      <c r="G360" s="272">
        <v>2583.1833333333334</v>
      </c>
      <c r="H360" s="272">
        <v>2702.8833333333332</v>
      </c>
      <c r="I360" s="272">
        <v>2727.9166666666661</v>
      </c>
      <c r="J360" s="272">
        <v>2762.7333333333331</v>
      </c>
      <c r="K360" s="271">
        <v>2693.1</v>
      </c>
      <c r="L360" s="271">
        <v>2633.25</v>
      </c>
      <c r="M360" s="271">
        <v>2.8957299999999999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1898.7</v>
      </c>
      <c r="D361" s="272">
        <v>1887.1833333333334</v>
      </c>
      <c r="E361" s="272">
        <v>1851.5166666666669</v>
      </c>
      <c r="F361" s="272">
        <v>1804.3333333333335</v>
      </c>
      <c r="G361" s="272">
        <v>1768.666666666667</v>
      </c>
      <c r="H361" s="272">
        <v>1934.3666666666668</v>
      </c>
      <c r="I361" s="272">
        <v>1970.0333333333333</v>
      </c>
      <c r="J361" s="272">
        <v>2017.2166666666667</v>
      </c>
      <c r="K361" s="271">
        <v>1922.85</v>
      </c>
      <c r="L361" s="271">
        <v>1840</v>
      </c>
      <c r="M361" s="271">
        <v>22.42614</v>
      </c>
      <c r="N361" s="1"/>
      <c r="O361" s="1"/>
    </row>
    <row r="362" spans="1:15" ht="12.75" customHeight="1">
      <c r="A362" s="30">
        <v>352</v>
      </c>
      <c r="B362" s="281" t="s">
        <v>451</v>
      </c>
      <c r="C362" s="271">
        <v>743.4</v>
      </c>
      <c r="D362" s="272">
        <v>755.13333333333333</v>
      </c>
      <c r="E362" s="272">
        <v>730.26666666666665</v>
      </c>
      <c r="F362" s="272">
        <v>717.13333333333333</v>
      </c>
      <c r="G362" s="272">
        <v>692.26666666666665</v>
      </c>
      <c r="H362" s="272">
        <v>768.26666666666665</v>
      </c>
      <c r="I362" s="272">
        <v>793.13333333333321</v>
      </c>
      <c r="J362" s="272">
        <v>806.26666666666665</v>
      </c>
      <c r="K362" s="271">
        <v>780</v>
      </c>
      <c r="L362" s="271">
        <v>742</v>
      </c>
      <c r="M362" s="271">
        <v>0.72813000000000005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2399.6999999999998</v>
      </c>
      <c r="D363" s="272">
        <v>2372.0166666666664</v>
      </c>
      <c r="E363" s="272">
        <v>2337.6833333333329</v>
      </c>
      <c r="F363" s="272">
        <v>2275.6666666666665</v>
      </c>
      <c r="G363" s="272">
        <v>2241.333333333333</v>
      </c>
      <c r="H363" s="272">
        <v>2434.0333333333328</v>
      </c>
      <c r="I363" s="272">
        <v>2468.3666666666668</v>
      </c>
      <c r="J363" s="272">
        <v>2530.3833333333328</v>
      </c>
      <c r="K363" s="271">
        <v>2406.35</v>
      </c>
      <c r="L363" s="271">
        <v>2310</v>
      </c>
      <c r="M363" s="271">
        <v>2.2564600000000001</v>
      </c>
      <c r="N363" s="1"/>
      <c r="O363" s="1"/>
    </row>
    <row r="364" spans="1:15" ht="12.75" customHeight="1">
      <c r="A364" s="30">
        <v>354</v>
      </c>
      <c r="B364" s="281" t="s">
        <v>452</v>
      </c>
      <c r="C364" s="271">
        <v>2146.6</v>
      </c>
      <c r="D364" s="272">
        <v>2147.2000000000003</v>
      </c>
      <c r="E364" s="272">
        <v>2109.4000000000005</v>
      </c>
      <c r="F364" s="272">
        <v>2072.2000000000003</v>
      </c>
      <c r="G364" s="272">
        <v>2034.4000000000005</v>
      </c>
      <c r="H364" s="272">
        <v>2184.4000000000005</v>
      </c>
      <c r="I364" s="272">
        <v>2222.2000000000007</v>
      </c>
      <c r="J364" s="272">
        <v>2259.4000000000005</v>
      </c>
      <c r="K364" s="271">
        <v>2185</v>
      </c>
      <c r="L364" s="271">
        <v>2110</v>
      </c>
      <c r="M364" s="271">
        <v>1.9728699999999999</v>
      </c>
      <c r="N364" s="1"/>
      <c r="O364" s="1"/>
    </row>
    <row r="365" spans="1:15" ht="12.75" customHeight="1">
      <c r="A365" s="30">
        <v>355</v>
      </c>
      <c r="B365" s="281" t="s">
        <v>808</v>
      </c>
      <c r="C365" s="271">
        <v>279.3</v>
      </c>
      <c r="D365" s="272">
        <v>277.06666666666666</v>
      </c>
      <c r="E365" s="272">
        <v>272.83333333333331</v>
      </c>
      <c r="F365" s="272">
        <v>266.36666666666667</v>
      </c>
      <c r="G365" s="272">
        <v>262.13333333333333</v>
      </c>
      <c r="H365" s="272">
        <v>283.5333333333333</v>
      </c>
      <c r="I365" s="272">
        <v>287.76666666666665</v>
      </c>
      <c r="J365" s="272">
        <v>294.23333333333329</v>
      </c>
      <c r="K365" s="271">
        <v>281.3</v>
      </c>
      <c r="L365" s="271">
        <v>270.60000000000002</v>
      </c>
      <c r="M365" s="271">
        <v>18.994599999999998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118.05</v>
      </c>
      <c r="D366" s="272">
        <v>117.93333333333334</v>
      </c>
      <c r="E366" s="272">
        <v>117.16666666666667</v>
      </c>
      <c r="F366" s="272">
        <v>116.28333333333333</v>
      </c>
      <c r="G366" s="272">
        <v>115.51666666666667</v>
      </c>
      <c r="H366" s="272">
        <v>118.81666666666668</v>
      </c>
      <c r="I366" s="272">
        <v>119.58333333333333</v>
      </c>
      <c r="J366" s="272">
        <v>120.46666666666668</v>
      </c>
      <c r="K366" s="271">
        <v>118.7</v>
      </c>
      <c r="L366" s="271">
        <v>117.05</v>
      </c>
      <c r="M366" s="271">
        <v>37.935209999999998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227.55</v>
      </c>
      <c r="D367" s="272">
        <v>226.86666666666665</v>
      </c>
      <c r="E367" s="272">
        <v>224.8833333333333</v>
      </c>
      <c r="F367" s="272">
        <v>222.21666666666664</v>
      </c>
      <c r="G367" s="272">
        <v>220.23333333333329</v>
      </c>
      <c r="H367" s="272">
        <v>229.5333333333333</v>
      </c>
      <c r="I367" s="272">
        <v>231.51666666666665</v>
      </c>
      <c r="J367" s="272">
        <v>234.18333333333331</v>
      </c>
      <c r="K367" s="271">
        <v>228.85</v>
      </c>
      <c r="L367" s="271">
        <v>224.2</v>
      </c>
      <c r="M367" s="271">
        <v>66.778139999999993</v>
      </c>
      <c r="N367" s="1"/>
      <c r="O367" s="1"/>
    </row>
    <row r="368" spans="1:15" ht="12.75" customHeight="1">
      <c r="A368" s="30">
        <v>358</v>
      </c>
      <c r="B368" s="281" t="s">
        <v>809</v>
      </c>
      <c r="C368" s="271">
        <v>377.1</v>
      </c>
      <c r="D368" s="272">
        <v>375.10000000000008</v>
      </c>
      <c r="E368" s="272">
        <v>370.40000000000015</v>
      </c>
      <c r="F368" s="272">
        <v>363.70000000000005</v>
      </c>
      <c r="G368" s="272">
        <v>359.00000000000011</v>
      </c>
      <c r="H368" s="272">
        <v>381.80000000000018</v>
      </c>
      <c r="I368" s="272">
        <v>386.50000000000011</v>
      </c>
      <c r="J368" s="272">
        <v>393.20000000000022</v>
      </c>
      <c r="K368" s="271">
        <v>379.8</v>
      </c>
      <c r="L368" s="271">
        <v>368.4</v>
      </c>
      <c r="M368" s="271">
        <v>5.1414900000000001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455.7</v>
      </c>
      <c r="D369" s="272">
        <v>450.86666666666662</v>
      </c>
      <c r="E369" s="272">
        <v>444.83333333333326</v>
      </c>
      <c r="F369" s="272">
        <v>433.96666666666664</v>
      </c>
      <c r="G369" s="272">
        <v>427.93333333333328</v>
      </c>
      <c r="H369" s="272">
        <v>461.73333333333323</v>
      </c>
      <c r="I369" s="272">
        <v>467.76666666666665</v>
      </c>
      <c r="J369" s="272">
        <v>478.63333333333321</v>
      </c>
      <c r="K369" s="271">
        <v>456.9</v>
      </c>
      <c r="L369" s="271">
        <v>440</v>
      </c>
      <c r="M369" s="271">
        <v>2.3459599999999998</v>
      </c>
      <c r="N369" s="1"/>
      <c r="O369" s="1"/>
    </row>
    <row r="370" spans="1:15" ht="12.75" customHeight="1">
      <c r="A370" s="30">
        <v>360</v>
      </c>
      <c r="B370" s="281" t="s">
        <v>453</v>
      </c>
      <c r="C370" s="271">
        <v>585.5</v>
      </c>
      <c r="D370" s="272">
        <v>585.31666666666661</v>
      </c>
      <c r="E370" s="272">
        <v>578.33333333333326</v>
      </c>
      <c r="F370" s="272">
        <v>571.16666666666663</v>
      </c>
      <c r="G370" s="272">
        <v>564.18333333333328</v>
      </c>
      <c r="H370" s="272">
        <v>592.48333333333323</v>
      </c>
      <c r="I370" s="272">
        <v>599.46666666666658</v>
      </c>
      <c r="J370" s="272">
        <v>606.63333333333321</v>
      </c>
      <c r="K370" s="271">
        <v>592.29999999999995</v>
      </c>
      <c r="L370" s="271">
        <v>578.15</v>
      </c>
      <c r="M370" s="271">
        <v>1.2764200000000001</v>
      </c>
      <c r="N370" s="1"/>
      <c r="O370" s="1"/>
    </row>
    <row r="371" spans="1:15" ht="12.75" customHeight="1">
      <c r="A371" s="30">
        <v>361</v>
      </c>
      <c r="B371" s="281" t="s">
        <v>454</v>
      </c>
      <c r="C371" s="271">
        <v>125.9</v>
      </c>
      <c r="D371" s="272">
        <v>126</v>
      </c>
      <c r="E371" s="272">
        <v>124</v>
      </c>
      <c r="F371" s="272">
        <v>122.1</v>
      </c>
      <c r="G371" s="272">
        <v>120.1</v>
      </c>
      <c r="H371" s="272">
        <v>127.9</v>
      </c>
      <c r="I371" s="272">
        <v>129.9</v>
      </c>
      <c r="J371" s="272">
        <v>131.80000000000001</v>
      </c>
      <c r="K371" s="271">
        <v>128</v>
      </c>
      <c r="L371" s="271">
        <v>124.1</v>
      </c>
      <c r="M371" s="271">
        <v>1.87923</v>
      </c>
      <c r="N371" s="1"/>
      <c r="O371" s="1"/>
    </row>
    <row r="372" spans="1:15" ht="12.75" customHeight="1">
      <c r="A372" s="30">
        <v>362</v>
      </c>
      <c r="B372" s="281" t="s">
        <v>858</v>
      </c>
      <c r="C372" s="271">
        <v>1363.2</v>
      </c>
      <c r="D372" s="272">
        <v>1357.5833333333333</v>
      </c>
      <c r="E372" s="272">
        <v>1330.1166666666666</v>
      </c>
      <c r="F372" s="272">
        <v>1297.0333333333333</v>
      </c>
      <c r="G372" s="272">
        <v>1269.5666666666666</v>
      </c>
      <c r="H372" s="272">
        <v>1390.6666666666665</v>
      </c>
      <c r="I372" s="272">
        <v>1418.1333333333332</v>
      </c>
      <c r="J372" s="272">
        <v>1451.2166666666665</v>
      </c>
      <c r="K372" s="271">
        <v>1385.05</v>
      </c>
      <c r="L372" s="271">
        <v>1324.5</v>
      </c>
      <c r="M372" s="271">
        <v>0.37008000000000002</v>
      </c>
      <c r="N372" s="1"/>
      <c r="O372" s="1"/>
    </row>
    <row r="373" spans="1:15" ht="12.75" customHeight="1">
      <c r="A373" s="30">
        <v>363</v>
      </c>
      <c r="B373" s="281" t="s">
        <v>455</v>
      </c>
      <c r="C373" s="271">
        <v>4296.8</v>
      </c>
      <c r="D373" s="272">
        <v>4316.2666666666664</v>
      </c>
      <c r="E373" s="272">
        <v>4270.5333333333328</v>
      </c>
      <c r="F373" s="272">
        <v>4244.2666666666664</v>
      </c>
      <c r="G373" s="272">
        <v>4198.5333333333328</v>
      </c>
      <c r="H373" s="272">
        <v>4342.5333333333328</v>
      </c>
      <c r="I373" s="272">
        <v>4388.2666666666664</v>
      </c>
      <c r="J373" s="272">
        <v>4414.5333333333328</v>
      </c>
      <c r="K373" s="271">
        <v>4362</v>
      </c>
      <c r="L373" s="271">
        <v>4290</v>
      </c>
      <c r="M373" s="271">
        <v>0.30940000000000001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14394.95</v>
      </c>
      <c r="D374" s="272">
        <v>14489.516666666668</v>
      </c>
      <c r="E374" s="272">
        <v>14208.033333333336</v>
      </c>
      <c r="F374" s="272">
        <v>14021.116666666669</v>
      </c>
      <c r="G374" s="272">
        <v>13739.633333333337</v>
      </c>
      <c r="H374" s="272">
        <v>14676.433333333336</v>
      </c>
      <c r="I374" s="272">
        <v>14957.91666666667</v>
      </c>
      <c r="J374" s="272">
        <v>15144.833333333336</v>
      </c>
      <c r="K374" s="271">
        <v>14771</v>
      </c>
      <c r="L374" s="271">
        <v>14302.6</v>
      </c>
      <c r="M374" s="271">
        <v>8.6440000000000003E-2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33.049999999999997</v>
      </c>
      <c r="D375" s="272">
        <v>32.766666666666673</v>
      </c>
      <c r="E375" s="272">
        <v>32.433333333333344</v>
      </c>
      <c r="F375" s="272">
        <v>31.81666666666667</v>
      </c>
      <c r="G375" s="272">
        <v>31.483333333333341</v>
      </c>
      <c r="H375" s="272">
        <v>33.383333333333347</v>
      </c>
      <c r="I375" s="272">
        <v>33.716666666666676</v>
      </c>
      <c r="J375" s="272">
        <v>34.33333333333335</v>
      </c>
      <c r="K375" s="271">
        <v>33.1</v>
      </c>
      <c r="L375" s="271">
        <v>32.15</v>
      </c>
      <c r="M375" s="271">
        <v>254.41847999999999</v>
      </c>
      <c r="N375" s="1"/>
      <c r="O375" s="1"/>
    </row>
    <row r="376" spans="1:15" ht="12.75" customHeight="1">
      <c r="A376" s="30">
        <v>366</v>
      </c>
      <c r="B376" s="281" t="s">
        <v>456</v>
      </c>
      <c r="C376" s="271">
        <v>569.95000000000005</v>
      </c>
      <c r="D376" s="272">
        <v>571.08333333333337</v>
      </c>
      <c r="E376" s="272">
        <v>565.36666666666679</v>
      </c>
      <c r="F376" s="272">
        <v>560.78333333333342</v>
      </c>
      <c r="G376" s="272">
        <v>555.06666666666683</v>
      </c>
      <c r="H376" s="272">
        <v>575.66666666666674</v>
      </c>
      <c r="I376" s="272">
        <v>581.38333333333321</v>
      </c>
      <c r="J376" s="272">
        <v>585.9666666666667</v>
      </c>
      <c r="K376" s="271">
        <v>576.79999999999995</v>
      </c>
      <c r="L376" s="271">
        <v>566.5</v>
      </c>
      <c r="M376" s="271">
        <v>7.5228000000000002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104.1</v>
      </c>
      <c r="D377" s="272">
        <v>102.16666666666667</v>
      </c>
      <c r="E377" s="272">
        <v>99.583333333333343</v>
      </c>
      <c r="F377" s="272">
        <v>95.066666666666677</v>
      </c>
      <c r="G377" s="272">
        <v>92.483333333333348</v>
      </c>
      <c r="H377" s="272">
        <v>106.68333333333334</v>
      </c>
      <c r="I377" s="272">
        <v>109.26666666666668</v>
      </c>
      <c r="J377" s="272">
        <v>113.78333333333333</v>
      </c>
      <c r="K377" s="271">
        <v>104.75</v>
      </c>
      <c r="L377" s="271">
        <v>97.65</v>
      </c>
      <c r="M377" s="271">
        <v>332.80104999999998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105.4</v>
      </c>
      <c r="D378" s="272">
        <v>104.51666666666667</v>
      </c>
      <c r="E378" s="272">
        <v>103.38333333333333</v>
      </c>
      <c r="F378" s="272">
        <v>101.36666666666666</v>
      </c>
      <c r="G378" s="272">
        <v>100.23333333333332</v>
      </c>
      <c r="H378" s="272">
        <v>106.53333333333333</v>
      </c>
      <c r="I378" s="272">
        <v>107.66666666666669</v>
      </c>
      <c r="J378" s="272">
        <v>109.68333333333334</v>
      </c>
      <c r="K378" s="271">
        <v>105.65</v>
      </c>
      <c r="L378" s="271">
        <v>102.5</v>
      </c>
      <c r="M378" s="271">
        <v>39.541179999999997</v>
      </c>
      <c r="N378" s="1"/>
      <c r="O378" s="1"/>
    </row>
    <row r="379" spans="1:15" ht="12.75" customHeight="1">
      <c r="A379" s="30">
        <v>369</v>
      </c>
      <c r="B379" s="281" t="s">
        <v>811</v>
      </c>
      <c r="C379" s="271">
        <v>544.29999999999995</v>
      </c>
      <c r="D379" s="272">
        <v>541.44999999999993</v>
      </c>
      <c r="E379" s="272">
        <v>533.49999999999989</v>
      </c>
      <c r="F379" s="272">
        <v>522.69999999999993</v>
      </c>
      <c r="G379" s="272">
        <v>514.74999999999989</v>
      </c>
      <c r="H379" s="272">
        <v>552.24999999999989</v>
      </c>
      <c r="I379" s="272">
        <v>560.19999999999993</v>
      </c>
      <c r="J379" s="272">
        <v>570.99999999999989</v>
      </c>
      <c r="K379" s="271">
        <v>549.4</v>
      </c>
      <c r="L379" s="271">
        <v>530.65</v>
      </c>
      <c r="M379" s="271">
        <v>0.85375000000000001</v>
      </c>
      <c r="N379" s="1"/>
      <c r="O379" s="1"/>
    </row>
    <row r="380" spans="1:15" ht="12.75" customHeight="1">
      <c r="A380" s="30">
        <v>370</v>
      </c>
      <c r="B380" s="281" t="s">
        <v>457</v>
      </c>
      <c r="C380" s="271">
        <v>279.10000000000002</v>
      </c>
      <c r="D380" s="272">
        <v>279.43333333333334</v>
      </c>
      <c r="E380" s="272">
        <v>273.66666666666669</v>
      </c>
      <c r="F380" s="272">
        <v>268.23333333333335</v>
      </c>
      <c r="G380" s="272">
        <v>262.4666666666667</v>
      </c>
      <c r="H380" s="272">
        <v>284.86666666666667</v>
      </c>
      <c r="I380" s="272">
        <v>290.63333333333333</v>
      </c>
      <c r="J380" s="272">
        <v>296.06666666666666</v>
      </c>
      <c r="K380" s="271">
        <v>285.2</v>
      </c>
      <c r="L380" s="271">
        <v>274</v>
      </c>
      <c r="M380" s="271">
        <v>2.4009800000000001</v>
      </c>
      <c r="N380" s="1"/>
      <c r="O380" s="1"/>
    </row>
    <row r="381" spans="1:15" ht="12.75" customHeight="1">
      <c r="A381" s="30">
        <v>371</v>
      </c>
      <c r="B381" s="281" t="s">
        <v>458</v>
      </c>
      <c r="C381" s="271">
        <v>992.1</v>
      </c>
      <c r="D381" s="272">
        <v>982.41666666666663</v>
      </c>
      <c r="E381" s="272">
        <v>966.83333333333326</v>
      </c>
      <c r="F381" s="272">
        <v>941.56666666666661</v>
      </c>
      <c r="G381" s="272">
        <v>925.98333333333323</v>
      </c>
      <c r="H381" s="272">
        <v>1007.6833333333333</v>
      </c>
      <c r="I381" s="272">
        <v>1023.2666666666665</v>
      </c>
      <c r="J381" s="272">
        <v>1048.5333333333333</v>
      </c>
      <c r="K381" s="271">
        <v>998</v>
      </c>
      <c r="L381" s="271">
        <v>957.15</v>
      </c>
      <c r="M381" s="271">
        <v>4.2902300000000002</v>
      </c>
      <c r="N381" s="1"/>
      <c r="O381" s="1"/>
    </row>
    <row r="382" spans="1:15" ht="12.75" customHeight="1">
      <c r="A382" s="30">
        <v>372</v>
      </c>
      <c r="B382" s="281" t="s">
        <v>459</v>
      </c>
      <c r="C382" s="271">
        <v>30.7</v>
      </c>
      <c r="D382" s="272">
        <v>30.7</v>
      </c>
      <c r="E382" s="272">
        <v>30.549999999999997</v>
      </c>
      <c r="F382" s="272">
        <v>30.4</v>
      </c>
      <c r="G382" s="272">
        <v>30.249999999999996</v>
      </c>
      <c r="H382" s="272">
        <v>30.849999999999998</v>
      </c>
      <c r="I382" s="272">
        <v>30.999999999999996</v>
      </c>
      <c r="J382" s="272">
        <v>31.15</v>
      </c>
      <c r="K382" s="271">
        <v>30.85</v>
      </c>
      <c r="L382" s="271">
        <v>30.55</v>
      </c>
      <c r="M382" s="271">
        <v>13.63705</v>
      </c>
      <c r="N382" s="1"/>
      <c r="O382" s="1"/>
    </row>
    <row r="383" spans="1:15" ht="12.75" customHeight="1">
      <c r="A383" s="30">
        <v>373</v>
      </c>
      <c r="B383" s="281" t="s">
        <v>810</v>
      </c>
      <c r="C383" s="271">
        <v>94.9</v>
      </c>
      <c r="D383" s="272">
        <v>95.399999999999991</v>
      </c>
      <c r="E383" s="272">
        <v>94.249999999999986</v>
      </c>
      <c r="F383" s="272">
        <v>93.6</v>
      </c>
      <c r="G383" s="272">
        <v>92.449999999999989</v>
      </c>
      <c r="H383" s="272">
        <v>96.049999999999983</v>
      </c>
      <c r="I383" s="272">
        <v>97.199999999999989</v>
      </c>
      <c r="J383" s="272">
        <v>97.84999999999998</v>
      </c>
      <c r="K383" s="271">
        <v>96.55</v>
      </c>
      <c r="L383" s="271">
        <v>94.75</v>
      </c>
      <c r="M383" s="271">
        <v>4.4386999999999999</v>
      </c>
      <c r="N383" s="1"/>
      <c r="O383" s="1"/>
    </row>
    <row r="384" spans="1:15" ht="12.75" customHeight="1">
      <c r="A384" s="30">
        <v>374</v>
      </c>
      <c r="B384" s="281" t="s">
        <v>460</v>
      </c>
      <c r="C384" s="271">
        <v>197.25</v>
      </c>
      <c r="D384" s="272">
        <v>195.08333333333334</v>
      </c>
      <c r="E384" s="272">
        <v>192.16666666666669</v>
      </c>
      <c r="F384" s="272">
        <v>187.08333333333334</v>
      </c>
      <c r="G384" s="272">
        <v>184.16666666666669</v>
      </c>
      <c r="H384" s="272">
        <v>200.16666666666669</v>
      </c>
      <c r="I384" s="272">
        <v>203.08333333333337</v>
      </c>
      <c r="J384" s="272">
        <v>208.16666666666669</v>
      </c>
      <c r="K384" s="271">
        <v>198</v>
      </c>
      <c r="L384" s="271">
        <v>190</v>
      </c>
      <c r="M384" s="271">
        <v>21.363669999999999</v>
      </c>
      <c r="N384" s="1"/>
      <c r="O384" s="1"/>
    </row>
    <row r="385" spans="1:15" ht="12.75" customHeight="1">
      <c r="A385" s="30">
        <v>375</v>
      </c>
      <c r="B385" s="281" t="s">
        <v>461</v>
      </c>
      <c r="C385" s="271">
        <v>606.70000000000005</v>
      </c>
      <c r="D385" s="272">
        <v>604.48333333333346</v>
      </c>
      <c r="E385" s="272">
        <v>598.8666666666669</v>
      </c>
      <c r="F385" s="272">
        <v>591.03333333333342</v>
      </c>
      <c r="G385" s="272">
        <v>585.41666666666686</v>
      </c>
      <c r="H385" s="272">
        <v>612.31666666666695</v>
      </c>
      <c r="I385" s="272">
        <v>617.93333333333351</v>
      </c>
      <c r="J385" s="272">
        <v>625.76666666666699</v>
      </c>
      <c r="K385" s="271">
        <v>610.1</v>
      </c>
      <c r="L385" s="271">
        <v>596.65</v>
      </c>
      <c r="M385" s="271">
        <v>0.66383000000000003</v>
      </c>
      <c r="N385" s="1"/>
      <c r="O385" s="1"/>
    </row>
    <row r="386" spans="1:15" ht="12.75" customHeight="1">
      <c r="A386" s="30">
        <v>376</v>
      </c>
      <c r="B386" s="281" t="s">
        <v>462</v>
      </c>
      <c r="C386" s="271">
        <v>224.2</v>
      </c>
      <c r="D386" s="272">
        <v>223.35</v>
      </c>
      <c r="E386" s="272">
        <v>221</v>
      </c>
      <c r="F386" s="272">
        <v>217.8</v>
      </c>
      <c r="G386" s="272">
        <v>215.45000000000002</v>
      </c>
      <c r="H386" s="272">
        <v>226.54999999999998</v>
      </c>
      <c r="I386" s="272">
        <v>228.89999999999995</v>
      </c>
      <c r="J386" s="272">
        <v>232.09999999999997</v>
      </c>
      <c r="K386" s="271">
        <v>225.7</v>
      </c>
      <c r="L386" s="271">
        <v>220.15</v>
      </c>
      <c r="M386" s="271">
        <v>1.7281899999999999</v>
      </c>
      <c r="N386" s="1"/>
      <c r="O386" s="1"/>
    </row>
    <row r="387" spans="1:15" ht="12.75" customHeight="1">
      <c r="A387" s="30">
        <v>377</v>
      </c>
      <c r="B387" s="281" t="s">
        <v>463</v>
      </c>
      <c r="C387" s="271">
        <v>89.9</v>
      </c>
      <c r="D387" s="272">
        <v>89.5</v>
      </c>
      <c r="E387" s="272">
        <v>88.1</v>
      </c>
      <c r="F387" s="272">
        <v>86.3</v>
      </c>
      <c r="G387" s="272">
        <v>84.899999999999991</v>
      </c>
      <c r="H387" s="272">
        <v>91.3</v>
      </c>
      <c r="I387" s="272">
        <v>92.7</v>
      </c>
      <c r="J387" s="272">
        <v>94.5</v>
      </c>
      <c r="K387" s="271">
        <v>90.9</v>
      </c>
      <c r="L387" s="271">
        <v>87.7</v>
      </c>
      <c r="M387" s="271">
        <v>21.656479999999998</v>
      </c>
      <c r="N387" s="1"/>
      <c r="O387" s="1"/>
    </row>
    <row r="388" spans="1:15" ht="12.75" customHeight="1">
      <c r="A388" s="30">
        <v>378</v>
      </c>
      <c r="B388" s="281" t="s">
        <v>464</v>
      </c>
      <c r="C388" s="271">
        <v>1744.6</v>
      </c>
      <c r="D388" s="272">
        <v>1738.7166666666665</v>
      </c>
      <c r="E388" s="272">
        <v>1717.9333333333329</v>
      </c>
      <c r="F388" s="272">
        <v>1691.2666666666664</v>
      </c>
      <c r="G388" s="272">
        <v>1670.4833333333329</v>
      </c>
      <c r="H388" s="272">
        <v>1765.383333333333</v>
      </c>
      <c r="I388" s="272">
        <v>1786.1666666666663</v>
      </c>
      <c r="J388" s="272">
        <v>1812.833333333333</v>
      </c>
      <c r="K388" s="271">
        <v>1759.5</v>
      </c>
      <c r="L388" s="271">
        <v>1712.05</v>
      </c>
      <c r="M388" s="271">
        <v>0.14077000000000001</v>
      </c>
      <c r="N388" s="1"/>
      <c r="O388" s="1"/>
    </row>
    <row r="389" spans="1:15" ht="12.75" customHeight="1">
      <c r="A389" s="30">
        <v>379</v>
      </c>
      <c r="B389" s="281" t="s">
        <v>859</v>
      </c>
      <c r="C389" s="271">
        <v>55.15</v>
      </c>
      <c r="D389" s="272">
        <v>55.716666666666661</v>
      </c>
      <c r="E389" s="272">
        <v>52.98333333333332</v>
      </c>
      <c r="F389" s="272">
        <v>50.816666666666656</v>
      </c>
      <c r="G389" s="272">
        <v>48.083333333333314</v>
      </c>
      <c r="H389" s="272">
        <v>57.883333333333326</v>
      </c>
      <c r="I389" s="272">
        <v>60.61666666666666</v>
      </c>
      <c r="J389" s="272">
        <v>62.783333333333331</v>
      </c>
      <c r="K389" s="271">
        <v>58.45</v>
      </c>
      <c r="L389" s="271">
        <v>53.55</v>
      </c>
      <c r="M389" s="271">
        <v>85.391180000000006</v>
      </c>
      <c r="N389" s="1"/>
      <c r="O389" s="1"/>
    </row>
    <row r="390" spans="1:15" ht="12.75" customHeight="1">
      <c r="A390" s="30">
        <v>380</v>
      </c>
      <c r="B390" s="281" t="s">
        <v>465</v>
      </c>
      <c r="C390" s="271">
        <v>152.1</v>
      </c>
      <c r="D390" s="272">
        <v>152.49999999999997</v>
      </c>
      <c r="E390" s="272">
        <v>145.04999999999995</v>
      </c>
      <c r="F390" s="272">
        <v>137.99999999999997</v>
      </c>
      <c r="G390" s="272">
        <v>130.54999999999995</v>
      </c>
      <c r="H390" s="272">
        <v>159.54999999999995</v>
      </c>
      <c r="I390" s="272">
        <v>166.99999999999994</v>
      </c>
      <c r="J390" s="272">
        <v>174.04999999999995</v>
      </c>
      <c r="K390" s="271">
        <v>159.94999999999999</v>
      </c>
      <c r="L390" s="271">
        <v>145.44999999999999</v>
      </c>
      <c r="M390" s="271">
        <v>134.44056</v>
      </c>
      <c r="N390" s="1"/>
      <c r="O390" s="1"/>
    </row>
    <row r="391" spans="1:15" ht="12.75" customHeight="1">
      <c r="A391" s="30">
        <v>381</v>
      </c>
      <c r="B391" s="281" t="s">
        <v>466</v>
      </c>
      <c r="C391" s="271">
        <v>986.95</v>
      </c>
      <c r="D391" s="272">
        <v>986.30000000000007</v>
      </c>
      <c r="E391" s="272">
        <v>978.65000000000009</v>
      </c>
      <c r="F391" s="272">
        <v>970.35</v>
      </c>
      <c r="G391" s="272">
        <v>962.7</v>
      </c>
      <c r="H391" s="272">
        <v>994.60000000000014</v>
      </c>
      <c r="I391" s="272">
        <v>1002.25</v>
      </c>
      <c r="J391" s="272">
        <v>1010.5500000000002</v>
      </c>
      <c r="K391" s="271">
        <v>993.95</v>
      </c>
      <c r="L391" s="271">
        <v>978</v>
      </c>
      <c r="M391" s="271">
        <v>1.0448200000000001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2646.8</v>
      </c>
      <c r="D392" s="272">
        <v>2630.4500000000003</v>
      </c>
      <c r="E392" s="272">
        <v>2607.7000000000007</v>
      </c>
      <c r="F392" s="272">
        <v>2568.6000000000004</v>
      </c>
      <c r="G392" s="272">
        <v>2545.8500000000008</v>
      </c>
      <c r="H392" s="272">
        <v>2669.5500000000006</v>
      </c>
      <c r="I392" s="272">
        <v>2692.2999999999997</v>
      </c>
      <c r="J392" s="272">
        <v>2731.4000000000005</v>
      </c>
      <c r="K392" s="271">
        <v>2653.2</v>
      </c>
      <c r="L392" s="271">
        <v>2591.35</v>
      </c>
      <c r="M392" s="271">
        <v>44.66619</v>
      </c>
      <c r="N392" s="1"/>
      <c r="O392" s="1"/>
    </row>
    <row r="393" spans="1:15" ht="12.75" customHeight="1">
      <c r="A393" s="30">
        <v>383</v>
      </c>
      <c r="B393" s="281" t="s">
        <v>825</v>
      </c>
      <c r="C393" s="271">
        <v>136.05000000000001</v>
      </c>
      <c r="D393" s="272">
        <v>134.43333333333334</v>
      </c>
      <c r="E393" s="272">
        <v>132.16666666666669</v>
      </c>
      <c r="F393" s="272">
        <v>128.28333333333336</v>
      </c>
      <c r="G393" s="272">
        <v>126.01666666666671</v>
      </c>
      <c r="H393" s="272">
        <v>138.31666666666666</v>
      </c>
      <c r="I393" s="272">
        <v>140.58333333333331</v>
      </c>
      <c r="J393" s="272">
        <v>144.46666666666664</v>
      </c>
      <c r="K393" s="271">
        <v>136.69999999999999</v>
      </c>
      <c r="L393" s="271">
        <v>130.55000000000001</v>
      </c>
      <c r="M393" s="271">
        <v>24.352930000000001</v>
      </c>
      <c r="N393" s="1"/>
      <c r="O393" s="1"/>
    </row>
    <row r="394" spans="1:15" ht="12.75" customHeight="1">
      <c r="A394" s="30">
        <v>384</v>
      </c>
      <c r="B394" s="281" t="s">
        <v>467</v>
      </c>
      <c r="C394" s="271">
        <v>923.7</v>
      </c>
      <c r="D394" s="272">
        <v>919.15</v>
      </c>
      <c r="E394" s="272">
        <v>909.8</v>
      </c>
      <c r="F394" s="272">
        <v>895.9</v>
      </c>
      <c r="G394" s="272">
        <v>886.55</v>
      </c>
      <c r="H394" s="272">
        <v>933.05</v>
      </c>
      <c r="I394" s="272">
        <v>942.40000000000009</v>
      </c>
      <c r="J394" s="272">
        <v>956.3</v>
      </c>
      <c r="K394" s="271">
        <v>928.5</v>
      </c>
      <c r="L394" s="271">
        <v>905.25</v>
      </c>
      <c r="M394" s="271">
        <v>0.16466</v>
      </c>
      <c r="N394" s="1"/>
      <c r="O394" s="1"/>
    </row>
    <row r="395" spans="1:15" ht="12.75" customHeight="1">
      <c r="A395" s="30">
        <v>385</v>
      </c>
      <c r="B395" s="281" t="s">
        <v>468</v>
      </c>
      <c r="C395" s="271">
        <v>1400.25</v>
      </c>
      <c r="D395" s="272">
        <v>1406.3166666666666</v>
      </c>
      <c r="E395" s="272">
        <v>1384.0333333333333</v>
      </c>
      <c r="F395" s="272">
        <v>1367.8166666666666</v>
      </c>
      <c r="G395" s="272">
        <v>1345.5333333333333</v>
      </c>
      <c r="H395" s="272">
        <v>1422.5333333333333</v>
      </c>
      <c r="I395" s="272">
        <v>1444.8166666666666</v>
      </c>
      <c r="J395" s="272">
        <v>1461.0333333333333</v>
      </c>
      <c r="K395" s="271">
        <v>1428.6</v>
      </c>
      <c r="L395" s="271">
        <v>1390.1</v>
      </c>
      <c r="M395" s="271">
        <v>2.3287900000000001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917.15</v>
      </c>
      <c r="D396" s="272">
        <v>911.13333333333321</v>
      </c>
      <c r="E396" s="272">
        <v>898.56666666666638</v>
      </c>
      <c r="F396" s="272">
        <v>879.98333333333312</v>
      </c>
      <c r="G396" s="272">
        <v>867.41666666666629</v>
      </c>
      <c r="H396" s="272">
        <v>929.71666666666647</v>
      </c>
      <c r="I396" s="272">
        <v>942.2833333333333</v>
      </c>
      <c r="J396" s="272">
        <v>960.86666666666656</v>
      </c>
      <c r="K396" s="271">
        <v>923.7</v>
      </c>
      <c r="L396" s="271">
        <v>892.55</v>
      </c>
      <c r="M396" s="271">
        <v>14.932840000000001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1279.25</v>
      </c>
      <c r="D397" s="272">
        <v>1280.6333333333334</v>
      </c>
      <c r="E397" s="272">
        <v>1268.6166666666668</v>
      </c>
      <c r="F397" s="272">
        <v>1257.9833333333333</v>
      </c>
      <c r="G397" s="272">
        <v>1245.9666666666667</v>
      </c>
      <c r="H397" s="272">
        <v>1291.2666666666669</v>
      </c>
      <c r="I397" s="272">
        <v>1303.2833333333338</v>
      </c>
      <c r="J397" s="272">
        <v>1313.916666666667</v>
      </c>
      <c r="K397" s="271">
        <v>1292.6500000000001</v>
      </c>
      <c r="L397" s="271">
        <v>1270</v>
      </c>
      <c r="M397" s="271">
        <v>8.0373699999999992</v>
      </c>
      <c r="N397" s="1"/>
      <c r="O397" s="1"/>
    </row>
    <row r="398" spans="1:15" ht="12.75" customHeight="1">
      <c r="A398" s="30">
        <v>388</v>
      </c>
      <c r="B398" s="281" t="s">
        <v>469</v>
      </c>
      <c r="C398" s="271">
        <v>447.4</v>
      </c>
      <c r="D398" s="272">
        <v>448.55</v>
      </c>
      <c r="E398" s="272">
        <v>445.1</v>
      </c>
      <c r="F398" s="272">
        <v>442.8</v>
      </c>
      <c r="G398" s="272">
        <v>439.35</v>
      </c>
      <c r="H398" s="272">
        <v>450.85</v>
      </c>
      <c r="I398" s="272">
        <v>454.29999999999995</v>
      </c>
      <c r="J398" s="272">
        <v>456.6</v>
      </c>
      <c r="K398" s="271">
        <v>452</v>
      </c>
      <c r="L398" s="271">
        <v>446.25</v>
      </c>
      <c r="M398" s="271">
        <v>0.55850999999999995</v>
      </c>
      <c r="N398" s="1"/>
      <c r="O398" s="1"/>
    </row>
    <row r="399" spans="1:15" ht="12.75" customHeight="1">
      <c r="A399" s="30">
        <v>389</v>
      </c>
      <c r="B399" s="281" t="s">
        <v>470</v>
      </c>
      <c r="C399" s="271">
        <v>28.15</v>
      </c>
      <c r="D399" s="272">
        <v>28.166666666666668</v>
      </c>
      <c r="E399" s="272">
        <v>28.033333333333335</v>
      </c>
      <c r="F399" s="272">
        <v>27.916666666666668</v>
      </c>
      <c r="G399" s="272">
        <v>27.783333333333335</v>
      </c>
      <c r="H399" s="272">
        <v>28.283333333333335</v>
      </c>
      <c r="I399" s="272">
        <v>28.416666666666668</v>
      </c>
      <c r="J399" s="272">
        <v>28.533333333333335</v>
      </c>
      <c r="K399" s="271">
        <v>28.3</v>
      </c>
      <c r="L399" s="271">
        <v>28.05</v>
      </c>
      <c r="M399" s="271">
        <v>4.9129899999999997</v>
      </c>
      <c r="N399" s="1"/>
      <c r="O399" s="1"/>
    </row>
    <row r="400" spans="1:15" ht="12.75" customHeight="1">
      <c r="A400" s="30">
        <v>390</v>
      </c>
      <c r="B400" s="281" t="s">
        <v>471</v>
      </c>
      <c r="C400" s="271">
        <v>4731.25</v>
      </c>
      <c r="D400" s="272">
        <v>4691.0333333333338</v>
      </c>
      <c r="E400" s="272">
        <v>4612.0666666666675</v>
      </c>
      <c r="F400" s="272">
        <v>4492.8833333333341</v>
      </c>
      <c r="G400" s="272">
        <v>4413.9166666666679</v>
      </c>
      <c r="H400" s="272">
        <v>4810.2166666666672</v>
      </c>
      <c r="I400" s="272">
        <v>4889.1833333333325</v>
      </c>
      <c r="J400" s="272">
        <v>5008.3666666666668</v>
      </c>
      <c r="K400" s="271">
        <v>4770</v>
      </c>
      <c r="L400" s="271">
        <v>4571.8500000000004</v>
      </c>
      <c r="M400" s="271">
        <v>1.00526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2415.65</v>
      </c>
      <c r="D401" s="272">
        <v>2399.25</v>
      </c>
      <c r="E401" s="272">
        <v>2355.0500000000002</v>
      </c>
      <c r="F401" s="272">
        <v>2294.4500000000003</v>
      </c>
      <c r="G401" s="272">
        <v>2250.2500000000005</v>
      </c>
      <c r="H401" s="272">
        <v>2459.85</v>
      </c>
      <c r="I401" s="272">
        <v>2504.0499999999997</v>
      </c>
      <c r="J401" s="272">
        <v>2564.6499999999996</v>
      </c>
      <c r="K401" s="271">
        <v>2443.4499999999998</v>
      </c>
      <c r="L401" s="271">
        <v>2338.65</v>
      </c>
      <c r="M401" s="271">
        <v>3.7565200000000001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6271.1</v>
      </c>
      <c r="D402" s="272">
        <v>6275.3</v>
      </c>
      <c r="E402" s="272">
        <v>6242</v>
      </c>
      <c r="F402" s="272">
        <v>6212.9</v>
      </c>
      <c r="G402" s="272">
        <v>6179.5999999999995</v>
      </c>
      <c r="H402" s="272">
        <v>6304.4000000000005</v>
      </c>
      <c r="I402" s="272">
        <v>6337.7000000000016</v>
      </c>
      <c r="J402" s="272">
        <v>6366.8000000000011</v>
      </c>
      <c r="K402" s="271">
        <v>6308.6</v>
      </c>
      <c r="L402" s="271">
        <v>6246.2</v>
      </c>
      <c r="M402" s="271">
        <v>0.14099</v>
      </c>
      <c r="N402" s="1"/>
      <c r="O402" s="1"/>
    </row>
    <row r="403" spans="1:15" ht="12.75" customHeight="1">
      <c r="A403" s="30">
        <v>393</v>
      </c>
      <c r="B403" s="281" t="s">
        <v>860</v>
      </c>
      <c r="C403" s="271">
        <v>1236.05</v>
      </c>
      <c r="D403" s="272">
        <v>1234.55</v>
      </c>
      <c r="E403" s="272">
        <v>1217.5</v>
      </c>
      <c r="F403" s="272">
        <v>1198.95</v>
      </c>
      <c r="G403" s="272">
        <v>1181.9000000000001</v>
      </c>
      <c r="H403" s="272">
        <v>1253.0999999999999</v>
      </c>
      <c r="I403" s="272">
        <v>1270.1499999999996</v>
      </c>
      <c r="J403" s="272">
        <v>1288.6999999999998</v>
      </c>
      <c r="K403" s="271">
        <v>1251.5999999999999</v>
      </c>
      <c r="L403" s="271">
        <v>1216</v>
      </c>
      <c r="M403" s="271">
        <v>0.60804000000000002</v>
      </c>
      <c r="N403" s="1"/>
      <c r="O403" s="1"/>
    </row>
    <row r="404" spans="1:15" ht="12.75" customHeight="1">
      <c r="A404" s="30">
        <v>394</v>
      </c>
      <c r="B404" s="281" t="s">
        <v>861</v>
      </c>
      <c r="C404" s="271">
        <v>406.85</v>
      </c>
      <c r="D404" s="272">
        <v>408.11666666666662</v>
      </c>
      <c r="E404" s="272">
        <v>402.28333333333325</v>
      </c>
      <c r="F404" s="272">
        <v>397.71666666666664</v>
      </c>
      <c r="G404" s="272">
        <v>391.88333333333327</v>
      </c>
      <c r="H404" s="272">
        <v>412.68333333333322</v>
      </c>
      <c r="I404" s="272">
        <v>418.51666666666659</v>
      </c>
      <c r="J404" s="272">
        <v>423.0833333333332</v>
      </c>
      <c r="K404" s="271">
        <v>413.95</v>
      </c>
      <c r="L404" s="271">
        <v>403.55</v>
      </c>
      <c r="M404" s="271">
        <v>1.1401699999999999</v>
      </c>
      <c r="N404" s="1"/>
      <c r="O404" s="1"/>
    </row>
    <row r="405" spans="1:15" ht="12.75" customHeight="1">
      <c r="A405" s="30">
        <v>395</v>
      </c>
      <c r="B405" s="281" t="s">
        <v>472</v>
      </c>
      <c r="C405" s="271">
        <v>2999.45</v>
      </c>
      <c r="D405" s="272">
        <v>2985.1333333333332</v>
      </c>
      <c r="E405" s="272">
        <v>2966.2666666666664</v>
      </c>
      <c r="F405" s="272">
        <v>2933.083333333333</v>
      </c>
      <c r="G405" s="272">
        <v>2914.2166666666662</v>
      </c>
      <c r="H405" s="272">
        <v>3018.3166666666666</v>
      </c>
      <c r="I405" s="272">
        <v>3037.1833333333334</v>
      </c>
      <c r="J405" s="272">
        <v>3070.3666666666668</v>
      </c>
      <c r="K405" s="271">
        <v>3004</v>
      </c>
      <c r="L405" s="271">
        <v>2951.95</v>
      </c>
      <c r="M405" s="271">
        <v>1.0389200000000001</v>
      </c>
      <c r="N405" s="1"/>
      <c r="O405" s="1"/>
    </row>
    <row r="406" spans="1:15" ht="12.75" customHeight="1">
      <c r="A406" s="30">
        <v>396</v>
      </c>
      <c r="B406" s="281" t="s">
        <v>473</v>
      </c>
      <c r="C406" s="271">
        <v>115.95</v>
      </c>
      <c r="D406" s="272">
        <v>116.21666666666665</v>
      </c>
      <c r="E406" s="272">
        <v>114.13333333333331</v>
      </c>
      <c r="F406" s="272">
        <v>112.31666666666666</v>
      </c>
      <c r="G406" s="272">
        <v>110.23333333333332</v>
      </c>
      <c r="H406" s="272">
        <v>118.0333333333333</v>
      </c>
      <c r="I406" s="272">
        <v>120.11666666666665</v>
      </c>
      <c r="J406" s="272">
        <v>121.93333333333329</v>
      </c>
      <c r="K406" s="271">
        <v>118.3</v>
      </c>
      <c r="L406" s="271">
        <v>114.4</v>
      </c>
      <c r="M406" s="271">
        <v>8.7485800000000005</v>
      </c>
      <c r="N406" s="1"/>
      <c r="O406" s="1"/>
    </row>
    <row r="407" spans="1:15" ht="12.75" customHeight="1">
      <c r="A407" s="30">
        <v>397</v>
      </c>
      <c r="B407" s="281" t="s">
        <v>474</v>
      </c>
      <c r="C407" s="271">
        <v>2965.8</v>
      </c>
      <c r="D407" s="272">
        <v>2970.2666666666664</v>
      </c>
      <c r="E407" s="272">
        <v>2920.5333333333328</v>
      </c>
      <c r="F407" s="272">
        <v>2875.2666666666664</v>
      </c>
      <c r="G407" s="272">
        <v>2825.5333333333328</v>
      </c>
      <c r="H407" s="272">
        <v>3015.5333333333328</v>
      </c>
      <c r="I407" s="272">
        <v>3065.2666666666664</v>
      </c>
      <c r="J407" s="272">
        <v>3110.5333333333328</v>
      </c>
      <c r="K407" s="271">
        <v>3020</v>
      </c>
      <c r="L407" s="271">
        <v>2925</v>
      </c>
      <c r="M407" s="271">
        <v>7.9100000000000004E-2</v>
      </c>
      <c r="N407" s="1"/>
      <c r="O407" s="1"/>
    </row>
    <row r="408" spans="1:15" ht="12.75" customHeight="1">
      <c r="A408" s="30">
        <v>398</v>
      </c>
      <c r="B408" s="281" t="s">
        <v>475</v>
      </c>
      <c r="C408" s="271">
        <v>390.9</v>
      </c>
      <c r="D408" s="272">
        <v>390.63333333333338</v>
      </c>
      <c r="E408" s="272">
        <v>385.46666666666675</v>
      </c>
      <c r="F408" s="272">
        <v>380.03333333333336</v>
      </c>
      <c r="G408" s="272">
        <v>374.86666666666673</v>
      </c>
      <c r="H408" s="272">
        <v>396.06666666666678</v>
      </c>
      <c r="I408" s="272">
        <v>401.23333333333341</v>
      </c>
      <c r="J408" s="272">
        <v>406.6666666666668</v>
      </c>
      <c r="K408" s="271">
        <v>395.8</v>
      </c>
      <c r="L408" s="271">
        <v>385.2</v>
      </c>
      <c r="M408" s="271">
        <v>0.87387000000000004</v>
      </c>
      <c r="N408" s="1"/>
      <c r="O408" s="1"/>
    </row>
    <row r="409" spans="1:15" ht="12.75" customHeight="1">
      <c r="A409" s="30">
        <v>399</v>
      </c>
      <c r="B409" s="281" t="s">
        <v>476</v>
      </c>
      <c r="C409" s="271">
        <v>116.05</v>
      </c>
      <c r="D409" s="272">
        <v>115.61666666666667</v>
      </c>
      <c r="E409" s="272">
        <v>113.53333333333335</v>
      </c>
      <c r="F409" s="272">
        <v>111.01666666666667</v>
      </c>
      <c r="G409" s="272">
        <v>108.93333333333334</v>
      </c>
      <c r="H409" s="272">
        <v>118.13333333333335</v>
      </c>
      <c r="I409" s="272">
        <v>120.21666666666667</v>
      </c>
      <c r="J409" s="272">
        <v>122.73333333333336</v>
      </c>
      <c r="K409" s="271">
        <v>117.7</v>
      </c>
      <c r="L409" s="271">
        <v>113.1</v>
      </c>
      <c r="M409" s="271">
        <v>31.385159999999999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21126.65</v>
      </c>
      <c r="D410" s="272">
        <v>21054.733333333334</v>
      </c>
      <c r="E410" s="272">
        <v>20813.916666666668</v>
      </c>
      <c r="F410" s="272">
        <v>20501.183333333334</v>
      </c>
      <c r="G410" s="272">
        <v>20260.366666666669</v>
      </c>
      <c r="H410" s="272">
        <v>21367.466666666667</v>
      </c>
      <c r="I410" s="272">
        <v>21608.283333333333</v>
      </c>
      <c r="J410" s="272">
        <v>21921.016666666666</v>
      </c>
      <c r="K410" s="271">
        <v>21295.55</v>
      </c>
      <c r="L410" s="271">
        <v>20742</v>
      </c>
      <c r="M410" s="271">
        <v>0.41131000000000001</v>
      </c>
      <c r="N410" s="1"/>
      <c r="O410" s="1"/>
    </row>
    <row r="411" spans="1:15" ht="12.75" customHeight="1">
      <c r="A411" s="30">
        <v>401</v>
      </c>
      <c r="B411" s="281" t="s">
        <v>862</v>
      </c>
      <c r="C411" s="271">
        <v>45.8</v>
      </c>
      <c r="D411" s="272">
        <v>45.6</v>
      </c>
      <c r="E411" s="272">
        <v>44.650000000000006</v>
      </c>
      <c r="F411" s="272">
        <v>43.500000000000007</v>
      </c>
      <c r="G411" s="272">
        <v>42.550000000000011</v>
      </c>
      <c r="H411" s="272">
        <v>46.75</v>
      </c>
      <c r="I411" s="272">
        <v>47.7</v>
      </c>
      <c r="J411" s="272">
        <v>48.849999999999994</v>
      </c>
      <c r="K411" s="271">
        <v>46.55</v>
      </c>
      <c r="L411" s="271">
        <v>44.45</v>
      </c>
      <c r="M411" s="271">
        <v>112.19798</v>
      </c>
      <c r="N411" s="1"/>
      <c r="O411" s="1"/>
    </row>
    <row r="412" spans="1:15" ht="12.75" customHeight="1">
      <c r="A412" s="30">
        <v>402</v>
      </c>
      <c r="B412" s="281" t="s">
        <v>477</v>
      </c>
      <c r="C412" s="271">
        <v>1854.3</v>
      </c>
      <c r="D412" s="272">
        <v>1835.75</v>
      </c>
      <c r="E412" s="272">
        <v>1794.6</v>
      </c>
      <c r="F412" s="272">
        <v>1734.8999999999999</v>
      </c>
      <c r="G412" s="272">
        <v>1693.7499999999998</v>
      </c>
      <c r="H412" s="272">
        <v>1895.45</v>
      </c>
      <c r="I412" s="272">
        <v>1936.6000000000001</v>
      </c>
      <c r="J412" s="272">
        <v>1996.3000000000002</v>
      </c>
      <c r="K412" s="271">
        <v>1876.9</v>
      </c>
      <c r="L412" s="271">
        <v>1776.05</v>
      </c>
      <c r="M412" s="271">
        <v>0.43184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1336.6</v>
      </c>
      <c r="D413" s="272">
        <v>1330.4666666666665</v>
      </c>
      <c r="E413" s="272">
        <v>1304.333333333333</v>
      </c>
      <c r="F413" s="272">
        <v>1272.0666666666666</v>
      </c>
      <c r="G413" s="272">
        <v>1245.9333333333332</v>
      </c>
      <c r="H413" s="272">
        <v>1362.7333333333329</v>
      </c>
      <c r="I413" s="272">
        <v>1388.8666666666666</v>
      </c>
      <c r="J413" s="272">
        <v>1421.1333333333328</v>
      </c>
      <c r="K413" s="271">
        <v>1356.6</v>
      </c>
      <c r="L413" s="271">
        <v>1298.2</v>
      </c>
      <c r="M413" s="271">
        <v>8.76633</v>
      </c>
      <c r="N413" s="1"/>
      <c r="O413" s="1"/>
    </row>
    <row r="414" spans="1:15" ht="12.75" customHeight="1">
      <c r="A414" s="30">
        <v>404</v>
      </c>
      <c r="B414" s="281" t="s">
        <v>863</v>
      </c>
      <c r="C414" s="271">
        <v>296.85000000000002</v>
      </c>
      <c r="D414" s="272">
        <v>295</v>
      </c>
      <c r="E414" s="272">
        <v>292</v>
      </c>
      <c r="F414" s="272">
        <v>287.14999999999998</v>
      </c>
      <c r="G414" s="272">
        <v>284.14999999999998</v>
      </c>
      <c r="H414" s="272">
        <v>299.85000000000002</v>
      </c>
      <c r="I414" s="272">
        <v>302.85000000000002</v>
      </c>
      <c r="J414" s="272">
        <v>307.70000000000005</v>
      </c>
      <c r="K414" s="271">
        <v>298</v>
      </c>
      <c r="L414" s="271">
        <v>290.14999999999998</v>
      </c>
      <c r="M414" s="271">
        <v>0.70562999999999998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2879.05</v>
      </c>
      <c r="D415" s="272">
        <v>2878.65</v>
      </c>
      <c r="E415" s="272">
        <v>2839.4</v>
      </c>
      <c r="F415" s="272">
        <v>2799.75</v>
      </c>
      <c r="G415" s="272">
        <v>2760.5</v>
      </c>
      <c r="H415" s="272">
        <v>2918.3</v>
      </c>
      <c r="I415" s="272">
        <v>2957.55</v>
      </c>
      <c r="J415" s="272">
        <v>2997.2000000000003</v>
      </c>
      <c r="K415" s="271">
        <v>2917.9</v>
      </c>
      <c r="L415" s="271">
        <v>2839</v>
      </c>
      <c r="M415" s="271">
        <v>6.0062100000000003</v>
      </c>
      <c r="N415" s="1"/>
      <c r="O415" s="1"/>
    </row>
    <row r="416" spans="1:15" ht="12.75" customHeight="1">
      <c r="A416" s="30">
        <v>406</v>
      </c>
      <c r="B416" s="281" t="s">
        <v>478</v>
      </c>
      <c r="C416" s="271">
        <v>692.1</v>
      </c>
      <c r="D416" s="272">
        <v>690.76666666666677</v>
      </c>
      <c r="E416" s="272">
        <v>682.53333333333353</v>
      </c>
      <c r="F416" s="272">
        <v>672.96666666666681</v>
      </c>
      <c r="G416" s="272">
        <v>664.73333333333358</v>
      </c>
      <c r="H416" s="272">
        <v>700.33333333333348</v>
      </c>
      <c r="I416" s="272">
        <v>708.56666666666683</v>
      </c>
      <c r="J416" s="272">
        <v>718.13333333333344</v>
      </c>
      <c r="K416" s="271">
        <v>699</v>
      </c>
      <c r="L416" s="271">
        <v>681.2</v>
      </c>
      <c r="M416" s="271">
        <v>1.5999399999999999</v>
      </c>
      <c r="N416" s="1"/>
      <c r="O416" s="1"/>
    </row>
    <row r="417" spans="1:15" ht="12.75" customHeight="1">
      <c r="A417" s="30">
        <v>407</v>
      </c>
      <c r="B417" s="281" t="s">
        <v>479</v>
      </c>
      <c r="C417" s="271">
        <v>3409.7</v>
      </c>
      <c r="D417" s="272">
        <v>3409.2833333333333</v>
      </c>
      <c r="E417" s="272">
        <v>3369.5666666666666</v>
      </c>
      <c r="F417" s="272">
        <v>3329.4333333333334</v>
      </c>
      <c r="G417" s="272">
        <v>3289.7166666666667</v>
      </c>
      <c r="H417" s="272">
        <v>3449.4166666666665</v>
      </c>
      <c r="I417" s="272">
        <v>3489.1333333333328</v>
      </c>
      <c r="J417" s="272">
        <v>3529.2666666666664</v>
      </c>
      <c r="K417" s="271">
        <v>3449</v>
      </c>
      <c r="L417" s="271">
        <v>3369.15</v>
      </c>
      <c r="M417" s="271">
        <v>0.29726999999999998</v>
      </c>
      <c r="N417" s="1"/>
      <c r="O417" s="1"/>
    </row>
    <row r="418" spans="1:15" ht="12.75" customHeight="1">
      <c r="A418" s="30">
        <v>408</v>
      </c>
      <c r="B418" s="281" t="s">
        <v>480</v>
      </c>
      <c r="C418" s="271">
        <v>459.9</v>
      </c>
      <c r="D418" s="272">
        <v>466.63333333333338</v>
      </c>
      <c r="E418" s="272">
        <v>443.26666666666677</v>
      </c>
      <c r="F418" s="272">
        <v>426.63333333333338</v>
      </c>
      <c r="G418" s="272">
        <v>403.26666666666677</v>
      </c>
      <c r="H418" s="272">
        <v>483.26666666666677</v>
      </c>
      <c r="I418" s="272">
        <v>506.63333333333344</v>
      </c>
      <c r="J418" s="272">
        <v>523.26666666666677</v>
      </c>
      <c r="K418" s="271">
        <v>490</v>
      </c>
      <c r="L418" s="271">
        <v>450</v>
      </c>
      <c r="M418" s="271">
        <v>5.2039299999999997</v>
      </c>
      <c r="N418" s="1"/>
      <c r="O418" s="1"/>
    </row>
    <row r="419" spans="1:15" ht="12.75" customHeight="1">
      <c r="A419" s="30">
        <v>409</v>
      </c>
      <c r="B419" s="281" t="s">
        <v>826</v>
      </c>
      <c r="C419" s="271">
        <v>532.70000000000005</v>
      </c>
      <c r="D419" s="272">
        <v>529.53333333333342</v>
      </c>
      <c r="E419" s="272">
        <v>521.36666666666679</v>
      </c>
      <c r="F419" s="272">
        <v>510.03333333333342</v>
      </c>
      <c r="G419" s="272">
        <v>501.86666666666679</v>
      </c>
      <c r="H419" s="272">
        <v>540.86666666666679</v>
      </c>
      <c r="I419" s="272">
        <v>549.03333333333353</v>
      </c>
      <c r="J419" s="272">
        <v>560.36666666666679</v>
      </c>
      <c r="K419" s="271">
        <v>537.70000000000005</v>
      </c>
      <c r="L419" s="271">
        <v>518.20000000000005</v>
      </c>
      <c r="M419" s="271">
        <v>100.59260999999999</v>
      </c>
      <c r="N419" s="1"/>
      <c r="O419" s="1"/>
    </row>
    <row r="420" spans="1:15" ht="12.75" customHeight="1">
      <c r="A420" s="30">
        <v>410</v>
      </c>
      <c r="B420" s="281" t="s">
        <v>481</v>
      </c>
      <c r="C420" s="271">
        <v>695.55</v>
      </c>
      <c r="D420" s="272">
        <v>693.5</v>
      </c>
      <c r="E420" s="272">
        <v>687.05</v>
      </c>
      <c r="F420" s="272">
        <v>678.55</v>
      </c>
      <c r="G420" s="272">
        <v>672.09999999999991</v>
      </c>
      <c r="H420" s="272">
        <v>702</v>
      </c>
      <c r="I420" s="272">
        <v>708.45</v>
      </c>
      <c r="J420" s="272">
        <v>716.95</v>
      </c>
      <c r="K420" s="271">
        <v>699.95</v>
      </c>
      <c r="L420" s="271">
        <v>685</v>
      </c>
      <c r="M420" s="271">
        <v>0.70326999999999995</v>
      </c>
      <c r="N420" s="1"/>
      <c r="O420" s="1"/>
    </row>
    <row r="421" spans="1:15" ht="12.75" customHeight="1">
      <c r="A421" s="30">
        <v>411</v>
      </c>
      <c r="B421" s="281" t="s">
        <v>482</v>
      </c>
      <c r="C421" s="271">
        <v>46.25</v>
      </c>
      <c r="D421" s="272">
        <v>46.6</v>
      </c>
      <c r="E421" s="272">
        <v>44.7</v>
      </c>
      <c r="F421" s="272">
        <v>43.15</v>
      </c>
      <c r="G421" s="272">
        <v>41.25</v>
      </c>
      <c r="H421" s="272">
        <v>48.150000000000006</v>
      </c>
      <c r="I421" s="272">
        <v>50.05</v>
      </c>
      <c r="J421" s="272">
        <v>51.600000000000009</v>
      </c>
      <c r="K421" s="271">
        <v>48.5</v>
      </c>
      <c r="L421" s="271">
        <v>45.05</v>
      </c>
      <c r="M421" s="271">
        <v>39.06306</v>
      </c>
      <c r="N421" s="1"/>
      <c r="O421" s="1"/>
    </row>
    <row r="422" spans="1:15" ht="12.75" customHeight="1">
      <c r="A422" s="30">
        <v>412</v>
      </c>
      <c r="B422" s="281" t="s">
        <v>864</v>
      </c>
      <c r="C422" s="271">
        <v>714.55</v>
      </c>
      <c r="D422" s="272">
        <v>712.25</v>
      </c>
      <c r="E422" s="272">
        <v>702.3</v>
      </c>
      <c r="F422" s="272">
        <v>690.05</v>
      </c>
      <c r="G422" s="272">
        <v>680.09999999999991</v>
      </c>
      <c r="H422" s="272">
        <v>724.5</v>
      </c>
      <c r="I422" s="272">
        <v>734.45</v>
      </c>
      <c r="J422" s="272">
        <v>746.7</v>
      </c>
      <c r="K422" s="271">
        <v>722.2</v>
      </c>
      <c r="L422" s="271">
        <v>700</v>
      </c>
      <c r="M422" s="271">
        <v>1.9919100000000001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521.9</v>
      </c>
      <c r="D423" s="272">
        <v>518.05000000000007</v>
      </c>
      <c r="E423" s="272">
        <v>512.10000000000014</v>
      </c>
      <c r="F423" s="272">
        <v>502.30000000000007</v>
      </c>
      <c r="G423" s="272">
        <v>496.35000000000014</v>
      </c>
      <c r="H423" s="272">
        <v>527.85000000000014</v>
      </c>
      <c r="I423" s="272">
        <v>533.80000000000018</v>
      </c>
      <c r="J423" s="272">
        <v>543.60000000000014</v>
      </c>
      <c r="K423" s="271">
        <v>524</v>
      </c>
      <c r="L423" s="271">
        <v>508.25</v>
      </c>
      <c r="M423" s="271">
        <v>85.979650000000007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80</v>
      </c>
      <c r="D424" s="272">
        <v>79.11666666666666</v>
      </c>
      <c r="E424" s="272">
        <v>77.883333333333326</v>
      </c>
      <c r="F424" s="272">
        <v>75.766666666666666</v>
      </c>
      <c r="G424" s="272">
        <v>74.533333333333331</v>
      </c>
      <c r="H424" s="272">
        <v>81.23333333333332</v>
      </c>
      <c r="I424" s="272">
        <v>82.46666666666664</v>
      </c>
      <c r="J424" s="272">
        <v>84.583333333333314</v>
      </c>
      <c r="K424" s="271">
        <v>80.349999999999994</v>
      </c>
      <c r="L424" s="271">
        <v>77</v>
      </c>
      <c r="M424" s="271">
        <v>189.41204999999999</v>
      </c>
      <c r="N424" s="1"/>
      <c r="O424" s="1"/>
    </row>
    <row r="425" spans="1:15" ht="12.75" customHeight="1">
      <c r="A425" s="30">
        <v>415</v>
      </c>
      <c r="B425" s="281" t="s">
        <v>483</v>
      </c>
      <c r="C425" s="271">
        <v>292.7</v>
      </c>
      <c r="D425" s="272">
        <v>292.05</v>
      </c>
      <c r="E425" s="272">
        <v>286.60000000000002</v>
      </c>
      <c r="F425" s="272">
        <v>280.5</v>
      </c>
      <c r="G425" s="272">
        <v>275.05</v>
      </c>
      <c r="H425" s="272">
        <v>298.15000000000003</v>
      </c>
      <c r="I425" s="272">
        <v>303.59999999999997</v>
      </c>
      <c r="J425" s="272">
        <v>309.70000000000005</v>
      </c>
      <c r="K425" s="271">
        <v>297.5</v>
      </c>
      <c r="L425" s="271">
        <v>285.95</v>
      </c>
      <c r="M425" s="271">
        <v>9.2542500000000008</v>
      </c>
      <c r="N425" s="1"/>
      <c r="O425" s="1"/>
    </row>
    <row r="426" spans="1:15" ht="12.75" customHeight="1">
      <c r="A426" s="30">
        <v>416</v>
      </c>
      <c r="B426" s="281" t="s">
        <v>484</v>
      </c>
      <c r="C426" s="271">
        <v>165.9</v>
      </c>
      <c r="D426" s="272">
        <v>163.5</v>
      </c>
      <c r="E426" s="272">
        <v>159.5</v>
      </c>
      <c r="F426" s="272">
        <v>153.1</v>
      </c>
      <c r="G426" s="272">
        <v>149.1</v>
      </c>
      <c r="H426" s="272">
        <v>169.9</v>
      </c>
      <c r="I426" s="272">
        <v>173.9</v>
      </c>
      <c r="J426" s="272">
        <v>180.3</v>
      </c>
      <c r="K426" s="271">
        <v>167.5</v>
      </c>
      <c r="L426" s="271">
        <v>157.1</v>
      </c>
      <c r="M426" s="271">
        <v>16.763089999999998</v>
      </c>
      <c r="N426" s="1"/>
      <c r="O426" s="1"/>
    </row>
    <row r="427" spans="1:15" ht="12.75" customHeight="1">
      <c r="A427" s="30">
        <v>417</v>
      </c>
      <c r="B427" s="281" t="s">
        <v>485</v>
      </c>
      <c r="C427" s="271">
        <v>339.05</v>
      </c>
      <c r="D427" s="272">
        <v>337.23333333333335</v>
      </c>
      <c r="E427" s="272">
        <v>333.06666666666672</v>
      </c>
      <c r="F427" s="272">
        <v>327.08333333333337</v>
      </c>
      <c r="G427" s="272">
        <v>322.91666666666674</v>
      </c>
      <c r="H427" s="272">
        <v>343.2166666666667</v>
      </c>
      <c r="I427" s="272">
        <v>347.38333333333333</v>
      </c>
      <c r="J427" s="272">
        <v>353.36666666666667</v>
      </c>
      <c r="K427" s="271">
        <v>341.4</v>
      </c>
      <c r="L427" s="271">
        <v>331.25</v>
      </c>
      <c r="M427" s="271">
        <v>3.8498999999999999</v>
      </c>
      <c r="N427" s="1"/>
      <c r="O427" s="1"/>
    </row>
    <row r="428" spans="1:15" ht="12.75" customHeight="1">
      <c r="A428" s="30">
        <v>418</v>
      </c>
      <c r="B428" s="281" t="s">
        <v>486</v>
      </c>
      <c r="C428" s="271">
        <v>462</v>
      </c>
      <c r="D428" s="272">
        <v>461.51666666666671</v>
      </c>
      <c r="E428" s="272">
        <v>454.33333333333343</v>
      </c>
      <c r="F428" s="272">
        <v>446.66666666666674</v>
      </c>
      <c r="G428" s="272">
        <v>439.48333333333346</v>
      </c>
      <c r="H428" s="272">
        <v>469.18333333333339</v>
      </c>
      <c r="I428" s="272">
        <v>476.36666666666667</v>
      </c>
      <c r="J428" s="272">
        <v>484.03333333333336</v>
      </c>
      <c r="K428" s="271">
        <v>468.7</v>
      </c>
      <c r="L428" s="271">
        <v>453.85</v>
      </c>
      <c r="M428" s="271">
        <v>0.53008999999999995</v>
      </c>
      <c r="N428" s="1"/>
      <c r="O428" s="1"/>
    </row>
    <row r="429" spans="1:15" ht="12.75" customHeight="1">
      <c r="A429" s="30">
        <v>419</v>
      </c>
      <c r="B429" s="281" t="s">
        <v>487</v>
      </c>
      <c r="C429" s="271">
        <v>467.7</v>
      </c>
      <c r="D429" s="272">
        <v>470.73333333333335</v>
      </c>
      <c r="E429" s="272">
        <v>462.9666666666667</v>
      </c>
      <c r="F429" s="272">
        <v>458.23333333333335</v>
      </c>
      <c r="G429" s="272">
        <v>450.4666666666667</v>
      </c>
      <c r="H429" s="272">
        <v>475.4666666666667</v>
      </c>
      <c r="I429" s="272">
        <v>483.23333333333335</v>
      </c>
      <c r="J429" s="272">
        <v>487.9666666666667</v>
      </c>
      <c r="K429" s="271">
        <v>478.5</v>
      </c>
      <c r="L429" s="271">
        <v>466</v>
      </c>
      <c r="M429" s="271">
        <v>2.4754900000000002</v>
      </c>
      <c r="N429" s="1"/>
      <c r="O429" s="1"/>
    </row>
    <row r="430" spans="1:15" ht="12.75" customHeight="1">
      <c r="A430" s="30">
        <v>420</v>
      </c>
      <c r="B430" s="281" t="s">
        <v>488</v>
      </c>
      <c r="C430" s="271">
        <v>233.5</v>
      </c>
      <c r="D430" s="272">
        <v>234.85</v>
      </c>
      <c r="E430" s="272">
        <v>230.14999999999998</v>
      </c>
      <c r="F430" s="272">
        <v>226.79999999999998</v>
      </c>
      <c r="G430" s="272">
        <v>222.09999999999997</v>
      </c>
      <c r="H430" s="272">
        <v>238.2</v>
      </c>
      <c r="I430" s="272">
        <v>242.89999999999998</v>
      </c>
      <c r="J430" s="272">
        <v>246.25</v>
      </c>
      <c r="K430" s="271">
        <v>239.55</v>
      </c>
      <c r="L430" s="271">
        <v>231.5</v>
      </c>
      <c r="M430" s="271">
        <v>2.1213600000000001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888.4</v>
      </c>
      <c r="D431" s="272">
        <v>884.33333333333337</v>
      </c>
      <c r="E431" s="272">
        <v>876.66666666666674</v>
      </c>
      <c r="F431" s="272">
        <v>864.93333333333339</v>
      </c>
      <c r="G431" s="272">
        <v>857.26666666666677</v>
      </c>
      <c r="H431" s="272">
        <v>896.06666666666672</v>
      </c>
      <c r="I431" s="272">
        <v>903.73333333333346</v>
      </c>
      <c r="J431" s="272">
        <v>915.4666666666667</v>
      </c>
      <c r="K431" s="271">
        <v>892</v>
      </c>
      <c r="L431" s="271">
        <v>872.6</v>
      </c>
      <c r="M431" s="271">
        <v>23.14528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485.85</v>
      </c>
      <c r="D432" s="272">
        <v>490.40000000000003</v>
      </c>
      <c r="E432" s="272">
        <v>479.45000000000005</v>
      </c>
      <c r="F432" s="272">
        <v>473.05</v>
      </c>
      <c r="G432" s="272">
        <v>462.1</v>
      </c>
      <c r="H432" s="272">
        <v>496.80000000000007</v>
      </c>
      <c r="I432" s="272">
        <v>507.75</v>
      </c>
      <c r="J432" s="272">
        <v>514.15000000000009</v>
      </c>
      <c r="K432" s="271">
        <v>501.35</v>
      </c>
      <c r="L432" s="271">
        <v>484</v>
      </c>
      <c r="M432" s="271">
        <v>18.928660000000001</v>
      </c>
      <c r="N432" s="1"/>
      <c r="O432" s="1"/>
    </row>
    <row r="433" spans="1:15" ht="12.75" customHeight="1">
      <c r="A433" s="30">
        <v>423</v>
      </c>
      <c r="B433" s="281" t="s">
        <v>489</v>
      </c>
      <c r="C433" s="271">
        <v>2065.3000000000002</v>
      </c>
      <c r="D433" s="272">
        <v>2043.7833333333335</v>
      </c>
      <c r="E433" s="272">
        <v>2002.5666666666671</v>
      </c>
      <c r="F433" s="272">
        <v>1939.8333333333335</v>
      </c>
      <c r="G433" s="272">
        <v>1898.616666666667</v>
      </c>
      <c r="H433" s="272">
        <v>2106.5166666666673</v>
      </c>
      <c r="I433" s="272">
        <v>2147.7333333333336</v>
      </c>
      <c r="J433" s="272">
        <v>2210.4666666666672</v>
      </c>
      <c r="K433" s="271">
        <v>2085</v>
      </c>
      <c r="L433" s="271">
        <v>1981.05</v>
      </c>
      <c r="M433" s="271">
        <v>0.2762</v>
      </c>
      <c r="N433" s="1"/>
      <c r="O433" s="1"/>
    </row>
    <row r="434" spans="1:15" ht="12.75" customHeight="1">
      <c r="A434" s="30">
        <v>424</v>
      </c>
      <c r="B434" s="281" t="s">
        <v>490</v>
      </c>
      <c r="C434" s="271">
        <v>856.05</v>
      </c>
      <c r="D434" s="272">
        <v>848.73333333333323</v>
      </c>
      <c r="E434" s="272">
        <v>834.46666666666647</v>
      </c>
      <c r="F434" s="272">
        <v>812.88333333333321</v>
      </c>
      <c r="G434" s="272">
        <v>798.61666666666645</v>
      </c>
      <c r="H434" s="272">
        <v>870.31666666666649</v>
      </c>
      <c r="I434" s="272">
        <v>884.58333333333314</v>
      </c>
      <c r="J434" s="272">
        <v>906.16666666666652</v>
      </c>
      <c r="K434" s="271">
        <v>863</v>
      </c>
      <c r="L434" s="271">
        <v>827.15</v>
      </c>
      <c r="M434" s="271">
        <v>1.0712299999999999</v>
      </c>
      <c r="N434" s="1"/>
      <c r="O434" s="1"/>
    </row>
    <row r="435" spans="1:15" ht="12.75" customHeight="1">
      <c r="A435" s="30">
        <v>425</v>
      </c>
      <c r="B435" s="281" t="s">
        <v>491</v>
      </c>
      <c r="C435" s="271">
        <v>464.8</v>
      </c>
      <c r="D435" s="272">
        <v>464.90000000000003</v>
      </c>
      <c r="E435" s="272">
        <v>459.90000000000009</v>
      </c>
      <c r="F435" s="272">
        <v>455.00000000000006</v>
      </c>
      <c r="G435" s="272">
        <v>450.00000000000011</v>
      </c>
      <c r="H435" s="272">
        <v>469.80000000000007</v>
      </c>
      <c r="I435" s="272">
        <v>474.79999999999995</v>
      </c>
      <c r="J435" s="272">
        <v>479.70000000000005</v>
      </c>
      <c r="K435" s="271">
        <v>469.9</v>
      </c>
      <c r="L435" s="271">
        <v>460</v>
      </c>
      <c r="M435" s="271">
        <v>2.1154999999999999</v>
      </c>
      <c r="N435" s="1"/>
      <c r="O435" s="1"/>
    </row>
    <row r="436" spans="1:15" ht="12.75" customHeight="1">
      <c r="A436" s="30">
        <v>426</v>
      </c>
      <c r="B436" s="281" t="s">
        <v>492</v>
      </c>
      <c r="C436" s="271">
        <v>328.7</v>
      </c>
      <c r="D436" s="272">
        <v>330.93333333333334</v>
      </c>
      <c r="E436" s="272">
        <v>325.86666666666667</v>
      </c>
      <c r="F436" s="272">
        <v>323.03333333333336</v>
      </c>
      <c r="G436" s="272">
        <v>317.9666666666667</v>
      </c>
      <c r="H436" s="272">
        <v>333.76666666666665</v>
      </c>
      <c r="I436" s="272">
        <v>338.83333333333337</v>
      </c>
      <c r="J436" s="272">
        <v>341.66666666666663</v>
      </c>
      <c r="K436" s="271">
        <v>336</v>
      </c>
      <c r="L436" s="271">
        <v>328.1</v>
      </c>
      <c r="M436" s="271">
        <v>1.29332</v>
      </c>
      <c r="N436" s="1"/>
      <c r="O436" s="1"/>
    </row>
    <row r="437" spans="1:15" ht="12.75" customHeight="1">
      <c r="A437" s="30">
        <v>427</v>
      </c>
      <c r="B437" s="281" t="s">
        <v>493</v>
      </c>
      <c r="C437" s="271">
        <v>1836.8</v>
      </c>
      <c r="D437" s="272">
        <v>1847.9333333333334</v>
      </c>
      <c r="E437" s="272">
        <v>1808.8666666666668</v>
      </c>
      <c r="F437" s="272">
        <v>1780.9333333333334</v>
      </c>
      <c r="G437" s="272">
        <v>1741.8666666666668</v>
      </c>
      <c r="H437" s="272">
        <v>1875.8666666666668</v>
      </c>
      <c r="I437" s="272">
        <v>1914.9333333333334</v>
      </c>
      <c r="J437" s="272">
        <v>1942.8666666666668</v>
      </c>
      <c r="K437" s="271">
        <v>1887</v>
      </c>
      <c r="L437" s="271">
        <v>1820</v>
      </c>
      <c r="M437" s="271">
        <v>1.3051699999999999</v>
      </c>
      <c r="N437" s="1"/>
      <c r="O437" s="1"/>
    </row>
    <row r="438" spans="1:15" ht="12.75" customHeight="1">
      <c r="A438" s="30">
        <v>428</v>
      </c>
      <c r="B438" s="281" t="s">
        <v>494</v>
      </c>
      <c r="C438" s="271">
        <v>449.65</v>
      </c>
      <c r="D438" s="272">
        <v>448.83333333333331</v>
      </c>
      <c r="E438" s="272">
        <v>446.66666666666663</v>
      </c>
      <c r="F438" s="272">
        <v>443.68333333333334</v>
      </c>
      <c r="G438" s="272">
        <v>441.51666666666665</v>
      </c>
      <c r="H438" s="272">
        <v>451.81666666666661</v>
      </c>
      <c r="I438" s="272">
        <v>453.98333333333323</v>
      </c>
      <c r="J438" s="272">
        <v>456.96666666666658</v>
      </c>
      <c r="K438" s="271">
        <v>451</v>
      </c>
      <c r="L438" s="271">
        <v>445.85</v>
      </c>
      <c r="M438" s="271">
        <v>3.4481199999999999</v>
      </c>
      <c r="N438" s="1"/>
      <c r="O438" s="1"/>
    </row>
    <row r="439" spans="1:15" ht="12.75" customHeight="1">
      <c r="A439" s="30">
        <v>429</v>
      </c>
      <c r="B439" s="281" t="s">
        <v>495</v>
      </c>
      <c r="C439" s="271">
        <v>8.9499999999999993</v>
      </c>
      <c r="D439" s="272">
        <v>8.9500000000000011</v>
      </c>
      <c r="E439" s="272">
        <v>8.6000000000000014</v>
      </c>
      <c r="F439" s="272">
        <v>8.25</v>
      </c>
      <c r="G439" s="272">
        <v>7.9</v>
      </c>
      <c r="H439" s="272">
        <v>9.3000000000000025</v>
      </c>
      <c r="I439" s="272">
        <v>9.65</v>
      </c>
      <c r="J439" s="272">
        <v>10.000000000000004</v>
      </c>
      <c r="K439" s="271">
        <v>9.3000000000000007</v>
      </c>
      <c r="L439" s="271">
        <v>8.6</v>
      </c>
      <c r="M439" s="271">
        <v>2282.23893</v>
      </c>
      <c r="N439" s="1"/>
      <c r="O439" s="1"/>
    </row>
    <row r="440" spans="1:15" ht="12.75" customHeight="1">
      <c r="A440" s="30">
        <v>430</v>
      </c>
      <c r="B440" s="281" t="s">
        <v>496</v>
      </c>
      <c r="C440" s="271">
        <v>905</v>
      </c>
      <c r="D440" s="272">
        <v>897.68333333333339</v>
      </c>
      <c r="E440" s="272">
        <v>882.31666666666683</v>
      </c>
      <c r="F440" s="272">
        <v>859.63333333333344</v>
      </c>
      <c r="G440" s="272">
        <v>844.26666666666688</v>
      </c>
      <c r="H440" s="272">
        <v>920.36666666666679</v>
      </c>
      <c r="I440" s="272">
        <v>935.73333333333335</v>
      </c>
      <c r="J440" s="272">
        <v>958.41666666666674</v>
      </c>
      <c r="K440" s="271">
        <v>913.05</v>
      </c>
      <c r="L440" s="271">
        <v>875</v>
      </c>
      <c r="M440" s="271">
        <v>0.69262999999999997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595.70000000000005</v>
      </c>
      <c r="D441" s="272">
        <v>589.56666666666672</v>
      </c>
      <c r="E441" s="272">
        <v>580.13333333333344</v>
      </c>
      <c r="F441" s="272">
        <v>564.56666666666672</v>
      </c>
      <c r="G441" s="272">
        <v>555.13333333333344</v>
      </c>
      <c r="H441" s="272">
        <v>605.13333333333344</v>
      </c>
      <c r="I441" s="272">
        <v>614.56666666666661</v>
      </c>
      <c r="J441" s="272">
        <v>630.13333333333344</v>
      </c>
      <c r="K441" s="271">
        <v>599</v>
      </c>
      <c r="L441" s="271">
        <v>574</v>
      </c>
      <c r="M441" s="271">
        <v>2.2275900000000002</v>
      </c>
      <c r="N441" s="1"/>
      <c r="O441" s="1"/>
    </row>
    <row r="442" spans="1:15" ht="12.75" customHeight="1">
      <c r="A442" s="30">
        <v>432</v>
      </c>
      <c r="B442" s="281" t="s">
        <v>497</v>
      </c>
      <c r="C442" s="271">
        <v>1835</v>
      </c>
      <c r="D442" s="272">
        <v>1803.4166666666667</v>
      </c>
      <c r="E442" s="272">
        <v>1756.8333333333335</v>
      </c>
      <c r="F442" s="272">
        <v>1678.6666666666667</v>
      </c>
      <c r="G442" s="272">
        <v>1632.0833333333335</v>
      </c>
      <c r="H442" s="272">
        <v>1881.5833333333335</v>
      </c>
      <c r="I442" s="272">
        <v>1928.166666666667</v>
      </c>
      <c r="J442" s="272">
        <v>2006.3333333333335</v>
      </c>
      <c r="K442" s="271">
        <v>1850</v>
      </c>
      <c r="L442" s="271">
        <v>1725.25</v>
      </c>
      <c r="M442" s="271">
        <v>1.3425199999999999</v>
      </c>
      <c r="N442" s="1"/>
      <c r="O442" s="1"/>
    </row>
    <row r="443" spans="1:15" ht="12.75" customHeight="1">
      <c r="A443" s="30">
        <v>433</v>
      </c>
      <c r="B443" s="281" t="s">
        <v>498</v>
      </c>
      <c r="C443" s="271">
        <v>586.75</v>
      </c>
      <c r="D443" s="272">
        <v>589.71666666666658</v>
      </c>
      <c r="E443" s="272">
        <v>580.08333333333314</v>
      </c>
      <c r="F443" s="272">
        <v>573.41666666666652</v>
      </c>
      <c r="G443" s="272">
        <v>563.78333333333308</v>
      </c>
      <c r="H443" s="272">
        <v>596.38333333333321</v>
      </c>
      <c r="I443" s="272">
        <v>606.01666666666665</v>
      </c>
      <c r="J443" s="272">
        <v>612.68333333333328</v>
      </c>
      <c r="K443" s="271">
        <v>599.35</v>
      </c>
      <c r="L443" s="271">
        <v>583.04999999999995</v>
      </c>
      <c r="M443" s="271">
        <v>0.89253000000000005</v>
      </c>
      <c r="N443" s="1"/>
      <c r="O443" s="1"/>
    </row>
    <row r="444" spans="1:15" ht="12.75" customHeight="1">
      <c r="A444" s="30">
        <v>434</v>
      </c>
      <c r="B444" s="281" t="s">
        <v>499</v>
      </c>
      <c r="C444" s="271">
        <v>884.9</v>
      </c>
      <c r="D444" s="272">
        <v>888.1</v>
      </c>
      <c r="E444" s="272">
        <v>878.55000000000007</v>
      </c>
      <c r="F444" s="272">
        <v>872.2</v>
      </c>
      <c r="G444" s="272">
        <v>862.65000000000009</v>
      </c>
      <c r="H444" s="272">
        <v>894.45</v>
      </c>
      <c r="I444" s="272">
        <v>904</v>
      </c>
      <c r="J444" s="272">
        <v>910.35</v>
      </c>
      <c r="K444" s="271">
        <v>897.65</v>
      </c>
      <c r="L444" s="271">
        <v>881.75</v>
      </c>
      <c r="M444" s="271">
        <v>0.19061</v>
      </c>
      <c r="N444" s="1"/>
      <c r="O444" s="1"/>
    </row>
    <row r="445" spans="1:15" ht="12.75" customHeight="1">
      <c r="A445" s="30">
        <v>435</v>
      </c>
      <c r="B445" s="281" t="s">
        <v>500</v>
      </c>
      <c r="C445" s="271">
        <v>42.25</v>
      </c>
      <c r="D445" s="272">
        <v>41.766666666666666</v>
      </c>
      <c r="E445" s="272">
        <v>41.033333333333331</v>
      </c>
      <c r="F445" s="272">
        <v>39.816666666666663</v>
      </c>
      <c r="G445" s="272">
        <v>39.083333333333329</v>
      </c>
      <c r="H445" s="272">
        <v>42.983333333333334</v>
      </c>
      <c r="I445" s="272">
        <v>43.716666666666669</v>
      </c>
      <c r="J445" s="272">
        <v>44.933333333333337</v>
      </c>
      <c r="K445" s="271">
        <v>42.5</v>
      </c>
      <c r="L445" s="271">
        <v>40.549999999999997</v>
      </c>
      <c r="M445" s="271">
        <v>172.01920999999999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955.15</v>
      </c>
      <c r="D446" s="272">
        <v>946.44999999999993</v>
      </c>
      <c r="E446" s="272">
        <v>933.69999999999982</v>
      </c>
      <c r="F446" s="272">
        <v>912.24999999999989</v>
      </c>
      <c r="G446" s="272">
        <v>899.49999999999977</v>
      </c>
      <c r="H446" s="272">
        <v>967.89999999999986</v>
      </c>
      <c r="I446" s="272">
        <v>980.65000000000009</v>
      </c>
      <c r="J446" s="272">
        <v>1002.0999999999999</v>
      </c>
      <c r="K446" s="271">
        <v>959.2</v>
      </c>
      <c r="L446" s="271">
        <v>925</v>
      </c>
      <c r="M446" s="271">
        <v>12.920540000000001</v>
      </c>
      <c r="N446" s="1"/>
      <c r="O446" s="1"/>
    </row>
    <row r="447" spans="1:15" ht="12.75" customHeight="1">
      <c r="A447" s="30">
        <v>437</v>
      </c>
      <c r="B447" s="281" t="s">
        <v>501</v>
      </c>
      <c r="C447" s="271">
        <v>694.7</v>
      </c>
      <c r="D447" s="272">
        <v>695.48333333333323</v>
      </c>
      <c r="E447" s="272">
        <v>683.21666666666647</v>
      </c>
      <c r="F447" s="272">
        <v>671.73333333333323</v>
      </c>
      <c r="G447" s="272">
        <v>659.46666666666647</v>
      </c>
      <c r="H447" s="272">
        <v>706.96666666666647</v>
      </c>
      <c r="I447" s="272">
        <v>719.23333333333312</v>
      </c>
      <c r="J447" s="272">
        <v>730.71666666666647</v>
      </c>
      <c r="K447" s="271">
        <v>707.75</v>
      </c>
      <c r="L447" s="271">
        <v>684</v>
      </c>
      <c r="M447" s="271">
        <v>5.0054600000000002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1101.25</v>
      </c>
      <c r="D448" s="272">
        <v>1090.3833333333334</v>
      </c>
      <c r="E448" s="272">
        <v>1073.9666666666669</v>
      </c>
      <c r="F448" s="272">
        <v>1046.6833333333334</v>
      </c>
      <c r="G448" s="272">
        <v>1030.2666666666669</v>
      </c>
      <c r="H448" s="272">
        <v>1117.666666666667</v>
      </c>
      <c r="I448" s="272">
        <v>1134.0833333333335</v>
      </c>
      <c r="J448" s="272">
        <v>1161.366666666667</v>
      </c>
      <c r="K448" s="271">
        <v>1106.8</v>
      </c>
      <c r="L448" s="271">
        <v>1063.0999999999999</v>
      </c>
      <c r="M448" s="271">
        <v>31.511489999999998</v>
      </c>
      <c r="N448" s="1"/>
      <c r="O448" s="1"/>
    </row>
    <row r="449" spans="1:15" ht="12.75" customHeight="1">
      <c r="A449" s="30">
        <v>439</v>
      </c>
      <c r="B449" s="281" t="s">
        <v>502</v>
      </c>
      <c r="C449" s="271">
        <v>225.15</v>
      </c>
      <c r="D449" s="272">
        <v>223.71666666666667</v>
      </c>
      <c r="E449" s="272">
        <v>221.93333333333334</v>
      </c>
      <c r="F449" s="272">
        <v>218.71666666666667</v>
      </c>
      <c r="G449" s="272">
        <v>216.93333333333334</v>
      </c>
      <c r="H449" s="272">
        <v>226.93333333333334</v>
      </c>
      <c r="I449" s="272">
        <v>228.7166666666667</v>
      </c>
      <c r="J449" s="272">
        <v>231.93333333333334</v>
      </c>
      <c r="K449" s="271">
        <v>225.5</v>
      </c>
      <c r="L449" s="271">
        <v>220.5</v>
      </c>
      <c r="M449" s="271">
        <v>21.910360000000001</v>
      </c>
      <c r="N449" s="1"/>
      <c r="O449" s="1"/>
    </row>
    <row r="450" spans="1:15" ht="12.75" customHeight="1">
      <c r="A450" s="30">
        <v>440</v>
      </c>
      <c r="B450" s="281" t="s">
        <v>503</v>
      </c>
      <c r="C450" s="271">
        <v>1151.2</v>
      </c>
      <c r="D450" s="272">
        <v>1140.6333333333334</v>
      </c>
      <c r="E450" s="272">
        <v>1125.2166666666669</v>
      </c>
      <c r="F450" s="272">
        <v>1099.2333333333336</v>
      </c>
      <c r="G450" s="272">
        <v>1083.8166666666671</v>
      </c>
      <c r="H450" s="272">
        <v>1166.6166666666668</v>
      </c>
      <c r="I450" s="272">
        <v>1182.0333333333333</v>
      </c>
      <c r="J450" s="272">
        <v>1208.0166666666667</v>
      </c>
      <c r="K450" s="271">
        <v>1156.05</v>
      </c>
      <c r="L450" s="271">
        <v>1114.6500000000001</v>
      </c>
      <c r="M450" s="271">
        <v>9.5941799999999997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3284.6</v>
      </c>
      <c r="D451" s="272">
        <v>3298.8333333333335</v>
      </c>
      <c r="E451" s="272">
        <v>3255.7666666666669</v>
      </c>
      <c r="F451" s="272">
        <v>3226.9333333333334</v>
      </c>
      <c r="G451" s="272">
        <v>3183.8666666666668</v>
      </c>
      <c r="H451" s="272">
        <v>3327.666666666667</v>
      </c>
      <c r="I451" s="272">
        <v>3370.7333333333336</v>
      </c>
      <c r="J451" s="272">
        <v>3399.5666666666671</v>
      </c>
      <c r="K451" s="271">
        <v>3341.9</v>
      </c>
      <c r="L451" s="271">
        <v>3270</v>
      </c>
      <c r="M451" s="271">
        <v>18.492560000000001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809.35</v>
      </c>
      <c r="D452" s="272">
        <v>802.66666666666663</v>
      </c>
      <c r="E452" s="272">
        <v>793.68333333333328</v>
      </c>
      <c r="F452" s="272">
        <v>778.01666666666665</v>
      </c>
      <c r="G452" s="272">
        <v>769.0333333333333</v>
      </c>
      <c r="H452" s="272">
        <v>818.33333333333326</v>
      </c>
      <c r="I452" s="272">
        <v>827.31666666666661</v>
      </c>
      <c r="J452" s="272">
        <v>842.98333333333323</v>
      </c>
      <c r="K452" s="271">
        <v>811.65</v>
      </c>
      <c r="L452" s="271">
        <v>787</v>
      </c>
      <c r="M452" s="271">
        <v>18.903269999999999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9618.75</v>
      </c>
      <c r="D453" s="272">
        <v>9691.9333333333343</v>
      </c>
      <c r="E453" s="272">
        <v>9437.1666666666679</v>
      </c>
      <c r="F453" s="272">
        <v>9255.5833333333339</v>
      </c>
      <c r="G453" s="272">
        <v>9000.8166666666675</v>
      </c>
      <c r="H453" s="272">
        <v>9873.5166666666682</v>
      </c>
      <c r="I453" s="272">
        <v>10128.283333333335</v>
      </c>
      <c r="J453" s="272">
        <v>10309.866666666669</v>
      </c>
      <c r="K453" s="271">
        <v>9946.7000000000007</v>
      </c>
      <c r="L453" s="271">
        <v>9510.35</v>
      </c>
      <c r="M453" s="271">
        <v>6.0231899999999996</v>
      </c>
      <c r="N453" s="1"/>
      <c r="O453" s="1"/>
    </row>
    <row r="454" spans="1:15" ht="12.75" customHeight="1">
      <c r="A454" s="30">
        <v>444</v>
      </c>
      <c r="B454" s="281" t="s">
        <v>865</v>
      </c>
      <c r="C454" s="271">
        <v>1496.7</v>
      </c>
      <c r="D454" s="272">
        <v>1495.9166666666667</v>
      </c>
      <c r="E454" s="272">
        <v>1485.7833333333335</v>
      </c>
      <c r="F454" s="272">
        <v>1474.8666666666668</v>
      </c>
      <c r="G454" s="272">
        <v>1464.7333333333336</v>
      </c>
      <c r="H454" s="272">
        <v>1506.8333333333335</v>
      </c>
      <c r="I454" s="272">
        <v>1516.9666666666667</v>
      </c>
      <c r="J454" s="272">
        <v>1527.8833333333334</v>
      </c>
      <c r="K454" s="271">
        <v>1506.05</v>
      </c>
      <c r="L454" s="271">
        <v>1485</v>
      </c>
      <c r="M454" s="271">
        <v>0.22872000000000001</v>
      </c>
      <c r="N454" s="1"/>
      <c r="O454" s="1"/>
    </row>
    <row r="455" spans="1:15" ht="12.75" customHeight="1">
      <c r="A455" s="30">
        <v>445</v>
      </c>
      <c r="B455" s="281" t="s">
        <v>504</v>
      </c>
      <c r="C455" s="271">
        <v>228.85</v>
      </c>
      <c r="D455" s="272">
        <v>227.43333333333331</v>
      </c>
      <c r="E455" s="272">
        <v>224.56666666666661</v>
      </c>
      <c r="F455" s="272">
        <v>220.2833333333333</v>
      </c>
      <c r="G455" s="272">
        <v>217.4166666666666</v>
      </c>
      <c r="H455" s="272">
        <v>231.71666666666661</v>
      </c>
      <c r="I455" s="272">
        <v>234.58333333333334</v>
      </c>
      <c r="J455" s="272">
        <v>238.86666666666662</v>
      </c>
      <c r="K455" s="271">
        <v>230.3</v>
      </c>
      <c r="L455" s="271">
        <v>223.15</v>
      </c>
      <c r="M455" s="271">
        <v>23.13203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460.45</v>
      </c>
      <c r="D456" s="272">
        <v>456.7166666666667</v>
      </c>
      <c r="E456" s="272">
        <v>451.33333333333337</v>
      </c>
      <c r="F456" s="272">
        <v>442.2166666666667</v>
      </c>
      <c r="G456" s="272">
        <v>436.83333333333337</v>
      </c>
      <c r="H456" s="272">
        <v>465.83333333333337</v>
      </c>
      <c r="I456" s="272">
        <v>471.2166666666667</v>
      </c>
      <c r="J456" s="272">
        <v>480.33333333333337</v>
      </c>
      <c r="K456" s="271">
        <v>462.1</v>
      </c>
      <c r="L456" s="271">
        <v>447.6</v>
      </c>
      <c r="M456" s="271">
        <v>177.79238000000001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231.45</v>
      </c>
      <c r="D457" s="272">
        <v>228.39999999999998</v>
      </c>
      <c r="E457" s="272">
        <v>224.69999999999996</v>
      </c>
      <c r="F457" s="272">
        <v>217.95</v>
      </c>
      <c r="G457" s="272">
        <v>214.24999999999997</v>
      </c>
      <c r="H457" s="272">
        <v>235.14999999999995</v>
      </c>
      <c r="I457" s="272">
        <v>238.85</v>
      </c>
      <c r="J457" s="272">
        <v>245.59999999999994</v>
      </c>
      <c r="K457" s="271">
        <v>232.1</v>
      </c>
      <c r="L457" s="271">
        <v>221.65</v>
      </c>
      <c r="M457" s="271">
        <v>191.19958</v>
      </c>
      <c r="N457" s="1"/>
      <c r="O457" s="1"/>
    </row>
    <row r="458" spans="1:15" ht="12.75" customHeight="1">
      <c r="A458" s="30">
        <v>448</v>
      </c>
      <c r="B458" s="281" t="s">
        <v>812</v>
      </c>
      <c r="C458" s="271">
        <v>607</v>
      </c>
      <c r="D458" s="272">
        <v>608.2833333333333</v>
      </c>
      <c r="E458" s="272">
        <v>600.71666666666658</v>
      </c>
      <c r="F458" s="272">
        <v>594.43333333333328</v>
      </c>
      <c r="G458" s="272">
        <v>586.86666666666656</v>
      </c>
      <c r="H458" s="272">
        <v>614.56666666666661</v>
      </c>
      <c r="I458" s="272">
        <v>622.13333333333321</v>
      </c>
      <c r="J458" s="272">
        <v>628.41666666666663</v>
      </c>
      <c r="K458" s="271">
        <v>615.85</v>
      </c>
      <c r="L458" s="271">
        <v>602</v>
      </c>
      <c r="M458" s="271">
        <v>0.24429000000000001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107.6</v>
      </c>
      <c r="D459" s="272">
        <v>106.45</v>
      </c>
      <c r="E459" s="272">
        <v>104.65</v>
      </c>
      <c r="F459" s="272">
        <v>101.7</v>
      </c>
      <c r="G459" s="272">
        <v>99.9</v>
      </c>
      <c r="H459" s="272">
        <v>109.4</v>
      </c>
      <c r="I459" s="272">
        <v>111.19999999999999</v>
      </c>
      <c r="J459" s="272">
        <v>114.15</v>
      </c>
      <c r="K459" s="271">
        <v>108.25</v>
      </c>
      <c r="L459" s="271">
        <v>103.5</v>
      </c>
      <c r="M459" s="271">
        <v>705.31638999999996</v>
      </c>
      <c r="N459" s="1"/>
      <c r="O459" s="1"/>
    </row>
    <row r="460" spans="1:15" ht="12.75" customHeight="1">
      <c r="A460" s="30">
        <v>450</v>
      </c>
      <c r="B460" s="281" t="s">
        <v>813</v>
      </c>
      <c r="C460" s="271">
        <v>101.25</v>
      </c>
      <c r="D460" s="272">
        <v>101.83333333333333</v>
      </c>
      <c r="E460" s="272">
        <v>99.416666666666657</v>
      </c>
      <c r="F460" s="272">
        <v>97.583333333333329</v>
      </c>
      <c r="G460" s="272">
        <v>95.166666666666657</v>
      </c>
      <c r="H460" s="272">
        <v>103.66666666666666</v>
      </c>
      <c r="I460" s="272">
        <v>106.08333333333331</v>
      </c>
      <c r="J460" s="272">
        <v>107.91666666666666</v>
      </c>
      <c r="K460" s="271">
        <v>104.25</v>
      </c>
      <c r="L460" s="271">
        <v>100</v>
      </c>
      <c r="M460" s="271">
        <v>37.356490000000001</v>
      </c>
      <c r="N460" s="1"/>
      <c r="O460" s="1"/>
    </row>
    <row r="461" spans="1:15" ht="12.75" customHeight="1">
      <c r="A461" s="30">
        <v>451</v>
      </c>
      <c r="B461" s="281" t="s">
        <v>505</v>
      </c>
      <c r="C461" s="271">
        <v>3450.9</v>
      </c>
      <c r="D461" s="272">
        <v>3407.2166666666667</v>
      </c>
      <c r="E461" s="272">
        <v>3352.4333333333334</v>
      </c>
      <c r="F461" s="272">
        <v>3253.9666666666667</v>
      </c>
      <c r="G461" s="272">
        <v>3199.1833333333334</v>
      </c>
      <c r="H461" s="272">
        <v>3505.6833333333334</v>
      </c>
      <c r="I461" s="272">
        <v>3560.4666666666672</v>
      </c>
      <c r="J461" s="272">
        <v>3658.9333333333334</v>
      </c>
      <c r="K461" s="271">
        <v>3462</v>
      </c>
      <c r="L461" s="271">
        <v>3308.75</v>
      </c>
      <c r="M461" s="271">
        <v>0.22499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1065.9000000000001</v>
      </c>
      <c r="D462" s="272">
        <v>1061</v>
      </c>
      <c r="E462" s="272">
        <v>1051.9000000000001</v>
      </c>
      <c r="F462" s="272">
        <v>1037.9000000000001</v>
      </c>
      <c r="G462" s="272">
        <v>1028.8000000000002</v>
      </c>
      <c r="H462" s="272">
        <v>1075</v>
      </c>
      <c r="I462" s="272">
        <v>1084.0999999999999</v>
      </c>
      <c r="J462" s="272">
        <v>1098.0999999999999</v>
      </c>
      <c r="K462" s="271">
        <v>1070.0999999999999</v>
      </c>
      <c r="L462" s="271">
        <v>1047</v>
      </c>
      <c r="M462" s="271">
        <v>28.757680000000001</v>
      </c>
      <c r="N462" s="1"/>
      <c r="O462" s="1"/>
    </row>
    <row r="463" spans="1:15" ht="12.75" customHeight="1">
      <c r="A463" s="30">
        <v>453</v>
      </c>
      <c r="B463" s="281" t="s">
        <v>506</v>
      </c>
      <c r="C463" s="271">
        <v>87.75</v>
      </c>
      <c r="D463" s="272">
        <v>87.25</v>
      </c>
      <c r="E463" s="272">
        <v>86.3</v>
      </c>
      <c r="F463" s="272">
        <v>84.85</v>
      </c>
      <c r="G463" s="272">
        <v>83.899999999999991</v>
      </c>
      <c r="H463" s="272">
        <v>88.7</v>
      </c>
      <c r="I463" s="272">
        <v>89.649999999999991</v>
      </c>
      <c r="J463" s="272">
        <v>91.100000000000009</v>
      </c>
      <c r="K463" s="271">
        <v>88.2</v>
      </c>
      <c r="L463" s="271">
        <v>85.8</v>
      </c>
      <c r="M463" s="271">
        <v>3.3258299999999998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744.1</v>
      </c>
      <c r="D464" s="272">
        <v>737.35</v>
      </c>
      <c r="E464" s="272">
        <v>724.75</v>
      </c>
      <c r="F464" s="272">
        <v>705.4</v>
      </c>
      <c r="G464" s="272">
        <v>692.8</v>
      </c>
      <c r="H464" s="272">
        <v>756.7</v>
      </c>
      <c r="I464" s="272">
        <v>769.30000000000018</v>
      </c>
      <c r="J464" s="272">
        <v>788.65000000000009</v>
      </c>
      <c r="K464" s="271">
        <v>749.95</v>
      </c>
      <c r="L464" s="271">
        <v>718</v>
      </c>
      <c r="M464" s="271">
        <v>4.1090099999999996</v>
      </c>
      <c r="N464" s="1"/>
      <c r="O464" s="1"/>
    </row>
    <row r="465" spans="1:15" ht="12.75" customHeight="1">
      <c r="A465" s="30">
        <v>455</v>
      </c>
      <c r="B465" s="281" t="s">
        <v>507</v>
      </c>
      <c r="C465" s="271">
        <v>2241.1999999999998</v>
      </c>
      <c r="D465" s="272">
        <v>2245.2833333333333</v>
      </c>
      <c r="E465" s="272">
        <v>2203.9666666666667</v>
      </c>
      <c r="F465" s="272">
        <v>2166.7333333333336</v>
      </c>
      <c r="G465" s="272">
        <v>2125.416666666667</v>
      </c>
      <c r="H465" s="272">
        <v>2282.5166666666664</v>
      </c>
      <c r="I465" s="272">
        <v>2323.833333333333</v>
      </c>
      <c r="J465" s="272">
        <v>2361.0666666666662</v>
      </c>
      <c r="K465" s="271">
        <v>2286.6</v>
      </c>
      <c r="L465" s="271">
        <v>2208.0500000000002</v>
      </c>
      <c r="M465" s="271">
        <v>0.44013000000000002</v>
      </c>
      <c r="N465" s="1"/>
      <c r="O465" s="1"/>
    </row>
    <row r="466" spans="1:15" ht="12.75" customHeight="1">
      <c r="A466" s="30">
        <v>456</v>
      </c>
      <c r="B466" s="281" t="s">
        <v>508</v>
      </c>
      <c r="C466" s="271">
        <v>626.95000000000005</v>
      </c>
      <c r="D466" s="272">
        <v>629.69999999999993</v>
      </c>
      <c r="E466" s="272">
        <v>622.24999999999989</v>
      </c>
      <c r="F466" s="272">
        <v>617.54999999999995</v>
      </c>
      <c r="G466" s="272">
        <v>610.09999999999991</v>
      </c>
      <c r="H466" s="272">
        <v>634.39999999999986</v>
      </c>
      <c r="I466" s="272">
        <v>641.84999999999991</v>
      </c>
      <c r="J466" s="272">
        <v>646.54999999999984</v>
      </c>
      <c r="K466" s="271">
        <v>637.15</v>
      </c>
      <c r="L466" s="271">
        <v>625</v>
      </c>
      <c r="M466" s="271">
        <v>0.55903000000000003</v>
      </c>
      <c r="N466" s="1"/>
      <c r="O466" s="1"/>
    </row>
    <row r="467" spans="1:15" ht="12.75" customHeight="1">
      <c r="A467" s="30">
        <v>457</v>
      </c>
      <c r="B467" s="281" t="s">
        <v>509</v>
      </c>
      <c r="C467" s="271">
        <v>3014.05</v>
      </c>
      <c r="D467" s="272">
        <v>2982.7166666666667</v>
      </c>
      <c r="E467" s="272">
        <v>2932.4333333333334</v>
      </c>
      <c r="F467" s="272">
        <v>2850.8166666666666</v>
      </c>
      <c r="G467" s="272">
        <v>2800.5333333333333</v>
      </c>
      <c r="H467" s="272">
        <v>3064.3333333333335</v>
      </c>
      <c r="I467" s="272">
        <v>3114.6166666666672</v>
      </c>
      <c r="J467" s="272">
        <v>3196.2333333333336</v>
      </c>
      <c r="K467" s="271">
        <v>3033</v>
      </c>
      <c r="L467" s="271">
        <v>2901.1</v>
      </c>
      <c r="M467" s="271">
        <v>0.49797000000000002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2480.1999999999998</v>
      </c>
      <c r="D468" s="272">
        <v>2460.7166666666667</v>
      </c>
      <c r="E468" s="272">
        <v>2419.4833333333336</v>
      </c>
      <c r="F468" s="272">
        <v>2358.7666666666669</v>
      </c>
      <c r="G468" s="272">
        <v>2317.5333333333338</v>
      </c>
      <c r="H468" s="272">
        <v>2521.4333333333334</v>
      </c>
      <c r="I468" s="272">
        <v>2562.6666666666661</v>
      </c>
      <c r="J468" s="272">
        <v>2623.3833333333332</v>
      </c>
      <c r="K468" s="271">
        <v>2501.9499999999998</v>
      </c>
      <c r="L468" s="271">
        <v>2400</v>
      </c>
      <c r="M468" s="271">
        <v>14.17877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1533.3</v>
      </c>
      <c r="D469" s="272">
        <v>1529.3333333333333</v>
      </c>
      <c r="E469" s="272">
        <v>1515.0666666666666</v>
      </c>
      <c r="F469" s="272">
        <v>1496.8333333333333</v>
      </c>
      <c r="G469" s="272">
        <v>1482.5666666666666</v>
      </c>
      <c r="H469" s="272">
        <v>1547.5666666666666</v>
      </c>
      <c r="I469" s="272">
        <v>1561.8333333333335</v>
      </c>
      <c r="J469" s="272">
        <v>1580.0666666666666</v>
      </c>
      <c r="K469" s="271">
        <v>1543.6</v>
      </c>
      <c r="L469" s="271">
        <v>1511.1</v>
      </c>
      <c r="M469" s="271">
        <v>1.2779199999999999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580.85</v>
      </c>
      <c r="D470" s="272">
        <v>584.15</v>
      </c>
      <c r="E470" s="272">
        <v>574.44999999999993</v>
      </c>
      <c r="F470" s="272">
        <v>568.04999999999995</v>
      </c>
      <c r="G470" s="272">
        <v>558.34999999999991</v>
      </c>
      <c r="H470" s="272">
        <v>590.54999999999995</v>
      </c>
      <c r="I470" s="272">
        <v>600.25</v>
      </c>
      <c r="J470" s="272">
        <v>606.65</v>
      </c>
      <c r="K470" s="271">
        <v>593.85</v>
      </c>
      <c r="L470" s="271">
        <v>577.75</v>
      </c>
      <c r="M470" s="271">
        <v>6.7381399999999996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1346.8</v>
      </c>
      <c r="D471" s="272">
        <v>1328.2666666666667</v>
      </c>
      <c r="E471" s="272">
        <v>1301.5333333333333</v>
      </c>
      <c r="F471" s="272">
        <v>1256.2666666666667</v>
      </c>
      <c r="G471" s="272">
        <v>1229.5333333333333</v>
      </c>
      <c r="H471" s="272">
        <v>1373.5333333333333</v>
      </c>
      <c r="I471" s="272">
        <v>1400.2666666666664</v>
      </c>
      <c r="J471" s="272">
        <v>1445.5333333333333</v>
      </c>
      <c r="K471" s="271">
        <v>1355</v>
      </c>
      <c r="L471" s="271">
        <v>1283</v>
      </c>
      <c r="M471" s="271">
        <v>20.927630000000001</v>
      </c>
      <c r="N471" s="1"/>
      <c r="O471" s="1"/>
    </row>
    <row r="472" spans="1:15" ht="12.75" customHeight="1">
      <c r="A472" s="30">
        <v>462</v>
      </c>
      <c r="B472" s="281" t="s">
        <v>510</v>
      </c>
      <c r="C472" s="271">
        <v>36.9</v>
      </c>
      <c r="D472" s="272">
        <v>37.18333333333333</v>
      </c>
      <c r="E472" s="272">
        <v>36.266666666666659</v>
      </c>
      <c r="F472" s="272">
        <v>35.633333333333326</v>
      </c>
      <c r="G472" s="272">
        <v>34.716666666666654</v>
      </c>
      <c r="H472" s="272">
        <v>37.816666666666663</v>
      </c>
      <c r="I472" s="272">
        <v>38.733333333333334</v>
      </c>
      <c r="J472" s="272">
        <v>39.366666666666667</v>
      </c>
      <c r="K472" s="271">
        <v>38.1</v>
      </c>
      <c r="L472" s="271">
        <v>36.549999999999997</v>
      </c>
      <c r="M472" s="271">
        <v>101.09231</v>
      </c>
      <c r="N472" s="1"/>
      <c r="O472" s="1"/>
    </row>
    <row r="473" spans="1:15" ht="12.75" customHeight="1">
      <c r="A473" s="30">
        <v>463</v>
      </c>
      <c r="B473" s="281" t="s">
        <v>866</v>
      </c>
      <c r="C473" s="271">
        <v>241</v>
      </c>
      <c r="D473" s="272">
        <v>234.75</v>
      </c>
      <c r="E473" s="272">
        <v>226.25</v>
      </c>
      <c r="F473" s="272">
        <v>211.5</v>
      </c>
      <c r="G473" s="272">
        <v>203</v>
      </c>
      <c r="H473" s="272">
        <v>249.5</v>
      </c>
      <c r="I473" s="272">
        <v>258</v>
      </c>
      <c r="J473" s="272">
        <v>272.75</v>
      </c>
      <c r="K473" s="271">
        <v>243.25</v>
      </c>
      <c r="L473" s="271">
        <v>220</v>
      </c>
      <c r="M473" s="271">
        <v>18.260429999999999</v>
      </c>
      <c r="N473" s="1"/>
      <c r="O473" s="1"/>
    </row>
    <row r="474" spans="1:15" ht="12.75" customHeight="1">
      <c r="A474" s="30">
        <v>464</v>
      </c>
      <c r="B474" s="281" t="s">
        <v>511</v>
      </c>
      <c r="C474" s="271">
        <v>200.9</v>
      </c>
      <c r="D474" s="272">
        <v>199.23333333333335</v>
      </c>
      <c r="E474" s="272">
        <v>195.06666666666669</v>
      </c>
      <c r="F474" s="272">
        <v>189.23333333333335</v>
      </c>
      <c r="G474" s="272">
        <v>185.06666666666669</v>
      </c>
      <c r="H474" s="272">
        <v>205.06666666666669</v>
      </c>
      <c r="I474" s="272">
        <v>209.23333333333332</v>
      </c>
      <c r="J474" s="272">
        <v>215.06666666666669</v>
      </c>
      <c r="K474" s="271">
        <v>203.4</v>
      </c>
      <c r="L474" s="271">
        <v>193.4</v>
      </c>
      <c r="M474" s="271">
        <v>3.7269100000000002</v>
      </c>
      <c r="N474" s="1"/>
      <c r="O474" s="1"/>
    </row>
    <row r="475" spans="1:15" ht="12.75" customHeight="1">
      <c r="A475" s="30">
        <v>465</v>
      </c>
      <c r="B475" s="281" t="s">
        <v>512</v>
      </c>
      <c r="C475" s="271">
        <v>2093.4499999999998</v>
      </c>
      <c r="D475" s="272">
        <v>2113.6333333333332</v>
      </c>
      <c r="E475" s="272">
        <v>2061.0166666666664</v>
      </c>
      <c r="F475" s="272">
        <v>2028.583333333333</v>
      </c>
      <c r="G475" s="272">
        <v>1975.9666666666662</v>
      </c>
      <c r="H475" s="272">
        <v>2146.0666666666666</v>
      </c>
      <c r="I475" s="272">
        <v>2198.6833333333334</v>
      </c>
      <c r="J475" s="272">
        <v>2231.1166666666668</v>
      </c>
      <c r="K475" s="271">
        <v>2166.25</v>
      </c>
      <c r="L475" s="271">
        <v>2081.1999999999998</v>
      </c>
      <c r="M475" s="271">
        <v>2.4544899999999998</v>
      </c>
      <c r="N475" s="1"/>
      <c r="O475" s="1"/>
    </row>
    <row r="476" spans="1:15" ht="12.75" customHeight="1">
      <c r="A476" s="30">
        <v>466</v>
      </c>
      <c r="B476" s="281" t="s">
        <v>513</v>
      </c>
      <c r="C476" s="271">
        <v>11.4</v>
      </c>
      <c r="D476" s="272">
        <v>11.4</v>
      </c>
      <c r="E476" s="272">
        <v>11.3</v>
      </c>
      <c r="F476" s="272">
        <v>11.200000000000001</v>
      </c>
      <c r="G476" s="272">
        <v>11.100000000000001</v>
      </c>
      <c r="H476" s="272">
        <v>11.5</v>
      </c>
      <c r="I476" s="272">
        <v>11.599999999999998</v>
      </c>
      <c r="J476" s="272">
        <v>11.7</v>
      </c>
      <c r="K476" s="271">
        <v>11.5</v>
      </c>
      <c r="L476" s="271">
        <v>11.3</v>
      </c>
      <c r="M476" s="271">
        <v>12.87204</v>
      </c>
      <c r="N476" s="1"/>
      <c r="O476" s="1"/>
    </row>
    <row r="477" spans="1:15" ht="12.75" customHeight="1">
      <c r="A477" s="30">
        <v>467</v>
      </c>
      <c r="B477" s="281" t="s">
        <v>514</v>
      </c>
      <c r="C477" s="271">
        <v>699.85</v>
      </c>
      <c r="D477" s="272">
        <v>689.58333333333337</v>
      </c>
      <c r="E477" s="272">
        <v>673.26666666666677</v>
      </c>
      <c r="F477" s="272">
        <v>646.68333333333339</v>
      </c>
      <c r="G477" s="272">
        <v>630.36666666666679</v>
      </c>
      <c r="H477" s="272">
        <v>716.16666666666674</v>
      </c>
      <c r="I477" s="272">
        <v>732.48333333333335</v>
      </c>
      <c r="J477" s="272">
        <v>759.06666666666672</v>
      </c>
      <c r="K477" s="271">
        <v>705.9</v>
      </c>
      <c r="L477" s="271">
        <v>663</v>
      </c>
      <c r="M477" s="271">
        <v>5.4130099999999999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759.55</v>
      </c>
      <c r="D478" s="272">
        <v>752.85</v>
      </c>
      <c r="E478" s="272">
        <v>743.7</v>
      </c>
      <c r="F478" s="272">
        <v>727.85</v>
      </c>
      <c r="G478" s="272">
        <v>718.7</v>
      </c>
      <c r="H478" s="272">
        <v>768.7</v>
      </c>
      <c r="I478" s="272">
        <v>777.84999999999991</v>
      </c>
      <c r="J478" s="272">
        <v>793.7</v>
      </c>
      <c r="K478" s="271">
        <v>762</v>
      </c>
      <c r="L478" s="271">
        <v>737</v>
      </c>
      <c r="M478" s="271">
        <v>15.94035</v>
      </c>
      <c r="N478" s="1"/>
      <c r="O478" s="1"/>
    </row>
    <row r="479" spans="1:15" ht="12.75" customHeight="1">
      <c r="A479" s="30">
        <v>469</v>
      </c>
      <c r="B479" s="281" t="s">
        <v>515</v>
      </c>
      <c r="C479" s="271">
        <v>802.1</v>
      </c>
      <c r="D479" s="272">
        <v>804.38333333333333</v>
      </c>
      <c r="E479" s="272">
        <v>795.81666666666661</v>
      </c>
      <c r="F479" s="272">
        <v>789.5333333333333</v>
      </c>
      <c r="G479" s="272">
        <v>780.96666666666658</v>
      </c>
      <c r="H479" s="272">
        <v>810.66666666666663</v>
      </c>
      <c r="I479" s="272">
        <v>819.23333333333346</v>
      </c>
      <c r="J479" s="272">
        <v>825.51666666666665</v>
      </c>
      <c r="K479" s="271">
        <v>812.95</v>
      </c>
      <c r="L479" s="271">
        <v>798.1</v>
      </c>
      <c r="M479" s="271">
        <v>0.76229000000000002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6495.4</v>
      </c>
      <c r="D480" s="272">
        <v>6493.5</v>
      </c>
      <c r="E480" s="272">
        <v>6407</v>
      </c>
      <c r="F480" s="272">
        <v>6318.6</v>
      </c>
      <c r="G480" s="272">
        <v>6232.1</v>
      </c>
      <c r="H480" s="272">
        <v>6581.9</v>
      </c>
      <c r="I480" s="272">
        <v>6668.4</v>
      </c>
      <c r="J480" s="272">
        <v>6756.7999999999993</v>
      </c>
      <c r="K480" s="271">
        <v>6580</v>
      </c>
      <c r="L480" s="271">
        <v>6405.1</v>
      </c>
      <c r="M480" s="271">
        <v>3.7930899999999999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39.6</v>
      </c>
      <c r="D481" s="272">
        <v>39.533333333333331</v>
      </c>
      <c r="E481" s="272">
        <v>38.966666666666661</v>
      </c>
      <c r="F481" s="272">
        <v>38.333333333333329</v>
      </c>
      <c r="G481" s="272">
        <v>37.766666666666659</v>
      </c>
      <c r="H481" s="272">
        <v>40.166666666666664</v>
      </c>
      <c r="I481" s="272">
        <v>40.733333333333327</v>
      </c>
      <c r="J481" s="272">
        <v>41.366666666666667</v>
      </c>
      <c r="K481" s="271">
        <v>40.1</v>
      </c>
      <c r="L481" s="271">
        <v>38.9</v>
      </c>
      <c r="M481" s="271">
        <v>52.493099999999998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1622.7</v>
      </c>
      <c r="D482" s="272">
        <v>1632.3999999999999</v>
      </c>
      <c r="E482" s="272">
        <v>1606.2999999999997</v>
      </c>
      <c r="F482" s="272">
        <v>1589.8999999999999</v>
      </c>
      <c r="G482" s="272">
        <v>1563.7999999999997</v>
      </c>
      <c r="H482" s="272">
        <v>1648.7999999999997</v>
      </c>
      <c r="I482" s="272">
        <v>1674.8999999999996</v>
      </c>
      <c r="J482" s="272">
        <v>1691.2999999999997</v>
      </c>
      <c r="K482" s="271">
        <v>1658.5</v>
      </c>
      <c r="L482" s="271">
        <v>1616</v>
      </c>
      <c r="M482" s="271">
        <v>4.4854900000000004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767.7</v>
      </c>
      <c r="D483" s="272">
        <v>767.7833333333333</v>
      </c>
      <c r="E483" s="272">
        <v>760.76666666666665</v>
      </c>
      <c r="F483" s="272">
        <v>753.83333333333337</v>
      </c>
      <c r="G483" s="272">
        <v>746.81666666666672</v>
      </c>
      <c r="H483" s="272">
        <v>774.71666666666658</v>
      </c>
      <c r="I483" s="272">
        <v>781.73333333333323</v>
      </c>
      <c r="J483" s="272">
        <v>788.66666666666652</v>
      </c>
      <c r="K483" s="271">
        <v>774.8</v>
      </c>
      <c r="L483" s="271">
        <v>760.85</v>
      </c>
      <c r="M483" s="271">
        <v>27.144600000000001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232.2</v>
      </c>
      <c r="D484" s="272">
        <v>230.66666666666666</v>
      </c>
      <c r="E484" s="272">
        <v>226.48333333333332</v>
      </c>
      <c r="F484" s="272">
        <v>220.76666666666665</v>
      </c>
      <c r="G484" s="272">
        <v>216.58333333333331</v>
      </c>
      <c r="H484" s="272">
        <v>236.38333333333333</v>
      </c>
      <c r="I484" s="272">
        <v>240.56666666666666</v>
      </c>
      <c r="J484" s="272">
        <v>246.28333333333333</v>
      </c>
      <c r="K484" s="271">
        <v>234.85</v>
      </c>
      <c r="L484" s="271">
        <v>224.95</v>
      </c>
      <c r="M484" s="271">
        <v>1.6142700000000001</v>
      </c>
      <c r="N484" s="1"/>
      <c r="O484" s="1"/>
    </row>
    <row r="485" spans="1:15" ht="12.75" customHeight="1">
      <c r="A485" s="30">
        <v>475</v>
      </c>
      <c r="B485" s="281" t="s">
        <v>516</v>
      </c>
      <c r="C485" s="271">
        <v>2970.85</v>
      </c>
      <c r="D485" s="272">
        <v>2973.5833333333335</v>
      </c>
      <c r="E485" s="272">
        <v>2927.166666666667</v>
      </c>
      <c r="F485" s="272">
        <v>2883.4833333333336</v>
      </c>
      <c r="G485" s="272">
        <v>2837.0666666666671</v>
      </c>
      <c r="H485" s="272">
        <v>3017.2666666666669</v>
      </c>
      <c r="I485" s="272">
        <v>3063.6833333333338</v>
      </c>
      <c r="J485" s="272">
        <v>3107.3666666666668</v>
      </c>
      <c r="K485" s="271">
        <v>3020</v>
      </c>
      <c r="L485" s="271">
        <v>2929.9</v>
      </c>
      <c r="M485" s="271">
        <v>0.16231000000000001</v>
      </c>
      <c r="N485" s="1"/>
      <c r="O485" s="1"/>
    </row>
    <row r="486" spans="1:15" ht="12.75" customHeight="1">
      <c r="A486" s="30">
        <v>476</v>
      </c>
      <c r="B486" s="281" t="s">
        <v>517</v>
      </c>
      <c r="C486" s="271">
        <v>591.79999999999995</v>
      </c>
      <c r="D486" s="272">
        <v>590.88333333333333</v>
      </c>
      <c r="E486" s="272">
        <v>583.36666666666667</v>
      </c>
      <c r="F486" s="272">
        <v>574.93333333333339</v>
      </c>
      <c r="G486" s="272">
        <v>567.41666666666674</v>
      </c>
      <c r="H486" s="272">
        <v>599.31666666666661</v>
      </c>
      <c r="I486" s="272">
        <v>606.83333333333326</v>
      </c>
      <c r="J486" s="272">
        <v>615.26666666666654</v>
      </c>
      <c r="K486" s="271">
        <v>598.4</v>
      </c>
      <c r="L486" s="271">
        <v>582.45000000000005</v>
      </c>
      <c r="M486" s="271">
        <v>1.9349099999999999</v>
      </c>
      <c r="N486" s="1"/>
      <c r="O486" s="1"/>
    </row>
    <row r="487" spans="1:15" ht="12.75" customHeight="1">
      <c r="A487" s="30">
        <v>477</v>
      </c>
      <c r="B487" s="281" t="s">
        <v>518</v>
      </c>
      <c r="C487" s="271">
        <v>304.10000000000002</v>
      </c>
      <c r="D487" s="272">
        <v>303.16666666666669</v>
      </c>
      <c r="E487" s="272">
        <v>300.18333333333339</v>
      </c>
      <c r="F487" s="272">
        <v>296.26666666666671</v>
      </c>
      <c r="G487" s="272">
        <v>293.28333333333342</v>
      </c>
      <c r="H487" s="272">
        <v>307.08333333333337</v>
      </c>
      <c r="I487" s="272">
        <v>310.06666666666661</v>
      </c>
      <c r="J487" s="272">
        <v>313.98333333333335</v>
      </c>
      <c r="K487" s="271">
        <v>306.14999999999998</v>
      </c>
      <c r="L487" s="271">
        <v>299.25</v>
      </c>
      <c r="M487" s="271">
        <v>2.1154899999999999</v>
      </c>
      <c r="N487" s="1"/>
      <c r="O487" s="1"/>
    </row>
    <row r="488" spans="1:15" ht="12.75" customHeight="1">
      <c r="A488" s="30">
        <v>478</v>
      </c>
      <c r="B488" s="286" t="s">
        <v>519</v>
      </c>
      <c r="C488" s="287">
        <v>28.1</v>
      </c>
      <c r="D488" s="287">
        <v>28.033333333333331</v>
      </c>
      <c r="E488" s="287">
        <v>27.816666666666663</v>
      </c>
      <c r="F488" s="287">
        <v>27.533333333333331</v>
      </c>
      <c r="G488" s="287">
        <v>27.316666666666663</v>
      </c>
      <c r="H488" s="287">
        <v>28.316666666666663</v>
      </c>
      <c r="I488" s="287">
        <v>28.533333333333331</v>
      </c>
      <c r="J488" s="286">
        <v>28.816666666666663</v>
      </c>
      <c r="K488" s="286">
        <v>28.25</v>
      </c>
      <c r="L488" s="286">
        <v>27.75</v>
      </c>
      <c r="M488" s="242">
        <v>13.825799999999999</v>
      </c>
      <c r="N488" s="1"/>
      <c r="O488" s="1"/>
    </row>
    <row r="489" spans="1:15" ht="12.75" customHeight="1">
      <c r="A489" s="30">
        <v>479</v>
      </c>
      <c r="B489" s="286" t="s">
        <v>520</v>
      </c>
      <c r="C489" s="287">
        <v>334.65</v>
      </c>
      <c r="D489" s="287">
        <v>337.38333333333333</v>
      </c>
      <c r="E489" s="287">
        <v>330.41666666666663</v>
      </c>
      <c r="F489" s="287">
        <v>326.18333333333328</v>
      </c>
      <c r="G489" s="287">
        <v>319.21666666666658</v>
      </c>
      <c r="H489" s="287">
        <v>341.61666666666667</v>
      </c>
      <c r="I489" s="287">
        <v>348.58333333333337</v>
      </c>
      <c r="J489" s="286">
        <v>352.81666666666672</v>
      </c>
      <c r="K489" s="286">
        <v>344.35</v>
      </c>
      <c r="L489" s="286">
        <v>333.15</v>
      </c>
      <c r="M489" s="242">
        <v>7.20207</v>
      </c>
      <c r="N489" s="1"/>
      <c r="O489" s="1"/>
    </row>
    <row r="490" spans="1:15" ht="12.75" customHeight="1">
      <c r="A490" s="30">
        <v>480</v>
      </c>
      <c r="B490" s="286" t="s">
        <v>521</v>
      </c>
      <c r="C490" s="271">
        <v>324.10000000000002</v>
      </c>
      <c r="D490" s="272">
        <v>325.06666666666666</v>
      </c>
      <c r="E490" s="272">
        <v>316.5333333333333</v>
      </c>
      <c r="F490" s="272">
        <v>308.96666666666664</v>
      </c>
      <c r="G490" s="272">
        <v>300.43333333333328</v>
      </c>
      <c r="H490" s="272">
        <v>332.63333333333333</v>
      </c>
      <c r="I490" s="272">
        <v>341.16666666666674</v>
      </c>
      <c r="J490" s="272">
        <v>348.73333333333335</v>
      </c>
      <c r="K490" s="271">
        <v>333.6</v>
      </c>
      <c r="L490" s="271">
        <v>317.5</v>
      </c>
      <c r="M490" s="271">
        <v>2.1926899999999998</v>
      </c>
      <c r="N490" s="1"/>
      <c r="O490" s="1"/>
    </row>
    <row r="491" spans="1:15" ht="12.75" customHeight="1">
      <c r="A491" s="30">
        <v>481</v>
      </c>
      <c r="B491" s="286" t="s">
        <v>279</v>
      </c>
      <c r="C491" s="287">
        <v>963.55</v>
      </c>
      <c r="D491" s="287">
        <v>950.26666666666677</v>
      </c>
      <c r="E491" s="287">
        <v>930.33333333333348</v>
      </c>
      <c r="F491" s="287">
        <v>897.11666666666667</v>
      </c>
      <c r="G491" s="287">
        <v>877.18333333333339</v>
      </c>
      <c r="H491" s="287">
        <v>983.48333333333358</v>
      </c>
      <c r="I491" s="287">
        <v>1003.4166666666667</v>
      </c>
      <c r="J491" s="286">
        <v>1036.6333333333337</v>
      </c>
      <c r="K491" s="286">
        <v>970.2</v>
      </c>
      <c r="L491" s="286">
        <v>917.05</v>
      </c>
      <c r="M491" s="242">
        <v>21.908840000000001</v>
      </c>
      <c r="N491" s="1"/>
      <c r="O491" s="1"/>
    </row>
    <row r="492" spans="1:15" ht="12.75" customHeight="1">
      <c r="A492" s="30">
        <v>482</v>
      </c>
      <c r="B492" s="297" t="s">
        <v>210</v>
      </c>
      <c r="C492" s="271">
        <v>262.25</v>
      </c>
      <c r="D492" s="272">
        <v>259.73333333333335</v>
      </c>
      <c r="E492" s="272">
        <v>256.06666666666672</v>
      </c>
      <c r="F492" s="272">
        <v>249.88333333333338</v>
      </c>
      <c r="G492" s="272">
        <v>246.21666666666675</v>
      </c>
      <c r="H492" s="272">
        <v>265.91666666666669</v>
      </c>
      <c r="I492" s="272">
        <v>269.58333333333331</v>
      </c>
      <c r="J492" s="272">
        <v>275.76666666666665</v>
      </c>
      <c r="K492" s="271">
        <v>263.39999999999998</v>
      </c>
      <c r="L492" s="271">
        <v>253.55</v>
      </c>
      <c r="M492" s="271">
        <v>66.296009999999995</v>
      </c>
      <c r="N492" s="1"/>
      <c r="O492" s="1"/>
    </row>
    <row r="493" spans="1:15" ht="12.75" customHeight="1">
      <c r="A493" s="30">
        <v>483</v>
      </c>
      <c r="B493" s="299" t="s">
        <v>522</v>
      </c>
      <c r="C493" s="287">
        <v>2078.9499999999998</v>
      </c>
      <c r="D493" s="287">
        <v>2077.8666666666668</v>
      </c>
      <c r="E493" s="272">
        <v>2051.0833333333335</v>
      </c>
      <c r="F493" s="272">
        <v>2023.2166666666667</v>
      </c>
      <c r="G493" s="272">
        <v>1996.4333333333334</v>
      </c>
      <c r="H493" s="272">
        <v>2105.7333333333336</v>
      </c>
      <c r="I493" s="272">
        <v>2132.5166666666664</v>
      </c>
      <c r="J493" s="272">
        <v>2160.3833333333337</v>
      </c>
      <c r="K493" s="271">
        <v>2104.65</v>
      </c>
      <c r="L493" s="271">
        <v>2050</v>
      </c>
      <c r="M493" s="271">
        <v>0.22328999999999999</v>
      </c>
      <c r="N493" s="1"/>
      <c r="O493" s="1"/>
    </row>
    <row r="494" spans="1:15" ht="12.75" customHeight="1">
      <c r="A494" s="30">
        <v>484</v>
      </c>
      <c r="B494" s="252" t="s">
        <v>867</v>
      </c>
      <c r="C494" s="271">
        <v>357.8</v>
      </c>
      <c r="D494" s="272">
        <v>358.61666666666662</v>
      </c>
      <c r="E494" s="272">
        <v>351.23333333333323</v>
      </c>
      <c r="F494" s="272">
        <v>344.66666666666663</v>
      </c>
      <c r="G494" s="272">
        <v>337.28333333333325</v>
      </c>
      <c r="H494" s="272">
        <v>365.18333333333322</v>
      </c>
      <c r="I494" s="272">
        <v>372.56666666666655</v>
      </c>
      <c r="J494" s="272">
        <v>379.13333333333321</v>
      </c>
      <c r="K494" s="271">
        <v>366</v>
      </c>
      <c r="L494" s="271">
        <v>352.05</v>
      </c>
      <c r="M494" s="271">
        <v>0.57369999999999999</v>
      </c>
      <c r="N494" s="1"/>
      <c r="O494" s="1"/>
    </row>
    <row r="495" spans="1:15" ht="12.75" customHeight="1">
      <c r="A495" s="30">
        <v>485</v>
      </c>
      <c r="B495" s="286" t="s">
        <v>523</v>
      </c>
      <c r="C495" s="287">
        <v>2181.4499999999998</v>
      </c>
      <c r="D495" s="287">
        <v>2173.4833333333331</v>
      </c>
      <c r="E495" s="272">
        <v>2152.9666666666662</v>
      </c>
      <c r="F495" s="272">
        <v>2124.4833333333331</v>
      </c>
      <c r="G495" s="272">
        <v>2103.9666666666662</v>
      </c>
      <c r="H495" s="272">
        <v>2201.9666666666662</v>
      </c>
      <c r="I495" s="272">
        <v>2222.4833333333336</v>
      </c>
      <c r="J495" s="272">
        <v>2250.9666666666662</v>
      </c>
      <c r="K495" s="271">
        <v>2194</v>
      </c>
      <c r="L495" s="271">
        <v>2145</v>
      </c>
      <c r="M495" s="271">
        <v>0.32274000000000003</v>
      </c>
      <c r="N495" s="1"/>
      <c r="O495" s="1"/>
    </row>
    <row r="496" spans="1:15" ht="12.75" customHeight="1">
      <c r="A496" s="30">
        <v>486</v>
      </c>
      <c r="B496" s="242" t="s">
        <v>127</v>
      </c>
      <c r="C496" s="271">
        <v>8.85</v>
      </c>
      <c r="D496" s="272">
        <v>8.75</v>
      </c>
      <c r="E496" s="272">
        <v>8.6</v>
      </c>
      <c r="F496" s="272">
        <v>8.35</v>
      </c>
      <c r="G496" s="272">
        <v>8.1999999999999993</v>
      </c>
      <c r="H496" s="272">
        <v>9</v>
      </c>
      <c r="I496" s="272">
        <v>9.1499999999999986</v>
      </c>
      <c r="J496" s="272">
        <v>9.4</v>
      </c>
      <c r="K496" s="271">
        <v>8.9</v>
      </c>
      <c r="L496" s="271">
        <v>8.5</v>
      </c>
      <c r="M496" s="271">
        <v>1074.53602</v>
      </c>
      <c r="N496" s="1"/>
      <c r="O496" s="1"/>
    </row>
    <row r="497" spans="1:15" ht="12.75" customHeight="1">
      <c r="A497" s="30">
        <v>487</v>
      </c>
      <c r="B497" s="298" t="s">
        <v>211</v>
      </c>
      <c r="C497" s="287">
        <v>994.45</v>
      </c>
      <c r="D497" s="287">
        <v>986.5</v>
      </c>
      <c r="E497" s="272">
        <v>975</v>
      </c>
      <c r="F497" s="272">
        <v>955.55</v>
      </c>
      <c r="G497" s="272">
        <v>944.05</v>
      </c>
      <c r="H497" s="272">
        <v>1005.95</v>
      </c>
      <c r="I497" s="272">
        <v>1017.45</v>
      </c>
      <c r="J497" s="272">
        <v>1036.9000000000001</v>
      </c>
      <c r="K497" s="271">
        <v>998</v>
      </c>
      <c r="L497" s="271">
        <v>967.05</v>
      </c>
      <c r="M497" s="271">
        <v>7.82477</v>
      </c>
      <c r="N497" s="1"/>
      <c r="O497" s="1"/>
    </row>
    <row r="498" spans="1:15" ht="12.75" customHeight="1">
      <c r="A498" s="30">
        <v>488</v>
      </c>
      <c r="B498" s="242" t="s">
        <v>524</v>
      </c>
      <c r="C498" s="271">
        <v>233.7</v>
      </c>
      <c r="D498" s="272">
        <v>228.38333333333333</v>
      </c>
      <c r="E498" s="272">
        <v>220.81666666666666</v>
      </c>
      <c r="F498" s="272">
        <v>207.93333333333334</v>
      </c>
      <c r="G498" s="272">
        <v>200.36666666666667</v>
      </c>
      <c r="H498" s="272">
        <v>241.26666666666665</v>
      </c>
      <c r="I498" s="272">
        <v>248.83333333333331</v>
      </c>
      <c r="J498" s="272">
        <v>261.71666666666664</v>
      </c>
      <c r="K498" s="271">
        <v>235.95</v>
      </c>
      <c r="L498" s="271">
        <v>215.5</v>
      </c>
      <c r="M498" s="271">
        <v>23.56044</v>
      </c>
      <c r="N498" s="1"/>
      <c r="O498" s="1"/>
    </row>
    <row r="499" spans="1:15" ht="12.75" customHeight="1">
      <c r="A499" s="30">
        <v>489</v>
      </c>
      <c r="B499" s="242" t="s">
        <v>525</v>
      </c>
      <c r="C499" s="287">
        <v>77.900000000000006</v>
      </c>
      <c r="D499" s="287">
        <v>77.88333333333334</v>
      </c>
      <c r="E499" s="272">
        <v>76.51666666666668</v>
      </c>
      <c r="F499" s="272">
        <v>75.13333333333334</v>
      </c>
      <c r="G499" s="272">
        <v>73.76666666666668</v>
      </c>
      <c r="H499" s="272">
        <v>79.26666666666668</v>
      </c>
      <c r="I499" s="272">
        <v>80.633333333333326</v>
      </c>
      <c r="J499" s="272">
        <v>82.01666666666668</v>
      </c>
      <c r="K499" s="271">
        <v>79.25</v>
      </c>
      <c r="L499" s="271">
        <v>76.5</v>
      </c>
      <c r="M499" s="271">
        <v>9.7221399999999996</v>
      </c>
      <c r="N499" s="1"/>
      <c r="O499" s="1"/>
    </row>
    <row r="500" spans="1:15" ht="12.75" customHeight="1">
      <c r="A500" s="30">
        <v>490</v>
      </c>
      <c r="B500" s="242" t="s">
        <v>526</v>
      </c>
      <c r="C500" s="287">
        <v>614.15</v>
      </c>
      <c r="D500" s="287">
        <v>609.55000000000007</v>
      </c>
      <c r="E500" s="272">
        <v>602.20000000000016</v>
      </c>
      <c r="F500" s="272">
        <v>590.25000000000011</v>
      </c>
      <c r="G500" s="272">
        <v>582.9000000000002</v>
      </c>
      <c r="H500" s="272">
        <v>621.50000000000011</v>
      </c>
      <c r="I500" s="272">
        <v>628.85</v>
      </c>
      <c r="J500" s="272">
        <v>640.80000000000007</v>
      </c>
      <c r="K500" s="271">
        <v>616.9</v>
      </c>
      <c r="L500" s="271">
        <v>597.6</v>
      </c>
      <c r="M500" s="271">
        <v>2.11782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1797.35</v>
      </c>
      <c r="D501" s="287">
        <v>1787.1333333333332</v>
      </c>
      <c r="E501" s="272">
        <v>1760.2666666666664</v>
      </c>
      <c r="F501" s="272">
        <v>1723.1833333333332</v>
      </c>
      <c r="G501" s="272">
        <v>1696.3166666666664</v>
      </c>
      <c r="H501" s="272">
        <v>1824.2166666666665</v>
      </c>
      <c r="I501" s="272">
        <v>1851.0833333333333</v>
      </c>
      <c r="J501" s="272">
        <v>1888.1666666666665</v>
      </c>
      <c r="K501" s="271">
        <v>1814</v>
      </c>
      <c r="L501" s="271">
        <v>1750.05</v>
      </c>
      <c r="M501" s="271">
        <v>1.4897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416.65</v>
      </c>
      <c r="D502" s="287">
        <v>415.05</v>
      </c>
      <c r="E502" s="272">
        <v>411.6</v>
      </c>
      <c r="F502" s="272">
        <v>406.55</v>
      </c>
      <c r="G502" s="272">
        <v>403.1</v>
      </c>
      <c r="H502" s="272">
        <v>420.1</v>
      </c>
      <c r="I502" s="272">
        <v>423.54999999999995</v>
      </c>
      <c r="J502" s="272">
        <v>428.6</v>
      </c>
      <c r="K502" s="271">
        <v>418.5</v>
      </c>
      <c r="L502" s="271">
        <v>410</v>
      </c>
      <c r="M502" s="271">
        <v>85.143879999999996</v>
      </c>
      <c r="N502" s="1"/>
      <c r="O502" s="1"/>
    </row>
    <row r="503" spans="1:15" ht="12.75" customHeight="1">
      <c r="A503" s="30">
        <v>493</v>
      </c>
      <c r="B503" s="242" t="s">
        <v>527</v>
      </c>
      <c r="C503" s="287">
        <v>256.10000000000002</v>
      </c>
      <c r="D503" s="287">
        <v>257.76666666666665</v>
      </c>
      <c r="E503" s="272">
        <v>252.5333333333333</v>
      </c>
      <c r="F503" s="272">
        <v>248.96666666666664</v>
      </c>
      <c r="G503" s="272">
        <v>243.73333333333329</v>
      </c>
      <c r="H503" s="272">
        <v>261.33333333333331</v>
      </c>
      <c r="I503" s="272">
        <v>266.56666666666666</v>
      </c>
      <c r="J503" s="272">
        <v>270.13333333333333</v>
      </c>
      <c r="K503" s="271">
        <v>263</v>
      </c>
      <c r="L503" s="271">
        <v>254.2</v>
      </c>
      <c r="M503" s="271">
        <v>6.8802099999999999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16.3</v>
      </c>
      <c r="D504" s="287">
        <v>16.433333333333334</v>
      </c>
      <c r="E504" s="272">
        <v>16.016666666666666</v>
      </c>
      <c r="F504" s="272">
        <v>15.733333333333331</v>
      </c>
      <c r="G504" s="272">
        <v>15.316666666666663</v>
      </c>
      <c r="H504" s="272">
        <v>16.716666666666669</v>
      </c>
      <c r="I504" s="272">
        <v>17.133333333333333</v>
      </c>
      <c r="J504" s="272">
        <v>17.416666666666671</v>
      </c>
      <c r="K504" s="271">
        <v>16.850000000000001</v>
      </c>
      <c r="L504" s="271">
        <v>16.149999999999999</v>
      </c>
      <c r="M504" s="271">
        <v>1193.41274</v>
      </c>
      <c r="N504" s="1"/>
      <c r="O504" s="1"/>
    </row>
    <row r="505" spans="1:15" ht="12.75" customHeight="1">
      <c r="A505" s="30">
        <v>495</v>
      </c>
      <c r="B505" s="242" t="s">
        <v>868</v>
      </c>
      <c r="C505" s="287">
        <v>9524</v>
      </c>
      <c r="D505" s="287">
        <v>9534.0166666666664</v>
      </c>
      <c r="E505" s="272">
        <v>9438.0333333333328</v>
      </c>
      <c r="F505" s="272">
        <v>9352.0666666666657</v>
      </c>
      <c r="G505" s="272">
        <v>9256.0833333333321</v>
      </c>
      <c r="H505" s="272">
        <v>9619.9833333333336</v>
      </c>
      <c r="I505" s="272">
        <v>9715.9666666666672</v>
      </c>
      <c r="J505" s="272">
        <v>9801.9333333333343</v>
      </c>
      <c r="K505" s="271">
        <v>9630</v>
      </c>
      <c r="L505" s="271">
        <v>9448.0499999999993</v>
      </c>
      <c r="M505" s="271">
        <v>4.5260000000000002E-2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256.75</v>
      </c>
      <c r="D506" s="287">
        <v>256.76666666666665</v>
      </c>
      <c r="E506" s="272">
        <v>252.13333333333333</v>
      </c>
      <c r="F506" s="272">
        <v>247.51666666666668</v>
      </c>
      <c r="G506" s="272">
        <v>242.88333333333335</v>
      </c>
      <c r="H506" s="272">
        <v>261.38333333333333</v>
      </c>
      <c r="I506" s="272">
        <v>266.01666666666665</v>
      </c>
      <c r="J506" s="272">
        <v>270.63333333333327</v>
      </c>
      <c r="K506" s="271">
        <v>261.39999999999998</v>
      </c>
      <c r="L506" s="271">
        <v>252.15</v>
      </c>
      <c r="M506" s="271">
        <v>114.92610000000001</v>
      </c>
      <c r="N506" s="1"/>
      <c r="O506" s="1"/>
    </row>
    <row r="507" spans="1:15" ht="12.75" customHeight="1">
      <c r="A507" s="30">
        <v>497</v>
      </c>
      <c r="B507" s="242" t="s">
        <v>528</v>
      </c>
      <c r="C507" s="242">
        <v>229.5</v>
      </c>
      <c r="D507" s="287">
        <v>229.46666666666667</v>
      </c>
      <c r="E507" s="272">
        <v>227.03333333333333</v>
      </c>
      <c r="F507" s="272">
        <v>224.56666666666666</v>
      </c>
      <c r="G507" s="272">
        <v>222.13333333333333</v>
      </c>
      <c r="H507" s="272">
        <v>231.93333333333334</v>
      </c>
      <c r="I507" s="272">
        <v>234.36666666666667</v>
      </c>
      <c r="J507" s="272">
        <v>236.83333333333334</v>
      </c>
      <c r="K507" s="271">
        <v>231.9</v>
      </c>
      <c r="L507" s="271">
        <v>227</v>
      </c>
      <c r="M507" s="271">
        <v>7.4431000000000003</v>
      </c>
      <c r="N507" s="1"/>
      <c r="O507" s="1"/>
    </row>
    <row r="508" spans="1:15" ht="12.75" customHeight="1">
      <c r="A508" s="30">
        <v>498</v>
      </c>
      <c r="B508" s="242" t="s">
        <v>840</v>
      </c>
      <c r="C508" s="242">
        <v>64.45</v>
      </c>
      <c r="D508" s="287">
        <v>63.949999999999996</v>
      </c>
      <c r="E508" s="272">
        <v>62.649999999999991</v>
      </c>
      <c r="F508" s="272">
        <v>60.849999999999994</v>
      </c>
      <c r="G508" s="272">
        <v>59.54999999999999</v>
      </c>
      <c r="H508" s="272">
        <v>65.75</v>
      </c>
      <c r="I508" s="272">
        <v>67.049999999999983</v>
      </c>
      <c r="J508" s="272">
        <v>68.849999999999994</v>
      </c>
      <c r="K508" s="271">
        <v>65.25</v>
      </c>
      <c r="L508" s="271">
        <v>62.15</v>
      </c>
      <c r="M508" s="271">
        <v>2185.8510200000001</v>
      </c>
      <c r="N508" s="1"/>
      <c r="O508" s="1"/>
    </row>
    <row r="509" spans="1:15" ht="12.75" customHeight="1">
      <c r="A509" s="30">
        <v>499</v>
      </c>
      <c r="B509" s="242" t="s">
        <v>827</v>
      </c>
      <c r="C509" s="242">
        <v>383.8</v>
      </c>
      <c r="D509" s="287">
        <v>383.15000000000003</v>
      </c>
      <c r="E509" s="272">
        <v>378.00000000000006</v>
      </c>
      <c r="F509" s="272">
        <v>372.20000000000005</v>
      </c>
      <c r="G509" s="272">
        <v>367.05000000000007</v>
      </c>
      <c r="H509" s="272">
        <v>388.95000000000005</v>
      </c>
      <c r="I509" s="272">
        <v>394.1</v>
      </c>
      <c r="J509" s="272">
        <v>399.90000000000003</v>
      </c>
      <c r="K509" s="271">
        <v>388.3</v>
      </c>
      <c r="L509" s="271">
        <v>377.35</v>
      </c>
      <c r="M509" s="271">
        <v>7.2939800000000004</v>
      </c>
      <c r="N509" s="1"/>
      <c r="O509" s="1"/>
    </row>
    <row r="510" spans="1:15" ht="12.75" customHeight="1">
      <c r="A510" s="252">
        <v>500</v>
      </c>
      <c r="B510" s="242" t="s">
        <v>529</v>
      </c>
      <c r="C510" s="287">
        <v>1616.95</v>
      </c>
      <c r="D510" s="272">
        <v>1617.7833333333335</v>
      </c>
      <c r="E510" s="272">
        <v>1596.5666666666671</v>
      </c>
      <c r="F510" s="272">
        <v>1576.1833333333336</v>
      </c>
      <c r="G510" s="272">
        <v>1554.9666666666672</v>
      </c>
      <c r="H510" s="272">
        <v>1638.166666666667</v>
      </c>
      <c r="I510" s="272">
        <v>1659.3833333333337</v>
      </c>
      <c r="J510" s="271">
        <v>1679.7666666666669</v>
      </c>
      <c r="K510" s="271">
        <v>1639</v>
      </c>
      <c r="L510" s="271">
        <v>1597.4</v>
      </c>
      <c r="M510" s="242">
        <v>3.9140299999999999</v>
      </c>
      <c r="N510" s="1"/>
      <c r="O510" s="1"/>
    </row>
    <row r="511" spans="1:15" ht="12.75" customHeight="1">
      <c r="A511" s="30">
        <v>501</v>
      </c>
      <c r="B511" s="242" t="s">
        <v>530</v>
      </c>
      <c r="C511" s="287">
        <v>2230.35</v>
      </c>
      <c r="D511" s="272">
        <v>2224.0333333333333</v>
      </c>
      <c r="E511" s="272">
        <v>2198.0666666666666</v>
      </c>
      <c r="F511" s="272">
        <v>2165.7833333333333</v>
      </c>
      <c r="G511" s="272">
        <v>2139.8166666666666</v>
      </c>
      <c r="H511" s="272">
        <v>2256.3166666666666</v>
      </c>
      <c r="I511" s="272">
        <v>2282.2833333333328</v>
      </c>
      <c r="J511" s="271">
        <v>2314.5666666666666</v>
      </c>
      <c r="K511" s="271">
        <v>2250</v>
      </c>
      <c r="L511" s="271">
        <v>2191.75</v>
      </c>
      <c r="M511" s="242">
        <v>0.23132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3" t="s">
        <v>284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218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224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225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226</v>
      </c>
      <c r="N531" s="1"/>
      <c r="O531" s="1"/>
    </row>
    <row r="532" spans="1:15" ht="12.75" customHeight="1">
      <c r="A532" s="67" t="s">
        <v>227</v>
      </c>
      <c r="N532" s="1"/>
      <c r="O532" s="1"/>
    </row>
    <row r="533" spans="1:15" ht="12.75" customHeight="1">
      <c r="A533" s="67" t="s">
        <v>228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3"/>
      <c r="B5" s="464"/>
      <c r="C5" s="463"/>
      <c r="D5" s="46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531</v>
      </c>
      <c r="B7" s="465" t="s">
        <v>532</v>
      </c>
      <c r="C7" s="464"/>
      <c r="D7" s="7">
        <f>Main!B10</f>
        <v>44797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533</v>
      </c>
      <c r="B9" s="85" t="s">
        <v>534</v>
      </c>
      <c r="C9" s="85" t="s">
        <v>535</v>
      </c>
      <c r="D9" s="85" t="s">
        <v>536</v>
      </c>
      <c r="E9" s="85" t="s">
        <v>537</v>
      </c>
      <c r="F9" s="85" t="s">
        <v>538</v>
      </c>
      <c r="G9" s="85" t="s">
        <v>539</v>
      </c>
      <c r="H9" s="85" t="s">
        <v>540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44796</v>
      </c>
      <c r="B10" s="29">
        <v>534064</v>
      </c>
      <c r="C10" s="28" t="s">
        <v>1126</v>
      </c>
      <c r="D10" s="28" t="s">
        <v>1041</v>
      </c>
      <c r="E10" s="28" t="s">
        <v>541</v>
      </c>
      <c r="F10" s="87">
        <v>1494434</v>
      </c>
      <c r="G10" s="29">
        <v>32.630000000000003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44796</v>
      </c>
      <c r="B11" s="29">
        <v>534064</v>
      </c>
      <c r="C11" s="28" t="s">
        <v>1126</v>
      </c>
      <c r="D11" s="28" t="s">
        <v>1043</v>
      </c>
      <c r="E11" s="28" t="s">
        <v>542</v>
      </c>
      <c r="F11" s="87">
        <v>1300000</v>
      </c>
      <c r="G11" s="29">
        <v>32.35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44796</v>
      </c>
      <c r="B12" s="29">
        <v>540718</v>
      </c>
      <c r="C12" s="28" t="s">
        <v>1127</v>
      </c>
      <c r="D12" s="28" t="s">
        <v>1128</v>
      </c>
      <c r="E12" s="28" t="s">
        <v>542</v>
      </c>
      <c r="F12" s="87">
        <v>24000</v>
      </c>
      <c r="G12" s="29">
        <v>32.24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44796</v>
      </c>
      <c r="B13" s="29">
        <v>540718</v>
      </c>
      <c r="C13" s="28" t="s">
        <v>1127</v>
      </c>
      <c r="D13" s="28" t="s">
        <v>1129</v>
      </c>
      <c r="E13" s="28" t="s">
        <v>542</v>
      </c>
      <c r="F13" s="87">
        <v>48000</v>
      </c>
      <c r="G13" s="29">
        <v>33.29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44796</v>
      </c>
      <c r="B14" s="29">
        <v>540718</v>
      </c>
      <c r="C14" s="28" t="s">
        <v>1127</v>
      </c>
      <c r="D14" s="28" t="s">
        <v>1130</v>
      </c>
      <c r="E14" s="28" t="s">
        <v>541</v>
      </c>
      <c r="F14" s="87">
        <v>30000</v>
      </c>
      <c r="G14" s="29">
        <v>34.409999999999997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44796</v>
      </c>
      <c r="B15" s="29">
        <v>540718</v>
      </c>
      <c r="C15" s="28" t="s">
        <v>1127</v>
      </c>
      <c r="D15" s="28" t="s">
        <v>1131</v>
      </c>
      <c r="E15" s="28" t="s">
        <v>541</v>
      </c>
      <c r="F15" s="87">
        <v>18000</v>
      </c>
      <c r="G15" s="29">
        <v>34.1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44796</v>
      </c>
      <c r="B16" s="29">
        <v>540718</v>
      </c>
      <c r="C16" s="28" t="s">
        <v>1127</v>
      </c>
      <c r="D16" s="28" t="s">
        <v>1132</v>
      </c>
      <c r="E16" s="28" t="s">
        <v>541</v>
      </c>
      <c r="F16" s="87">
        <v>24000</v>
      </c>
      <c r="G16" s="29">
        <v>32.28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44796</v>
      </c>
      <c r="B17" s="29">
        <v>540718</v>
      </c>
      <c r="C17" s="28" t="s">
        <v>1127</v>
      </c>
      <c r="D17" s="28" t="s">
        <v>1133</v>
      </c>
      <c r="E17" s="28" t="s">
        <v>541</v>
      </c>
      <c r="F17" s="87">
        <v>18000</v>
      </c>
      <c r="G17" s="29">
        <v>30.2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44796</v>
      </c>
      <c r="B18" s="29">
        <v>540718</v>
      </c>
      <c r="C18" s="28" t="s">
        <v>1127</v>
      </c>
      <c r="D18" s="28" t="s">
        <v>1133</v>
      </c>
      <c r="E18" s="28" t="s">
        <v>542</v>
      </c>
      <c r="F18" s="87">
        <v>12000</v>
      </c>
      <c r="G18" s="29">
        <v>34.479999999999997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44796</v>
      </c>
      <c r="B19" s="29">
        <v>542865</v>
      </c>
      <c r="C19" s="28" t="s">
        <v>1134</v>
      </c>
      <c r="D19" s="28" t="s">
        <v>1135</v>
      </c>
      <c r="E19" s="28" t="s">
        <v>542</v>
      </c>
      <c r="F19" s="87">
        <v>90000</v>
      </c>
      <c r="G19" s="29">
        <v>24.81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44796</v>
      </c>
      <c r="B20" s="29">
        <v>540205</v>
      </c>
      <c r="C20" s="28" t="s">
        <v>1136</v>
      </c>
      <c r="D20" s="28" t="s">
        <v>1137</v>
      </c>
      <c r="E20" s="28" t="s">
        <v>542</v>
      </c>
      <c r="F20" s="87">
        <v>210000</v>
      </c>
      <c r="G20" s="29">
        <v>1213.83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44796</v>
      </c>
      <c r="B21" s="29">
        <v>509053</v>
      </c>
      <c r="C21" s="28" t="s">
        <v>1038</v>
      </c>
      <c r="D21" s="28" t="s">
        <v>1138</v>
      </c>
      <c r="E21" s="28" t="s">
        <v>542</v>
      </c>
      <c r="F21" s="87">
        <v>320050</v>
      </c>
      <c r="G21" s="29">
        <v>21.2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44796</v>
      </c>
      <c r="B22" s="29">
        <v>509053</v>
      </c>
      <c r="C22" s="28" t="s">
        <v>1038</v>
      </c>
      <c r="D22" s="28" t="s">
        <v>1039</v>
      </c>
      <c r="E22" s="28" t="s">
        <v>542</v>
      </c>
      <c r="F22" s="87">
        <v>400000</v>
      </c>
      <c r="G22" s="29">
        <v>21.2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44796</v>
      </c>
      <c r="B23" s="29">
        <v>509053</v>
      </c>
      <c r="C23" s="28" t="s">
        <v>1038</v>
      </c>
      <c r="D23" s="28" t="s">
        <v>1138</v>
      </c>
      <c r="E23" s="28" t="s">
        <v>541</v>
      </c>
      <c r="F23" s="87">
        <v>149737</v>
      </c>
      <c r="G23" s="29">
        <v>20.93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44796</v>
      </c>
      <c r="B24" s="29">
        <v>509053</v>
      </c>
      <c r="C24" s="28" t="s">
        <v>1038</v>
      </c>
      <c r="D24" s="28" t="s">
        <v>1040</v>
      </c>
      <c r="E24" s="28" t="s">
        <v>542</v>
      </c>
      <c r="F24" s="87">
        <v>400000</v>
      </c>
      <c r="G24" s="29">
        <v>21.2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44796</v>
      </c>
      <c r="B25" s="29">
        <v>539662</v>
      </c>
      <c r="C25" s="28" t="s">
        <v>1139</v>
      </c>
      <c r="D25" s="28" t="s">
        <v>1140</v>
      </c>
      <c r="E25" s="28" t="s">
        <v>541</v>
      </c>
      <c r="F25" s="87">
        <v>228200</v>
      </c>
      <c r="G25" s="29">
        <v>26.96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44796</v>
      </c>
      <c r="B26" s="29">
        <v>539662</v>
      </c>
      <c r="C26" s="28" t="s">
        <v>1139</v>
      </c>
      <c r="D26" s="28" t="s">
        <v>1141</v>
      </c>
      <c r="E26" s="28" t="s">
        <v>542</v>
      </c>
      <c r="F26" s="87">
        <v>106500</v>
      </c>
      <c r="G26" s="29">
        <v>27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44796</v>
      </c>
      <c r="B27" s="29">
        <v>507486</v>
      </c>
      <c r="C27" s="28" t="s">
        <v>1142</v>
      </c>
      <c r="D27" s="28" t="s">
        <v>1143</v>
      </c>
      <c r="E27" s="28" t="s">
        <v>541</v>
      </c>
      <c r="F27" s="87">
        <v>23526</v>
      </c>
      <c r="G27" s="29">
        <v>43.18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44796</v>
      </c>
      <c r="B28" s="29">
        <v>540023</v>
      </c>
      <c r="C28" s="28" t="s">
        <v>1144</v>
      </c>
      <c r="D28" s="28" t="s">
        <v>1145</v>
      </c>
      <c r="E28" s="28" t="s">
        <v>541</v>
      </c>
      <c r="F28" s="87">
        <v>10341</v>
      </c>
      <c r="G28" s="29">
        <v>89.35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44796</v>
      </c>
      <c r="B29" s="29">
        <v>540023</v>
      </c>
      <c r="C29" s="28" t="s">
        <v>1144</v>
      </c>
      <c r="D29" s="28" t="s">
        <v>1145</v>
      </c>
      <c r="E29" s="28" t="s">
        <v>542</v>
      </c>
      <c r="F29" s="87">
        <v>116000</v>
      </c>
      <c r="G29" s="29">
        <v>89.35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44796</v>
      </c>
      <c r="B30" s="29">
        <v>543330</v>
      </c>
      <c r="C30" s="28" t="s">
        <v>847</v>
      </c>
      <c r="D30" s="28" t="s">
        <v>1146</v>
      </c>
      <c r="E30" s="28" t="s">
        <v>542</v>
      </c>
      <c r="F30" s="87">
        <v>26329516</v>
      </c>
      <c r="G30" s="29">
        <v>183.11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44796</v>
      </c>
      <c r="B31" s="29">
        <v>543516</v>
      </c>
      <c r="C31" s="28" t="s">
        <v>1147</v>
      </c>
      <c r="D31" s="28" t="s">
        <v>1148</v>
      </c>
      <c r="E31" s="28" t="s">
        <v>541</v>
      </c>
      <c r="F31" s="87">
        <v>18000</v>
      </c>
      <c r="G31" s="29">
        <v>53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44796</v>
      </c>
      <c r="B32" s="29">
        <v>543516</v>
      </c>
      <c r="C32" s="28" t="s">
        <v>1147</v>
      </c>
      <c r="D32" s="28" t="s">
        <v>1138</v>
      </c>
      <c r="E32" s="28" t="s">
        <v>542</v>
      </c>
      <c r="F32" s="87">
        <v>18000</v>
      </c>
      <c r="G32" s="29">
        <v>53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44796</v>
      </c>
      <c r="B33" s="29">
        <v>540614</v>
      </c>
      <c r="C33" s="28" t="s">
        <v>1149</v>
      </c>
      <c r="D33" s="28" t="s">
        <v>1150</v>
      </c>
      <c r="E33" s="28" t="s">
        <v>541</v>
      </c>
      <c r="F33" s="87">
        <v>940000</v>
      </c>
      <c r="G33" s="29">
        <v>3.05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44796</v>
      </c>
      <c r="B34" s="29">
        <v>590126</v>
      </c>
      <c r="C34" s="28" t="s">
        <v>1042</v>
      </c>
      <c r="D34" s="28" t="s">
        <v>946</v>
      </c>
      <c r="E34" s="28" t="s">
        <v>542</v>
      </c>
      <c r="F34" s="87">
        <v>125024</v>
      </c>
      <c r="G34" s="29">
        <v>8.1999999999999993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44796</v>
      </c>
      <c r="B35" s="29">
        <v>523277</v>
      </c>
      <c r="C35" s="28" t="s">
        <v>1151</v>
      </c>
      <c r="D35" s="28" t="s">
        <v>1152</v>
      </c>
      <c r="E35" s="28" t="s">
        <v>542</v>
      </c>
      <c r="F35" s="87">
        <v>15820000</v>
      </c>
      <c r="G35" s="29">
        <v>0.78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44796</v>
      </c>
      <c r="B36" s="29">
        <v>532467</v>
      </c>
      <c r="C36" s="28" t="s">
        <v>1153</v>
      </c>
      <c r="D36" s="28" t="s">
        <v>1154</v>
      </c>
      <c r="E36" s="28" t="s">
        <v>542</v>
      </c>
      <c r="F36" s="87">
        <v>63250</v>
      </c>
      <c r="G36" s="29">
        <v>71.75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44796</v>
      </c>
      <c r="B37" s="29">
        <v>532467</v>
      </c>
      <c r="C37" s="28" t="s">
        <v>1153</v>
      </c>
      <c r="D37" s="28" t="s">
        <v>1154</v>
      </c>
      <c r="E37" s="28" t="s">
        <v>541</v>
      </c>
      <c r="F37" s="87">
        <v>10713</v>
      </c>
      <c r="G37" s="29">
        <v>71.69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44796</v>
      </c>
      <c r="B38" s="29">
        <v>532467</v>
      </c>
      <c r="C38" s="28" t="s">
        <v>1153</v>
      </c>
      <c r="D38" s="28" t="s">
        <v>1155</v>
      </c>
      <c r="E38" s="28" t="s">
        <v>542</v>
      </c>
      <c r="F38" s="87">
        <v>55003</v>
      </c>
      <c r="G38" s="29">
        <v>71.7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44796</v>
      </c>
      <c r="B39" s="29">
        <v>532467</v>
      </c>
      <c r="C39" s="28" t="s">
        <v>1153</v>
      </c>
      <c r="D39" s="28" t="s">
        <v>1155</v>
      </c>
      <c r="E39" s="28" t="s">
        <v>541</v>
      </c>
      <c r="F39" s="87">
        <v>35003</v>
      </c>
      <c r="G39" s="29">
        <v>71.75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44796</v>
      </c>
      <c r="B40" s="29">
        <v>532467</v>
      </c>
      <c r="C40" s="28" t="s">
        <v>1153</v>
      </c>
      <c r="D40" s="28" t="s">
        <v>946</v>
      </c>
      <c r="E40" s="28" t="s">
        <v>542</v>
      </c>
      <c r="F40" s="87">
        <v>57344</v>
      </c>
      <c r="G40" s="29">
        <v>71.75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44796</v>
      </c>
      <c r="B41" s="29">
        <v>532467</v>
      </c>
      <c r="C41" s="28" t="s">
        <v>1153</v>
      </c>
      <c r="D41" s="28" t="s">
        <v>946</v>
      </c>
      <c r="E41" s="28" t="s">
        <v>541</v>
      </c>
      <c r="F41" s="87">
        <v>2619</v>
      </c>
      <c r="G41" s="29">
        <v>71.75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44796</v>
      </c>
      <c r="B42" s="29">
        <v>540377</v>
      </c>
      <c r="C42" s="28" t="s">
        <v>1156</v>
      </c>
      <c r="D42" s="28" t="s">
        <v>1157</v>
      </c>
      <c r="E42" s="28" t="s">
        <v>542</v>
      </c>
      <c r="F42" s="87">
        <v>18000</v>
      </c>
      <c r="G42" s="29">
        <v>109.45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44796</v>
      </c>
      <c r="B43" s="29">
        <v>540377</v>
      </c>
      <c r="C43" s="28" t="s">
        <v>1156</v>
      </c>
      <c r="D43" s="28" t="s">
        <v>1157</v>
      </c>
      <c r="E43" s="28" t="s">
        <v>541</v>
      </c>
      <c r="F43" s="87">
        <v>18000</v>
      </c>
      <c r="G43" s="29">
        <v>109.13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44796</v>
      </c>
      <c r="B44" s="29">
        <v>540377</v>
      </c>
      <c r="C44" s="28" t="s">
        <v>1156</v>
      </c>
      <c r="D44" s="28" t="s">
        <v>1158</v>
      </c>
      <c r="E44" s="28" t="s">
        <v>541</v>
      </c>
      <c r="F44" s="87">
        <v>36000</v>
      </c>
      <c r="G44" s="29">
        <v>109.98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44796</v>
      </c>
      <c r="B45" s="29">
        <v>540377</v>
      </c>
      <c r="C45" s="28" t="s">
        <v>1156</v>
      </c>
      <c r="D45" s="28" t="s">
        <v>1159</v>
      </c>
      <c r="E45" s="28" t="s">
        <v>542</v>
      </c>
      <c r="F45" s="87">
        <v>24000</v>
      </c>
      <c r="G45" s="29">
        <v>110.48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44796</v>
      </c>
      <c r="B46" s="29">
        <v>543544</v>
      </c>
      <c r="C46" s="28" t="s">
        <v>1160</v>
      </c>
      <c r="D46" s="28" t="s">
        <v>1052</v>
      </c>
      <c r="E46" s="28" t="s">
        <v>541</v>
      </c>
      <c r="F46" s="87">
        <v>22000</v>
      </c>
      <c r="G46" s="29">
        <v>327.68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44796</v>
      </c>
      <c r="B47" s="29">
        <v>543544</v>
      </c>
      <c r="C47" s="28" t="s">
        <v>1160</v>
      </c>
      <c r="D47" s="28" t="s">
        <v>1052</v>
      </c>
      <c r="E47" s="28" t="s">
        <v>542</v>
      </c>
      <c r="F47" s="87">
        <v>12000</v>
      </c>
      <c r="G47" s="29">
        <v>320.98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44796</v>
      </c>
      <c r="B48" s="29">
        <v>543286</v>
      </c>
      <c r="C48" s="28" t="s">
        <v>1011</v>
      </c>
      <c r="D48" s="28" t="s">
        <v>1022</v>
      </c>
      <c r="E48" s="28" t="s">
        <v>542</v>
      </c>
      <c r="F48" s="87">
        <v>78000</v>
      </c>
      <c r="G48" s="29">
        <v>18.05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44796</v>
      </c>
      <c r="B49" s="29">
        <v>541161</v>
      </c>
      <c r="C49" s="28" t="s">
        <v>1161</v>
      </c>
      <c r="D49" s="28" t="s">
        <v>1162</v>
      </c>
      <c r="E49" s="28" t="s">
        <v>542</v>
      </c>
      <c r="F49" s="87">
        <v>4783604</v>
      </c>
      <c r="G49" s="29">
        <v>2.2799999999999998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44796</v>
      </c>
      <c r="B50" s="29">
        <v>522101</v>
      </c>
      <c r="C50" s="28" t="s">
        <v>991</v>
      </c>
      <c r="D50" s="28" t="s">
        <v>1163</v>
      </c>
      <c r="E50" s="28" t="s">
        <v>542</v>
      </c>
      <c r="F50" s="87">
        <v>350000</v>
      </c>
      <c r="G50" s="29">
        <v>55.91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44796</v>
      </c>
      <c r="B51" s="29">
        <v>522101</v>
      </c>
      <c r="C51" s="28" t="s">
        <v>991</v>
      </c>
      <c r="D51" s="28" t="s">
        <v>1164</v>
      </c>
      <c r="E51" s="28" t="s">
        <v>541</v>
      </c>
      <c r="F51" s="87">
        <v>300000</v>
      </c>
      <c r="G51" s="29">
        <v>55.89</v>
      </c>
      <c r="H51" s="29" t="s">
        <v>306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44796</v>
      </c>
      <c r="B52" s="29">
        <v>522101</v>
      </c>
      <c r="C52" s="28" t="s">
        <v>991</v>
      </c>
      <c r="D52" s="28" t="s">
        <v>1165</v>
      </c>
      <c r="E52" s="28" t="s">
        <v>541</v>
      </c>
      <c r="F52" s="87">
        <v>205976</v>
      </c>
      <c r="G52" s="29">
        <v>57.19</v>
      </c>
      <c r="H52" s="29" t="s">
        <v>306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44796</v>
      </c>
      <c r="B53" s="29">
        <v>522101</v>
      </c>
      <c r="C53" s="28" t="s">
        <v>991</v>
      </c>
      <c r="D53" s="28" t="s">
        <v>1165</v>
      </c>
      <c r="E53" s="28" t="s">
        <v>542</v>
      </c>
      <c r="F53" s="87">
        <v>83068</v>
      </c>
      <c r="G53" s="29">
        <v>56.58</v>
      </c>
      <c r="H53" s="29" t="s">
        <v>306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44796</v>
      </c>
      <c r="B54" s="29">
        <v>522101</v>
      </c>
      <c r="C54" s="28" t="s">
        <v>991</v>
      </c>
      <c r="D54" s="28" t="s">
        <v>1023</v>
      </c>
      <c r="E54" s="28" t="s">
        <v>541</v>
      </c>
      <c r="F54" s="87">
        <v>195248</v>
      </c>
      <c r="G54" s="29">
        <v>56.13</v>
      </c>
      <c r="H54" s="29" t="s">
        <v>306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44796</v>
      </c>
      <c r="B55" s="29">
        <v>522101</v>
      </c>
      <c r="C55" s="28" t="s">
        <v>991</v>
      </c>
      <c r="D55" s="28" t="s">
        <v>1023</v>
      </c>
      <c r="E55" s="28" t="s">
        <v>542</v>
      </c>
      <c r="F55" s="87">
        <v>472248</v>
      </c>
      <c r="G55" s="29">
        <v>56.91</v>
      </c>
      <c r="H55" s="29" t="s">
        <v>306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44796</v>
      </c>
      <c r="B56" s="29">
        <v>539686</v>
      </c>
      <c r="C56" s="28" t="s">
        <v>975</v>
      </c>
      <c r="D56" s="28" t="s">
        <v>976</v>
      </c>
      <c r="E56" s="28" t="s">
        <v>542</v>
      </c>
      <c r="F56" s="87">
        <v>150000</v>
      </c>
      <c r="G56" s="29">
        <v>281.08</v>
      </c>
      <c r="H56" s="29" t="s">
        <v>306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44796</v>
      </c>
      <c r="B57" s="29">
        <v>539686</v>
      </c>
      <c r="C57" s="28" t="s">
        <v>975</v>
      </c>
      <c r="D57" s="28" t="s">
        <v>976</v>
      </c>
      <c r="E57" s="28" t="s">
        <v>542</v>
      </c>
      <c r="F57" s="87">
        <v>100000</v>
      </c>
      <c r="G57" s="29">
        <v>282.11</v>
      </c>
      <c r="H57" s="29" t="s">
        <v>306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44796</v>
      </c>
      <c r="B58" s="29">
        <v>539814</v>
      </c>
      <c r="C58" s="28" t="s">
        <v>1166</v>
      </c>
      <c r="D58" s="28" t="s">
        <v>1167</v>
      </c>
      <c r="E58" s="28" t="s">
        <v>541</v>
      </c>
      <c r="F58" s="87">
        <v>24135</v>
      </c>
      <c r="G58" s="29">
        <v>40.380000000000003</v>
      </c>
      <c r="H58" s="29" t="s">
        <v>306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44796</v>
      </c>
      <c r="B59" s="29">
        <v>533602</v>
      </c>
      <c r="C59" s="28" t="s">
        <v>1045</v>
      </c>
      <c r="D59" s="28" t="s">
        <v>1168</v>
      </c>
      <c r="E59" s="28" t="s">
        <v>542</v>
      </c>
      <c r="F59" s="87">
        <v>900000</v>
      </c>
      <c r="G59" s="29">
        <v>13.37</v>
      </c>
      <c r="H59" s="29" t="s">
        <v>306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44796</v>
      </c>
      <c r="B60" s="29">
        <v>533602</v>
      </c>
      <c r="C60" s="28" t="s">
        <v>1045</v>
      </c>
      <c r="D60" s="28" t="s">
        <v>1046</v>
      </c>
      <c r="E60" s="28" t="s">
        <v>542</v>
      </c>
      <c r="F60" s="87">
        <v>1128526</v>
      </c>
      <c r="G60" s="29">
        <v>13.37</v>
      </c>
      <c r="H60" s="29" t="s">
        <v>306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44796</v>
      </c>
      <c r="B61" s="29">
        <v>540730</v>
      </c>
      <c r="C61" s="28" t="s">
        <v>1047</v>
      </c>
      <c r="D61" s="28" t="s">
        <v>1048</v>
      </c>
      <c r="E61" s="28" t="s">
        <v>542</v>
      </c>
      <c r="F61" s="87">
        <v>200000</v>
      </c>
      <c r="G61" s="29">
        <v>38.1</v>
      </c>
      <c r="H61" s="29" t="s">
        <v>306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44796</v>
      </c>
      <c r="B62" s="29">
        <v>540078</v>
      </c>
      <c r="C62" s="28" t="s">
        <v>1169</v>
      </c>
      <c r="D62" s="28" t="s">
        <v>1170</v>
      </c>
      <c r="E62" s="28" t="s">
        <v>542</v>
      </c>
      <c r="F62" s="87">
        <v>105000</v>
      </c>
      <c r="G62" s="29">
        <v>278</v>
      </c>
      <c r="H62" s="29" t="s">
        <v>306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44796</v>
      </c>
      <c r="B63" s="29">
        <v>540078</v>
      </c>
      <c r="C63" s="28" t="s">
        <v>1169</v>
      </c>
      <c r="D63" s="28" t="s">
        <v>1055</v>
      </c>
      <c r="E63" s="28" t="s">
        <v>541</v>
      </c>
      <c r="F63" s="87">
        <v>110500</v>
      </c>
      <c r="G63" s="29">
        <v>285</v>
      </c>
      <c r="H63" s="29" t="s">
        <v>306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44796</v>
      </c>
      <c r="B64" s="29">
        <v>530557</v>
      </c>
      <c r="C64" s="28" t="s">
        <v>977</v>
      </c>
      <c r="D64" s="28" t="s">
        <v>1021</v>
      </c>
      <c r="E64" s="28" t="s">
        <v>541</v>
      </c>
      <c r="F64" s="87">
        <v>835270</v>
      </c>
      <c r="G64" s="29">
        <v>0.6</v>
      </c>
      <c r="H64" s="29" t="s">
        <v>306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44796</v>
      </c>
      <c r="B65" s="29">
        <v>530557</v>
      </c>
      <c r="C65" s="28" t="s">
        <v>977</v>
      </c>
      <c r="D65" s="28" t="s">
        <v>1021</v>
      </c>
      <c r="E65" s="28" t="s">
        <v>542</v>
      </c>
      <c r="F65" s="87">
        <v>7841311</v>
      </c>
      <c r="G65" s="29">
        <v>0.61</v>
      </c>
      <c r="H65" s="29" t="s">
        <v>306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44796</v>
      </c>
      <c r="B66" s="29">
        <v>539195</v>
      </c>
      <c r="C66" s="28" t="s">
        <v>1171</v>
      </c>
      <c r="D66" s="28" t="s">
        <v>1172</v>
      </c>
      <c r="E66" s="28" t="s">
        <v>542</v>
      </c>
      <c r="F66" s="87">
        <v>28208</v>
      </c>
      <c r="G66" s="29">
        <v>82.02</v>
      </c>
      <c r="H66" s="29" t="s">
        <v>306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44796</v>
      </c>
      <c r="B67" s="29">
        <v>543541</v>
      </c>
      <c r="C67" s="28" t="s">
        <v>1049</v>
      </c>
      <c r="D67" s="28" t="s">
        <v>1050</v>
      </c>
      <c r="E67" s="28" t="s">
        <v>542</v>
      </c>
      <c r="F67" s="87">
        <v>24000</v>
      </c>
      <c r="G67" s="29">
        <v>47.1</v>
      </c>
      <c r="H67" s="29" t="s">
        <v>306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44796</v>
      </c>
      <c r="B68" s="29">
        <v>530617</v>
      </c>
      <c r="C68" s="28" t="s">
        <v>1173</v>
      </c>
      <c r="D68" s="28" t="s">
        <v>1174</v>
      </c>
      <c r="E68" s="28" t="s">
        <v>541</v>
      </c>
      <c r="F68" s="87">
        <v>31000</v>
      </c>
      <c r="G68" s="29">
        <v>67.75</v>
      </c>
      <c r="H68" s="29" t="s">
        <v>306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44796</v>
      </c>
      <c r="B69" s="29">
        <v>516110</v>
      </c>
      <c r="C69" s="28" t="s">
        <v>1175</v>
      </c>
      <c r="D69" s="28" t="s">
        <v>1176</v>
      </c>
      <c r="E69" s="28" t="s">
        <v>542</v>
      </c>
      <c r="F69" s="87">
        <v>277467</v>
      </c>
      <c r="G69" s="29">
        <v>18.68</v>
      </c>
      <c r="H69" s="29" t="s">
        <v>306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44796</v>
      </c>
      <c r="B70" s="29">
        <v>540757</v>
      </c>
      <c r="C70" s="28" t="s">
        <v>1051</v>
      </c>
      <c r="D70" s="28" t="s">
        <v>1177</v>
      </c>
      <c r="E70" s="28" t="s">
        <v>542</v>
      </c>
      <c r="F70" s="87">
        <v>110000</v>
      </c>
      <c r="G70" s="29">
        <v>515.01</v>
      </c>
      <c r="H70" s="29" t="s">
        <v>306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44796</v>
      </c>
      <c r="B71" s="29">
        <v>540757</v>
      </c>
      <c r="C71" s="28" t="s">
        <v>1051</v>
      </c>
      <c r="D71" s="28" t="s">
        <v>1178</v>
      </c>
      <c r="E71" s="28" t="s">
        <v>541</v>
      </c>
      <c r="F71" s="87">
        <v>186400</v>
      </c>
      <c r="G71" s="29">
        <v>515</v>
      </c>
      <c r="H71" s="29" t="s">
        <v>306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44796</v>
      </c>
      <c r="B72" s="29">
        <v>512197</v>
      </c>
      <c r="C72" s="28" t="s">
        <v>1179</v>
      </c>
      <c r="D72" s="28" t="s">
        <v>1180</v>
      </c>
      <c r="E72" s="28" t="s">
        <v>542</v>
      </c>
      <c r="F72" s="87">
        <v>18456</v>
      </c>
      <c r="G72" s="29">
        <v>2.25</v>
      </c>
      <c r="H72" s="29" t="s">
        <v>306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44796</v>
      </c>
      <c r="B73" s="29">
        <v>539026</v>
      </c>
      <c r="C73" s="28" t="s">
        <v>1181</v>
      </c>
      <c r="D73" s="28" t="s">
        <v>1182</v>
      </c>
      <c r="E73" s="28" t="s">
        <v>542</v>
      </c>
      <c r="F73" s="87">
        <v>24000</v>
      </c>
      <c r="G73" s="29">
        <v>8.83</v>
      </c>
      <c r="H73" s="29" t="s">
        <v>306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44796</v>
      </c>
      <c r="B74" s="29">
        <v>532070</v>
      </c>
      <c r="C74" s="28" t="s">
        <v>1183</v>
      </c>
      <c r="D74" s="28" t="s">
        <v>1184</v>
      </c>
      <c r="E74" s="28" t="s">
        <v>541</v>
      </c>
      <c r="F74" s="87">
        <v>71234</v>
      </c>
      <c r="G74" s="29">
        <v>57.21</v>
      </c>
      <c r="H74" s="29" t="s">
        <v>306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44796</v>
      </c>
      <c r="B75" s="29">
        <v>543545</v>
      </c>
      <c r="C75" s="28" t="s">
        <v>1185</v>
      </c>
      <c r="D75" s="28" t="s">
        <v>1186</v>
      </c>
      <c r="E75" s="28" t="s">
        <v>541</v>
      </c>
      <c r="F75" s="87">
        <v>64000</v>
      </c>
      <c r="G75" s="29">
        <v>77.930000000000007</v>
      </c>
      <c r="H75" s="29" t="s">
        <v>306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44796</v>
      </c>
      <c r="B76" s="29" t="s">
        <v>1077</v>
      </c>
      <c r="C76" s="28" t="s">
        <v>1078</v>
      </c>
      <c r="D76" s="28" t="s">
        <v>1079</v>
      </c>
      <c r="E76" s="28" t="s">
        <v>541</v>
      </c>
      <c r="F76" s="87">
        <v>115000</v>
      </c>
      <c r="G76" s="29">
        <v>76.73</v>
      </c>
      <c r="H76" s="29" t="s">
        <v>818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44796</v>
      </c>
      <c r="B77" s="29" t="s">
        <v>1077</v>
      </c>
      <c r="C77" s="28" t="s">
        <v>1078</v>
      </c>
      <c r="D77" s="28" t="s">
        <v>1080</v>
      </c>
      <c r="E77" s="28" t="s">
        <v>541</v>
      </c>
      <c r="F77" s="87">
        <v>73150</v>
      </c>
      <c r="G77" s="29">
        <v>74.28</v>
      </c>
      <c r="H77" s="29" t="s">
        <v>818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44796</v>
      </c>
      <c r="B78" s="29" t="s">
        <v>1053</v>
      </c>
      <c r="C78" s="28" t="s">
        <v>1054</v>
      </c>
      <c r="D78" s="28" t="s">
        <v>1060</v>
      </c>
      <c r="E78" s="28" t="s">
        <v>541</v>
      </c>
      <c r="F78" s="87">
        <v>48513</v>
      </c>
      <c r="G78" s="29">
        <v>46.42</v>
      </c>
      <c r="H78" s="29" t="s">
        <v>818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44796</v>
      </c>
      <c r="B79" s="29" t="s">
        <v>1081</v>
      </c>
      <c r="C79" s="28" t="s">
        <v>1082</v>
      </c>
      <c r="D79" s="28" t="s">
        <v>1083</v>
      </c>
      <c r="E79" s="28" t="s">
        <v>541</v>
      </c>
      <c r="F79" s="87">
        <v>150802</v>
      </c>
      <c r="G79" s="29">
        <v>597</v>
      </c>
      <c r="H79" s="29" t="s">
        <v>818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44796</v>
      </c>
      <c r="B80" s="29" t="s">
        <v>1084</v>
      </c>
      <c r="C80" s="28" t="s">
        <v>1085</v>
      </c>
      <c r="D80" s="28" t="s">
        <v>1086</v>
      </c>
      <c r="E80" s="28" t="s">
        <v>541</v>
      </c>
      <c r="F80" s="87">
        <v>564834</v>
      </c>
      <c r="G80" s="29">
        <v>39.04</v>
      </c>
      <c r="H80" s="29" t="s">
        <v>818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44796</v>
      </c>
      <c r="B81" s="29" t="s">
        <v>1084</v>
      </c>
      <c r="C81" s="28" t="s">
        <v>1085</v>
      </c>
      <c r="D81" s="28" t="s">
        <v>1087</v>
      </c>
      <c r="E81" s="28" t="s">
        <v>541</v>
      </c>
      <c r="F81" s="87">
        <v>1367961</v>
      </c>
      <c r="G81" s="29">
        <v>38.270000000000003</v>
      </c>
      <c r="H81" s="29" t="s">
        <v>818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44796</v>
      </c>
      <c r="B82" s="29" t="s">
        <v>1084</v>
      </c>
      <c r="C82" s="28" t="s">
        <v>1085</v>
      </c>
      <c r="D82" s="28" t="s">
        <v>1060</v>
      </c>
      <c r="E82" s="28" t="s">
        <v>541</v>
      </c>
      <c r="F82" s="87">
        <v>3870935</v>
      </c>
      <c r="G82" s="29">
        <v>38.56</v>
      </c>
      <c r="H82" s="29" t="s">
        <v>818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44796</v>
      </c>
      <c r="B83" s="29" t="s">
        <v>1084</v>
      </c>
      <c r="C83" s="28" t="s">
        <v>1085</v>
      </c>
      <c r="D83" s="28" t="s">
        <v>1088</v>
      </c>
      <c r="E83" s="28" t="s">
        <v>541</v>
      </c>
      <c r="F83" s="87">
        <v>1014282</v>
      </c>
      <c r="G83" s="29">
        <v>38.04</v>
      </c>
      <c r="H83" s="29" t="s">
        <v>818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44796</v>
      </c>
      <c r="B84" s="29" t="s">
        <v>1084</v>
      </c>
      <c r="C84" s="28" t="s">
        <v>1085</v>
      </c>
      <c r="D84" s="28" t="s">
        <v>1089</v>
      </c>
      <c r="E84" s="28" t="s">
        <v>541</v>
      </c>
      <c r="F84" s="87">
        <v>3006323</v>
      </c>
      <c r="G84" s="29">
        <v>38.22</v>
      </c>
      <c r="H84" s="29" t="s">
        <v>818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44796</v>
      </c>
      <c r="B85" s="29" t="s">
        <v>1084</v>
      </c>
      <c r="C85" s="28" t="s">
        <v>1085</v>
      </c>
      <c r="D85" s="28" t="s">
        <v>1090</v>
      </c>
      <c r="E85" s="28" t="s">
        <v>541</v>
      </c>
      <c r="F85" s="87">
        <v>632861</v>
      </c>
      <c r="G85" s="29">
        <v>37.97</v>
      </c>
      <c r="H85" s="29" t="s">
        <v>818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44796</v>
      </c>
      <c r="B86" s="29" t="s">
        <v>1084</v>
      </c>
      <c r="C86" s="28" t="s">
        <v>1085</v>
      </c>
      <c r="D86" s="28" t="s">
        <v>1091</v>
      </c>
      <c r="E86" s="28" t="s">
        <v>541</v>
      </c>
      <c r="F86" s="87">
        <v>1105571</v>
      </c>
      <c r="G86" s="29">
        <v>38.54</v>
      </c>
      <c r="H86" s="29" t="s">
        <v>818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44796</v>
      </c>
      <c r="B87" s="29" t="s">
        <v>1084</v>
      </c>
      <c r="C87" s="28" t="s">
        <v>1085</v>
      </c>
      <c r="D87" s="28" t="s">
        <v>1092</v>
      </c>
      <c r="E87" s="28" t="s">
        <v>541</v>
      </c>
      <c r="F87" s="87">
        <v>508922</v>
      </c>
      <c r="G87" s="29">
        <v>37.700000000000003</v>
      </c>
      <c r="H87" s="29" t="s">
        <v>818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44796</v>
      </c>
      <c r="B88" s="29" t="s">
        <v>1093</v>
      </c>
      <c r="C88" s="28" t="s">
        <v>1094</v>
      </c>
      <c r="D88" s="28" t="s">
        <v>1095</v>
      </c>
      <c r="E88" s="28" t="s">
        <v>541</v>
      </c>
      <c r="F88" s="87">
        <v>1147537</v>
      </c>
      <c r="G88" s="29">
        <v>6.99</v>
      </c>
      <c r="H88" s="29" t="s">
        <v>818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44796</v>
      </c>
      <c r="B89" s="29" t="s">
        <v>1093</v>
      </c>
      <c r="C89" s="28" t="s">
        <v>1094</v>
      </c>
      <c r="D89" s="28" t="s">
        <v>1096</v>
      </c>
      <c r="E89" s="28" t="s">
        <v>541</v>
      </c>
      <c r="F89" s="87">
        <v>771490</v>
      </c>
      <c r="G89" s="29">
        <v>7.02</v>
      </c>
      <c r="H89" s="29" t="s">
        <v>818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44796</v>
      </c>
      <c r="B90" s="29" t="s">
        <v>1097</v>
      </c>
      <c r="C90" s="28" t="s">
        <v>1098</v>
      </c>
      <c r="D90" s="28" t="s">
        <v>1099</v>
      </c>
      <c r="E90" s="28" t="s">
        <v>541</v>
      </c>
      <c r="F90" s="87">
        <v>1150000</v>
      </c>
      <c r="G90" s="29">
        <v>4.8499999999999996</v>
      </c>
      <c r="H90" s="29" t="s">
        <v>818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44796</v>
      </c>
      <c r="B91" s="29" t="s">
        <v>1097</v>
      </c>
      <c r="C91" s="28" t="s">
        <v>1098</v>
      </c>
      <c r="D91" s="28" t="s">
        <v>1100</v>
      </c>
      <c r="E91" s="28" t="s">
        <v>541</v>
      </c>
      <c r="F91" s="87">
        <v>2006335</v>
      </c>
      <c r="G91" s="29">
        <v>4.76</v>
      </c>
      <c r="H91" s="29" t="s">
        <v>818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44796</v>
      </c>
      <c r="B92" s="29" t="s">
        <v>1056</v>
      </c>
      <c r="C92" s="28" t="s">
        <v>1057</v>
      </c>
      <c r="D92" s="28" t="s">
        <v>1058</v>
      </c>
      <c r="E92" s="28" t="s">
        <v>541</v>
      </c>
      <c r="F92" s="87">
        <v>90000</v>
      </c>
      <c r="G92" s="29">
        <v>29.33</v>
      </c>
      <c r="H92" s="29" t="s">
        <v>818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44796</v>
      </c>
      <c r="B93" s="29" t="s">
        <v>1101</v>
      </c>
      <c r="C93" s="28" t="s">
        <v>1102</v>
      </c>
      <c r="D93" s="28" t="s">
        <v>1012</v>
      </c>
      <c r="E93" s="28" t="s">
        <v>541</v>
      </c>
      <c r="F93" s="87">
        <v>144000</v>
      </c>
      <c r="G93" s="29">
        <v>155.1</v>
      </c>
      <c r="H93" s="29" t="s">
        <v>818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44796</v>
      </c>
      <c r="B94" s="29" t="s">
        <v>1044</v>
      </c>
      <c r="C94" s="28" t="s">
        <v>1059</v>
      </c>
      <c r="D94" s="28" t="s">
        <v>1103</v>
      </c>
      <c r="E94" s="28" t="s">
        <v>541</v>
      </c>
      <c r="F94" s="87">
        <v>131615</v>
      </c>
      <c r="G94" s="29">
        <v>20.85</v>
      </c>
      <c r="H94" s="29" t="s">
        <v>818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44796</v>
      </c>
      <c r="B95" s="29" t="s">
        <v>1024</v>
      </c>
      <c r="C95" s="28" t="s">
        <v>1025</v>
      </c>
      <c r="D95" s="28" t="s">
        <v>1061</v>
      </c>
      <c r="E95" s="28" t="s">
        <v>541</v>
      </c>
      <c r="F95" s="87">
        <v>171302</v>
      </c>
      <c r="G95" s="29">
        <v>70</v>
      </c>
      <c r="H95" s="29" t="s">
        <v>818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44796</v>
      </c>
      <c r="B96" s="29" t="s">
        <v>1104</v>
      </c>
      <c r="C96" s="28" t="s">
        <v>1105</v>
      </c>
      <c r="D96" s="28" t="s">
        <v>978</v>
      </c>
      <c r="E96" s="28" t="s">
        <v>541</v>
      </c>
      <c r="F96" s="87">
        <v>76986</v>
      </c>
      <c r="G96" s="29">
        <v>1004.93</v>
      </c>
      <c r="H96" s="29" t="s">
        <v>818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44796</v>
      </c>
      <c r="B97" s="29" t="s">
        <v>1104</v>
      </c>
      <c r="C97" s="28" t="s">
        <v>1105</v>
      </c>
      <c r="D97" s="28" t="s">
        <v>1106</v>
      </c>
      <c r="E97" s="28" t="s">
        <v>541</v>
      </c>
      <c r="F97" s="87">
        <v>80696</v>
      </c>
      <c r="G97" s="29">
        <v>1003.87</v>
      </c>
      <c r="H97" s="29" t="s">
        <v>818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44796</v>
      </c>
      <c r="B98" s="29" t="s">
        <v>1107</v>
      </c>
      <c r="C98" s="28" t="s">
        <v>1108</v>
      </c>
      <c r="D98" s="28" t="s">
        <v>978</v>
      </c>
      <c r="E98" s="28" t="s">
        <v>541</v>
      </c>
      <c r="F98" s="87">
        <v>87148</v>
      </c>
      <c r="G98" s="29">
        <v>233.72</v>
      </c>
      <c r="H98" s="29" t="s">
        <v>818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44796</v>
      </c>
      <c r="B99" s="29" t="s">
        <v>1109</v>
      </c>
      <c r="C99" s="28" t="s">
        <v>1110</v>
      </c>
      <c r="D99" s="28" t="s">
        <v>978</v>
      </c>
      <c r="E99" s="28" t="s">
        <v>541</v>
      </c>
      <c r="F99" s="87">
        <v>139181</v>
      </c>
      <c r="G99" s="29">
        <v>276.88</v>
      </c>
      <c r="H99" s="29" t="s">
        <v>818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44796</v>
      </c>
      <c r="B100" s="29" t="s">
        <v>1109</v>
      </c>
      <c r="C100" s="28" t="s">
        <v>1110</v>
      </c>
      <c r="D100" s="28" t="s">
        <v>1111</v>
      </c>
      <c r="E100" s="28" t="s">
        <v>541</v>
      </c>
      <c r="F100" s="87">
        <v>100000</v>
      </c>
      <c r="G100" s="29">
        <v>269.94</v>
      </c>
      <c r="H100" s="29" t="s">
        <v>818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44796</v>
      </c>
      <c r="B101" s="29" t="s">
        <v>1013</v>
      </c>
      <c r="C101" s="28" t="s">
        <v>1014</v>
      </c>
      <c r="D101" s="28" t="s">
        <v>1062</v>
      </c>
      <c r="E101" s="28" t="s">
        <v>541</v>
      </c>
      <c r="F101" s="87">
        <v>14200000</v>
      </c>
      <c r="G101" s="29">
        <v>5.25</v>
      </c>
      <c r="H101" s="29" t="s">
        <v>818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44796</v>
      </c>
      <c r="B102" s="29" t="s">
        <v>1077</v>
      </c>
      <c r="C102" s="28" t="s">
        <v>1078</v>
      </c>
      <c r="D102" s="28" t="s">
        <v>1080</v>
      </c>
      <c r="E102" s="28" t="s">
        <v>542</v>
      </c>
      <c r="F102" s="87">
        <v>76702</v>
      </c>
      <c r="G102" s="29">
        <v>75.37</v>
      </c>
      <c r="H102" s="29" t="s">
        <v>818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44796</v>
      </c>
      <c r="B103" s="29" t="s">
        <v>1077</v>
      </c>
      <c r="C103" s="28" t="s">
        <v>1078</v>
      </c>
      <c r="D103" s="28" t="s">
        <v>1079</v>
      </c>
      <c r="E103" s="28" t="s">
        <v>542</v>
      </c>
      <c r="F103" s="87">
        <v>3000</v>
      </c>
      <c r="G103" s="29">
        <v>76</v>
      </c>
      <c r="H103" s="29" t="s">
        <v>818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44796</v>
      </c>
      <c r="B104" s="29" t="s">
        <v>1053</v>
      </c>
      <c r="C104" s="28" t="s">
        <v>1054</v>
      </c>
      <c r="D104" s="28" t="s">
        <v>1060</v>
      </c>
      <c r="E104" s="28" t="s">
        <v>542</v>
      </c>
      <c r="F104" s="87">
        <v>54767</v>
      </c>
      <c r="G104" s="29">
        <v>45.37</v>
      </c>
      <c r="H104" s="29" t="s">
        <v>818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44796</v>
      </c>
      <c r="B105" s="29" t="s">
        <v>1084</v>
      </c>
      <c r="C105" s="28" t="s">
        <v>1085</v>
      </c>
      <c r="D105" s="28" t="s">
        <v>1060</v>
      </c>
      <c r="E105" s="28" t="s">
        <v>542</v>
      </c>
      <c r="F105" s="87">
        <v>3870935</v>
      </c>
      <c r="G105" s="29">
        <v>38.26</v>
      </c>
      <c r="H105" s="29" t="s">
        <v>818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44796</v>
      </c>
      <c r="B106" s="29" t="s">
        <v>1084</v>
      </c>
      <c r="C106" s="28" t="s">
        <v>1085</v>
      </c>
      <c r="D106" s="28" t="s">
        <v>1092</v>
      </c>
      <c r="E106" s="28" t="s">
        <v>542</v>
      </c>
      <c r="F106" s="87">
        <v>586433</v>
      </c>
      <c r="G106" s="29">
        <v>37.56</v>
      </c>
      <c r="H106" s="29" t="s">
        <v>818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44796</v>
      </c>
      <c r="B107" s="29" t="s">
        <v>1084</v>
      </c>
      <c r="C107" s="28" t="s">
        <v>1085</v>
      </c>
      <c r="D107" s="28" t="s">
        <v>1091</v>
      </c>
      <c r="E107" s="28" t="s">
        <v>542</v>
      </c>
      <c r="F107" s="87">
        <v>1105571</v>
      </c>
      <c r="G107" s="29">
        <v>38.950000000000003</v>
      </c>
      <c r="H107" s="29" t="s">
        <v>818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44796</v>
      </c>
      <c r="B108" s="29" t="s">
        <v>1084</v>
      </c>
      <c r="C108" s="28" t="s">
        <v>1085</v>
      </c>
      <c r="D108" s="28" t="s">
        <v>1089</v>
      </c>
      <c r="E108" s="28" t="s">
        <v>542</v>
      </c>
      <c r="F108" s="87">
        <v>2915823</v>
      </c>
      <c r="G108" s="29">
        <v>37.450000000000003</v>
      </c>
      <c r="H108" s="29" t="s">
        <v>818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44796</v>
      </c>
      <c r="B109" s="29" t="s">
        <v>1084</v>
      </c>
      <c r="C109" s="28" t="s">
        <v>1085</v>
      </c>
      <c r="D109" s="28" t="s">
        <v>1086</v>
      </c>
      <c r="E109" s="28" t="s">
        <v>542</v>
      </c>
      <c r="F109" s="87">
        <v>564834</v>
      </c>
      <c r="G109" s="29">
        <v>39.049999999999997</v>
      </c>
      <c r="H109" s="29" t="s">
        <v>818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44796</v>
      </c>
      <c r="B110" s="29" t="s">
        <v>1084</v>
      </c>
      <c r="C110" s="28" t="s">
        <v>1085</v>
      </c>
      <c r="D110" s="28" t="s">
        <v>1087</v>
      </c>
      <c r="E110" s="28" t="s">
        <v>542</v>
      </c>
      <c r="F110" s="87">
        <v>1367961</v>
      </c>
      <c r="G110" s="29">
        <v>38.28</v>
      </c>
      <c r="H110" s="29" t="s">
        <v>818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44796</v>
      </c>
      <c r="B111" s="29" t="s">
        <v>1084</v>
      </c>
      <c r="C111" s="28" t="s">
        <v>1085</v>
      </c>
      <c r="D111" s="28" t="s">
        <v>1088</v>
      </c>
      <c r="E111" s="28" t="s">
        <v>542</v>
      </c>
      <c r="F111" s="87">
        <v>1034649</v>
      </c>
      <c r="G111" s="29">
        <v>38.1</v>
      </c>
      <c r="H111" s="29" t="s">
        <v>818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44796</v>
      </c>
      <c r="B112" s="29" t="s">
        <v>1084</v>
      </c>
      <c r="C112" s="28" t="s">
        <v>1085</v>
      </c>
      <c r="D112" s="28" t="s">
        <v>1090</v>
      </c>
      <c r="E112" s="28" t="s">
        <v>542</v>
      </c>
      <c r="F112" s="87">
        <v>517754</v>
      </c>
      <c r="G112" s="29">
        <v>38.32</v>
      </c>
      <c r="H112" s="29" t="s">
        <v>818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44796</v>
      </c>
      <c r="B113" s="29" t="s">
        <v>1093</v>
      </c>
      <c r="C113" s="28" t="s">
        <v>1094</v>
      </c>
      <c r="D113" s="28" t="s">
        <v>1095</v>
      </c>
      <c r="E113" s="28" t="s">
        <v>542</v>
      </c>
      <c r="F113" s="87">
        <v>1147537</v>
      </c>
      <c r="G113" s="29">
        <v>6.92</v>
      </c>
      <c r="H113" s="29" t="s">
        <v>818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44796</v>
      </c>
      <c r="B114" s="29" t="s">
        <v>1093</v>
      </c>
      <c r="C114" s="28" t="s">
        <v>1094</v>
      </c>
      <c r="D114" s="28" t="s">
        <v>1096</v>
      </c>
      <c r="E114" s="28" t="s">
        <v>542</v>
      </c>
      <c r="F114" s="87">
        <v>771490</v>
      </c>
      <c r="G114" s="29">
        <v>6.84</v>
      </c>
      <c r="H114" s="29" t="s">
        <v>818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44796</v>
      </c>
      <c r="B115" s="29" t="s">
        <v>1097</v>
      </c>
      <c r="C115" s="28" t="s">
        <v>1098</v>
      </c>
      <c r="D115" s="28" t="s">
        <v>1099</v>
      </c>
      <c r="E115" s="28" t="s">
        <v>542</v>
      </c>
      <c r="F115" s="87">
        <v>1240000</v>
      </c>
      <c r="G115" s="29">
        <v>4.79</v>
      </c>
      <c r="H115" s="29" t="s">
        <v>818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44796</v>
      </c>
      <c r="B116" s="29" t="s">
        <v>1097</v>
      </c>
      <c r="C116" s="28" t="s">
        <v>1098</v>
      </c>
      <c r="D116" s="28" t="s">
        <v>1100</v>
      </c>
      <c r="E116" s="28" t="s">
        <v>542</v>
      </c>
      <c r="F116" s="87">
        <v>2006335</v>
      </c>
      <c r="G116" s="29">
        <v>4.75</v>
      </c>
      <c r="H116" s="29" t="s">
        <v>818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44796</v>
      </c>
      <c r="B117" s="29" t="s">
        <v>1097</v>
      </c>
      <c r="C117" s="28" t="s">
        <v>1098</v>
      </c>
      <c r="D117" s="28" t="s">
        <v>1112</v>
      </c>
      <c r="E117" s="28" t="s">
        <v>542</v>
      </c>
      <c r="F117" s="87">
        <v>3000000</v>
      </c>
      <c r="G117" s="29">
        <v>4.68</v>
      </c>
      <c r="H117" s="29" t="s">
        <v>818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44796</v>
      </c>
      <c r="B118" s="29" t="s">
        <v>1113</v>
      </c>
      <c r="C118" s="28" t="s">
        <v>1114</v>
      </c>
      <c r="D118" s="28" t="s">
        <v>1115</v>
      </c>
      <c r="E118" s="28" t="s">
        <v>542</v>
      </c>
      <c r="F118" s="87">
        <v>405000</v>
      </c>
      <c r="G118" s="29">
        <v>352.19</v>
      </c>
      <c r="H118" s="29" t="s">
        <v>818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44796</v>
      </c>
      <c r="B119" s="29" t="s">
        <v>1056</v>
      </c>
      <c r="C119" s="28" t="s">
        <v>1057</v>
      </c>
      <c r="D119" s="28" t="s">
        <v>1058</v>
      </c>
      <c r="E119" s="28" t="s">
        <v>542</v>
      </c>
      <c r="F119" s="87">
        <v>48000</v>
      </c>
      <c r="G119" s="29">
        <v>30.5</v>
      </c>
      <c r="H119" s="29" t="s">
        <v>818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44796</v>
      </c>
      <c r="B120" s="29" t="s">
        <v>1056</v>
      </c>
      <c r="C120" s="28" t="s">
        <v>1057</v>
      </c>
      <c r="D120" s="28" t="s">
        <v>1116</v>
      </c>
      <c r="E120" s="28" t="s">
        <v>542</v>
      </c>
      <c r="F120" s="87">
        <v>84000</v>
      </c>
      <c r="G120" s="29">
        <v>29.32</v>
      </c>
      <c r="H120" s="29" t="s">
        <v>818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44796</v>
      </c>
      <c r="B121" s="29" t="s">
        <v>1101</v>
      </c>
      <c r="C121" s="28" t="s">
        <v>1102</v>
      </c>
      <c r="D121" s="28" t="s">
        <v>1012</v>
      </c>
      <c r="E121" s="28" t="s">
        <v>542</v>
      </c>
      <c r="F121" s="87">
        <v>148000</v>
      </c>
      <c r="G121" s="29">
        <v>155.76</v>
      </c>
      <c r="H121" s="29" t="s">
        <v>818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44796</v>
      </c>
      <c r="B122" s="29" t="s">
        <v>1117</v>
      </c>
      <c r="C122" s="28" t="s">
        <v>1118</v>
      </c>
      <c r="D122" s="28" t="s">
        <v>1119</v>
      </c>
      <c r="E122" s="28" t="s">
        <v>542</v>
      </c>
      <c r="F122" s="87">
        <v>850000</v>
      </c>
      <c r="G122" s="29">
        <v>8.48</v>
      </c>
      <c r="H122" s="29" t="s">
        <v>818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44796</v>
      </c>
      <c r="B123" s="29" t="s">
        <v>1024</v>
      </c>
      <c r="C123" s="28" t="s">
        <v>1025</v>
      </c>
      <c r="D123" s="28" t="s">
        <v>1120</v>
      </c>
      <c r="E123" s="28" t="s">
        <v>542</v>
      </c>
      <c r="F123" s="87">
        <v>93320</v>
      </c>
      <c r="G123" s="29">
        <v>70.209999999999994</v>
      </c>
      <c r="H123" s="29" t="s">
        <v>818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44796</v>
      </c>
      <c r="B124" s="29" t="s">
        <v>1104</v>
      </c>
      <c r="C124" s="28" t="s">
        <v>1105</v>
      </c>
      <c r="D124" s="28" t="s">
        <v>978</v>
      </c>
      <c r="E124" s="28" t="s">
        <v>542</v>
      </c>
      <c r="F124" s="87">
        <v>76986</v>
      </c>
      <c r="G124" s="29">
        <v>1005.5</v>
      </c>
      <c r="H124" s="29" t="s">
        <v>818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44796</v>
      </c>
      <c r="B125" s="29" t="s">
        <v>1104</v>
      </c>
      <c r="C125" s="28" t="s">
        <v>1105</v>
      </c>
      <c r="D125" s="28" t="s">
        <v>1106</v>
      </c>
      <c r="E125" s="28" t="s">
        <v>542</v>
      </c>
      <c r="F125" s="87">
        <v>75302</v>
      </c>
      <c r="G125" s="29">
        <v>1005.4</v>
      </c>
      <c r="H125" s="29" t="s">
        <v>818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44796</v>
      </c>
      <c r="B126" s="29" t="s">
        <v>1107</v>
      </c>
      <c r="C126" s="28" t="s">
        <v>1108</v>
      </c>
      <c r="D126" s="28" t="s">
        <v>978</v>
      </c>
      <c r="E126" s="28" t="s">
        <v>542</v>
      </c>
      <c r="F126" s="87">
        <v>87148</v>
      </c>
      <c r="G126" s="29">
        <v>233.17</v>
      </c>
      <c r="H126" s="29" t="s">
        <v>818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44796</v>
      </c>
      <c r="B127" s="29" t="s">
        <v>1121</v>
      </c>
      <c r="C127" s="28" t="s">
        <v>1122</v>
      </c>
      <c r="D127" s="28" t="s">
        <v>1123</v>
      </c>
      <c r="E127" s="28" t="s">
        <v>542</v>
      </c>
      <c r="F127" s="87">
        <v>51859</v>
      </c>
      <c r="G127" s="29">
        <v>7.35</v>
      </c>
      <c r="H127" s="29" t="s">
        <v>818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44796</v>
      </c>
      <c r="B128" s="29" t="s">
        <v>1121</v>
      </c>
      <c r="C128" s="28" t="s">
        <v>1122</v>
      </c>
      <c r="D128" s="28" t="s">
        <v>1124</v>
      </c>
      <c r="E128" s="28" t="s">
        <v>542</v>
      </c>
      <c r="F128" s="87">
        <v>20256</v>
      </c>
      <c r="G128" s="29">
        <v>7.37</v>
      </c>
      <c r="H128" s="29" t="s">
        <v>818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44796</v>
      </c>
      <c r="B129" s="29" t="s">
        <v>1109</v>
      </c>
      <c r="C129" s="28" t="s">
        <v>1110</v>
      </c>
      <c r="D129" s="28" t="s">
        <v>978</v>
      </c>
      <c r="E129" s="28" t="s">
        <v>542</v>
      </c>
      <c r="F129" s="87">
        <v>139181</v>
      </c>
      <c r="G129" s="29">
        <v>276.89999999999998</v>
      </c>
      <c r="H129" s="29" t="s">
        <v>818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44796</v>
      </c>
      <c r="B130" s="29" t="s">
        <v>1013</v>
      </c>
      <c r="C130" s="28" t="s">
        <v>1014</v>
      </c>
      <c r="D130" s="28" t="s">
        <v>1125</v>
      </c>
      <c r="E130" s="28" t="s">
        <v>542</v>
      </c>
      <c r="F130" s="87">
        <v>8604095</v>
      </c>
      <c r="G130" s="29">
        <v>5.25</v>
      </c>
      <c r="H130" s="29" t="s">
        <v>818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92"/>
  <sheetViews>
    <sheetView zoomScale="85" zoomScaleNormal="85" workbookViewId="0">
      <selection activeCell="D19" sqref="D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895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44797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533</v>
      </c>
      <c r="C9" s="96"/>
      <c r="D9" s="97" t="s">
        <v>544</v>
      </c>
      <c r="E9" s="96" t="s">
        <v>545</v>
      </c>
      <c r="F9" s="96" t="s">
        <v>546</v>
      </c>
      <c r="G9" s="96" t="s">
        <v>547</v>
      </c>
      <c r="H9" s="96" t="s">
        <v>548</v>
      </c>
      <c r="I9" s="96" t="s">
        <v>549</v>
      </c>
      <c r="J9" s="95" t="s">
        <v>550</v>
      </c>
      <c r="K9" s="96" t="s">
        <v>551</v>
      </c>
      <c r="L9" s="98" t="s">
        <v>552</v>
      </c>
      <c r="M9" s="98" t="s">
        <v>553</v>
      </c>
      <c r="N9" s="96" t="s">
        <v>554</v>
      </c>
      <c r="O9" s="97" t="s">
        <v>555</v>
      </c>
      <c r="P9" s="96" t="s">
        <v>786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1"/>
      <c r="D10" s="392" t="s">
        <v>75</v>
      </c>
      <c r="E10" s="393" t="s">
        <v>828</v>
      </c>
      <c r="F10" s="301">
        <v>678</v>
      </c>
      <c r="G10" s="301">
        <v>635</v>
      </c>
      <c r="H10" s="301">
        <v>719</v>
      </c>
      <c r="I10" s="394" t="s">
        <v>832</v>
      </c>
      <c r="J10" s="329" t="s">
        <v>941</v>
      </c>
      <c r="K10" s="329">
        <f t="shared" ref="K10" si="0">H10-F10</f>
        <v>41</v>
      </c>
      <c r="L10" s="330">
        <f t="shared" ref="L10" si="1">(F10*-0.7)/100</f>
        <v>-4.7459999999999996</v>
      </c>
      <c r="M10" s="331">
        <f t="shared" ref="M10" si="2">(K10+L10)/F10</f>
        <v>5.3471976401179941E-2</v>
      </c>
      <c r="N10" s="304" t="s">
        <v>556</v>
      </c>
      <c r="O10" s="324">
        <v>44784</v>
      </c>
      <c r="P10" s="304"/>
      <c r="Q10" s="219"/>
      <c r="R10" s="219" t="s">
        <v>557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3">
        <v>2</v>
      </c>
      <c r="B11" s="349">
        <v>44748</v>
      </c>
      <c r="C11" s="350"/>
      <c r="D11" s="351" t="s">
        <v>465</v>
      </c>
      <c r="E11" s="352" t="s">
        <v>828</v>
      </c>
      <c r="F11" s="323">
        <v>121.4</v>
      </c>
      <c r="G11" s="323">
        <v>113.4</v>
      </c>
      <c r="H11" s="323">
        <v>128.5</v>
      </c>
      <c r="I11" s="353" t="s">
        <v>876</v>
      </c>
      <c r="J11" s="329" t="s">
        <v>890</v>
      </c>
      <c r="K11" s="329">
        <f t="shared" ref="K11:K12" si="3">H11-F11</f>
        <v>7.0999999999999943</v>
      </c>
      <c r="L11" s="330">
        <f t="shared" ref="L11:L12" si="4">(F11*-0.7)/100</f>
        <v>-0.8498</v>
      </c>
      <c r="M11" s="331">
        <f t="shared" ref="M11:M12" si="5">(K11+L11)/F11</f>
        <v>5.1484349258649045E-2</v>
      </c>
      <c r="N11" s="304" t="s">
        <v>556</v>
      </c>
      <c r="O11" s="324">
        <v>44774</v>
      </c>
      <c r="P11" s="304"/>
      <c r="Q11" s="219"/>
      <c r="R11" s="219" t="s">
        <v>557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1"/>
      <c r="D12" s="392" t="s">
        <v>135</v>
      </c>
      <c r="E12" s="393" t="s">
        <v>828</v>
      </c>
      <c r="F12" s="301">
        <v>68.099999999999994</v>
      </c>
      <c r="G12" s="301">
        <v>64.599999999999994</v>
      </c>
      <c r="H12" s="301">
        <v>72.2</v>
      </c>
      <c r="I12" s="394" t="s">
        <v>947</v>
      </c>
      <c r="J12" s="329" t="s">
        <v>956</v>
      </c>
      <c r="K12" s="329">
        <f t="shared" si="3"/>
        <v>4.1000000000000085</v>
      </c>
      <c r="L12" s="330">
        <f t="shared" si="4"/>
        <v>-0.47669999999999996</v>
      </c>
      <c r="M12" s="331">
        <f t="shared" si="5"/>
        <v>5.3205580029368704E-2</v>
      </c>
      <c r="N12" s="304" t="s">
        <v>556</v>
      </c>
      <c r="O12" s="324">
        <v>44789</v>
      </c>
      <c r="P12" s="304"/>
      <c r="Q12" s="219"/>
      <c r="R12" s="219" t="s">
        <v>557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3">
        <v>4</v>
      </c>
      <c r="B13" s="349">
        <v>44768</v>
      </c>
      <c r="C13" s="350"/>
      <c r="D13" s="351" t="s">
        <v>503</v>
      </c>
      <c r="E13" s="352" t="s">
        <v>558</v>
      </c>
      <c r="F13" s="323">
        <v>1030</v>
      </c>
      <c r="G13" s="323">
        <v>970</v>
      </c>
      <c r="H13" s="323">
        <v>1094</v>
      </c>
      <c r="I13" s="353" t="s">
        <v>835</v>
      </c>
      <c r="J13" s="329" t="s">
        <v>926</v>
      </c>
      <c r="K13" s="329">
        <f t="shared" ref="K13" si="6">H13-F13</f>
        <v>64</v>
      </c>
      <c r="L13" s="330">
        <f t="shared" ref="L13" si="7">(F13*-0.7)/100</f>
        <v>-7.21</v>
      </c>
      <c r="M13" s="331">
        <f t="shared" ref="M13" si="8">(K13+L13)/F13</f>
        <v>5.5135922330097085E-2</v>
      </c>
      <c r="N13" s="304" t="s">
        <v>556</v>
      </c>
      <c r="O13" s="324">
        <v>44778</v>
      </c>
      <c r="P13" s="304"/>
      <c r="Q13" s="219"/>
      <c r="R13" s="219" t="s">
        <v>557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5">
        <v>5</v>
      </c>
      <c r="B14" s="396">
        <v>44770</v>
      </c>
      <c r="C14" s="397"/>
      <c r="D14" s="398" t="s">
        <v>827</v>
      </c>
      <c r="E14" s="399" t="s">
        <v>558</v>
      </c>
      <c r="F14" s="395">
        <v>350</v>
      </c>
      <c r="G14" s="395">
        <v>329</v>
      </c>
      <c r="H14" s="395">
        <v>370</v>
      </c>
      <c r="I14" s="400" t="s">
        <v>879</v>
      </c>
      <c r="J14" s="401" t="s">
        <v>833</v>
      </c>
      <c r="K14" s="401">
        <f t="shared" ref="K14" si="9">H14-F14</f>
        <v>20</v>
      </c>
      <c r="L14" s="402">
        <f t="shared" ref="L14" si="10">(F14*-0.7)/100</f>
        <v>-2.4499999999999997</v>
      </c>
      <c r="M14" s="403">
        <f t="shared" ref="M14" si="11">(K14+L14)/F14</f>
        <v>5.0142857142857142E-2</v>
      </c>
      <c r="N14" s="404" t="s">
        <v>556</v>
      </c>
      <c r="O14" s="405">
        <v>44784</v>
      </c>
      <c r="P14" s="404"/>
      <c r="Q14" s="219"/>
      <c r="R14" s="219" t="s">
        <v>830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10">
        <v>6</v>
      </c>
      <c r="B15" s="411">
        <v>44785</v>
      </c>
      <c r="C15" s="412"/>
      <c r="D15" s="413" t="s">
        <v>69</v>
      </c>
      <c r="E15" s="414" t="s">
        <v>558</v>
      </c>
      <c r="F15" s="410">
        <v>1905</v>
      </c>
      <c r="G15" s="410">
        <v>1750</v>
      </c>
      <c r="H15" s="410">
        <v>1982.5</v>
      </c>
      <c r="I15" s="415" t="s">
        <v>952</v>
      </c>
      <c r="J15" s="416" t="s">
        <v>957</v>
      </c>
      <c r="K15" s="416">
        <f t="shared" ref="K15" si="12">H15-F15</f>
        <v>77.5</v>
      </c>
      <c r="L15" s="417">
        <f t="shared" ref="L15" si="13">(F15*-0.7)/100</f>
        <v>-13.335000000000001</v>
      </c>
      <c r="M15" s="418">
        <f t="shared" ref="M15" si="14">(K15+L15)/F15</f>
        <v>3.3682414698162723E-2</v>
      </c>
      <c r="N15" s="419" t="s">
        <v>556</v>
      </c>
      <c r="O15" s="420">
        <v>44789</v>
      </c>
      <c r="P15" s="419"/>
      <c r="Q15" s="219"/>
      <c r="R15" s="219" t="s">
        <v>557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>
        <v>7</v>
      </c>
      <c r="B16" s="221">
        <v>44792</v>
      </c>
      <c r="C16" s="406"/>
      <c r="D16" s="407" t="s">
        <v>259</v>
      </c>
      <c r="E16" s="408" t="s">
        <v>558</v>
      </c>
      <c r="F16" s="224" t="s">
        <v>1017</v>
      </c>
      <c r="G16" s="224">
        <v>229</v>
      </c>
      <c r="H16" s="224"/>
      <c r="I16" s="409" t="s">
        <v>1018</v>
      </c>
      <c r="J16" s="255" t="s">
        <v>559</v>
      </c>
      <c r="K16" s="255"/>
      <c r="L16" s="256"/>
      <c r="M16" s="257"/>
      <c r="N16" s="255"/>
      <c r="O16" s="278"/>
      <c r="P16" s="255"/>
      <c r="Q16" s="219"/>
      <c r="R16" s="219" t="s">
        <v>557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9" customFormat="1" ht="13.9" customHeight="1">
      <c r="A17" s="361">
        <v>8</v>
      </c>
      <c r="B17" s="363">
        <v>44795</v>
      </c>
      <c r="C17" s="319"/>
      <c r="D17" s="320" t="s">
        <v>520</v>
      </c>
      <c r="E17" s="321" t="s">
        <v>558</v>
      </c>
      <c r="F17" s="361" t="s">
        <v>1029</v>
      </c>
      <c r="G17" s="361">
        <v>298</v>
      </c>
      <c r="H17" s="361"/>
      <c r="I17" s="322" t="s">
        <v>1030</v>
      </c>
      <c r="J17" s="437" t="s">
        <v>559</v>
      </c>
      <c r="K17" s="437"/>
      <c r="L17" s="313"/>
      <c r="M17" s="314"/>
      <c r="N17" s="437"/>
      <c r="O17" s="315"/>
      <c r="P17" s="437"/>
      <c r="Q17" s="219"/>
      <c r="R17" s="219" t="s">
        <v>557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9" customFormat="1" ht="13.9" customHeight="1">
      <c r="A18" s="361">
        <v>9</v>
      </c>
      <c r="B18" s="363">
        <v>44795</v>
      </c>
      <c r="C18" s="319"/>
      <c r="D18" s="320" t="s">
        <v>1031</v>
      </c>
      <c r="E18" s="321" t="s">
        <v>558</v>
      </c>
      <c r="F18" s="361" t="s">
        <v>1032</v>
      </c>
      <c r="G18" s="361">
        <v>2480</v>
      </c>
      <c r="H18" s="361"/>
      <c r="I18" s="322" t="s">
        <v>1033</v>
      </c>
      <c r="J18" s="437" t="s">
        <v>559</v>
      </c>
      <c r="K18" s="437"/>
      <c r="L18" s="313"/>
      <c r="M18" s="314"/>
      <c r="N18" s="437"/>
      <c r="O18" s="315"/>
      <c r="P18" s="437"/>
      <c r="Q18" s="219"/>
      <c r="R18" s="219" t="s">
        <v>557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s="259" customFormat="1" ht="13.9" customHeight="1">
      <c r="A19" s="361">
        <v>10</v>
      </c>
      <c r="B19" s="363">
        <v>44796</v>
      </c>
      <c r="C19" s="319"/>
      <c r="D19" s="320" t="s">
        <v>129</v>
      </c>
      <c r="E19" s="321" t="s">
        <v>558</v>
      </c>
      <c r="F19" s="361" t="s">
        <v>1067</v>
      </c>
      <c r="G19" s="361">
        <v>375</v>
      </c>
      <c r="H19" s="361"/>
      <c r="I19" s="322" t="s">
        <v>1068</v>
      </c>
      <c r="J19" s="437" t="s">
        <v>559</v>
      </c>
      <c r="K19" s="437"/>
      <c r="L19" s="313"/>
      <c r="M19" s="314"/>
      <c r="N19" s="437"/>
      <c r="O19" s="315"/>
      <c r="P19" s="437"/>
      <c r="Q19" s="219"/>
      <c r="R19" s="219" t="s">
        <v>557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s="259" customFormat="1" ht="13.9" customHeight="1">
      <c r="A20" s="361"/>
      <c r="B20" s="363"/>
      <c r="C20" s="319"/>
      <c r="D20" s="320"/>
      <c r="E20" s="321"/>
      <c r="F20" s="361"/>
      <c r="G20" s="361"/>
      <c r="H20" s="361"/>
      <c r="I20" s="322"/>
      <c r="J20" s="437"/>
      <c r="K20" s="437"/>
      <c r="L20" s="313"/>
      <c r="M20" s="314"/>
      <c r="N20" s="437"/>
      <c r="O20" s="315"/>
      <c r="P20" s="437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ht="13.9" customHeight="1">
      <c r="A21" s="311"/>
      <c r="B21" s="308"/>
      <c r="C21" s="319"/>
      <c r="D21" s="320"/>
      <c r="E21" s="321"/>
      <c r="F21" s="311"/>
      <c r="G21" s="311"/>
      <c r="H21" s="311"/>
      <c r="I21" s="322"/>
      <c r="J21" s="312"/>
      <c r="K21" s="312"/>
      <c r="L21" s="313"/>
      <c r="M21" s="314"/>
      <c r="N21" s="312"/>
      <c r="O21" s="315"/>
      <c r="P21" s="313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4.25" customHeight="1">
      <c r="A22" s="99"/>
      <c r="B22" s="100"/>
      <c r="C22" s="101"/>
      <c r="D22" s="102"/>
      <c r="E22" s="103"/>
      <c r="F22" s="103"/>
      <c r="H22" s="103"/>
      <c r="I22" s="104"/>
      <c r="J22" s="105"/>
      <c r="K22" s="105"/>
      <c r="L22" s="106"/>
      <c r="M22" s="107"/>
      <c r="N22" s="108"/>
      <c r="O22" s="109"/>
      <c r="P22" s="110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</row>
    <row r="23" spans="1:56" ht="14.25" customHeight="1">
      <c r="A23" s="99"/>
      <c r="B23" s="100"/>
      <c r="C23" s="101"/>
      <c r="D23" s="102"/>
      <c r="E23" s="103"/>
      <c r="F23" s="103"/>
      <c r="G23" s="99"/>
      <c r="H23" s="103"/>
      <c r="I23" s="104"/>
      <c r="J23" s="105"/>
      <c r="K23" s="105"/>
      <c r="L23" s="106"/>
      <c r="M23" s="107"/>
      <c r="N23" s="108"/>
      <c r="O23" s="109"/>
      <c r="P23" s="11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11" t="s">
        <v>560</v>
      </c>
      <c r="B24" s="112"/>
      <c r="C24" s="113"/>
      <c r="D24" s="114"/>
      <c r="E24" s="115"/>
      <c r="F24" s="115"/>
      <c r="G24" s="115"/>
      <c r="H24" s="115"/>
      <c r="I24" s="115"/>
      <c r="J24" s="116"/>
      <c r="K24" s="115"/>
      <c r="L24" s="117"/>
      <c r="M24" s="56"/>
      <c r="N24" s="116"/>
      <c r="O24" s="113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8" t="s">
        <v>561</v>
      </c>
      <c r="B25" s="111"/>
      <c r="C25" s="111"/>
      <c r="D25" s="111"/>
      <c r="E25" s="41"/>
      <c r="F25" s="119" t="s">
        <v>562</v>
      </c>
      <c r="G25" s="6"/>
      <c r="H25" s="6"/>
      <c r="I25" s="6"/>
      <c r="J25" s="120"/>
      <c r="K25" s="121"/>
      <c r="L25" s="121"/>
      <c r="M25" s="122"/>
      <c r="N25" s="1"/>
      <c r="O25" s="12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1" t="s">
        <v>563</v>
      </c>
      <c r="B26" s="111"/>
      <c r="C26" s="111"/>
      <c r="D26" s="111" t="s">
        <v>817</v>
      </c>
      <c r="E26" s="6"/>
      <c r="F26" s="119" t="s">
        <v>564</v>
      </c>
      <c r="G26" s="6"/>
      <c r="H26" s="6"/>
      <c r="I26" s="6"/>
      <c r="J26" s="120"/>
      <c r="K26" s="121"/>
      <c r="L26" s="121"/>
      <c r="M26" s="122"/>
      <c r="N26" s="1"/>
      <c r="O26" s="1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1"/>
      <c r="B27" s="111"/>
      <c r="C27" s="111"/>
      <c r="D27" s="111"/>
      <c r="E27" s="6"/>
      <c r="F27" s="6"/>
      <c r="G27" s="6"/>
      <c r="H27" s="6"/>
      <c r="I27" s="6"/>
      <c r="J27" s="124"/>
      <c r="K27" s="121"/>
      <c r="L27" s="121"/>
      <c r="M27" s="6"/>
      <c r="N27" s="125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6" t="s">
        <v>565</v>
      </c>
      <c r="C28" s="126"/>
      <c r="D28" s="126"/>
      <c r="E28" s="126"/>
      <c r="F28" s="127"/>
      <c r="G28" s="6"/>
      <c r="H28" s="6"/>
      <c r="I28" s="128"/>
      <c r="J28" s="129"/>
      <c r="K28" s="130"/>
      <c r="L28" s="129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95" t="s">
        <v>16</v>
      </c>
      <c r="B29" s="96" t="s">
        <v>533</v>
      </c>
      <c r="C29" s="98"/>
      <c r="D29" s="97" t="s">
        <v>544</v>
      </c>
      <c r="E29" s="96" t="s">
        <v>545</v>
      </c>
      <c r="F29" s="96" t="s">
        <v>546</v>
      </c>
      <c r="G29" s="96" t="s">
        <v>566</v>
      </c>
      <c r="H29" s="96" t="s">
        <v>548</v>
      </c>
      <c r="I29" s="96" t="s">
        <v>549</v>
      </c>
      <c r="J29" s="96" t="s">
        <v>550</v>
      </c>
      <c r="K29" s="96" t="s">
        <v>567</v>
      </c>
      <c r="L29" s="132" t="s">
        <v>552</v>
      </c>
      <c r="M29" s="98" t="s">
        <v>553</v>
      </c>
      <c r="N29" s="95" t="s">
        <v>554</v>
      </c>
      <c r="O29" s="261" t="s">
        <v>555</v>
      </c>
      <c r="P29" s="243"/>
      <c r="Q29" s="1"/>
      <c r="R29" s="258"/>
      <c r="S29" s="258"/>
      <c r="T29" s="258"/>
      <c r="U29" s="252"/>
      <c r="V29" s="252"/>
      <c r="W29" s="252"/>
      <c r="X29" s="252"/>
      <c r="Y29" s="252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327" customFormat="1" ht="15" customHeight="1">
      <c r="A30" s="365">
        <v>1</v>
      </c>
      <c r="B30" s="334">
        <v>44771</v>
      </c>
      <c r="C30" s="366"/>
      <c r="D30" s="367" t="s">
        <v>270</v>
      </c>
      <c r="E30" s="301" t="s">
        <v>558</v>
      </c>
      <c r="F30" s="301">
        <v>2305</v>
      </c>
      <c r="G30" s="301">
        <v>2240</v>
      </c>
      <c r="H30" s="301">
        <v>2368</v>
      </c>
      <c r="I30" s="301" t="s">
        <v>889</v>
      </c>
      <c r="J30" s="329" t="s">
        <v>897</v>
      </c>
      <c r="K30" s="329">
        <f t="shared" ref="K30" si="15">H30-F30</f>
        <v>63</v>
      </c>
      <c r="L30" s="330">
        <f t="shared" ref="L30" si="16">(F30*-0.7)/100</f>
        <v>-16.135000000000002</v>
      </c>
      <c r="M30" s="331">
        <f t="shared" ref="M30" si="17">(K30+L30)/F30</f>
        <v>2.0331887201735354E-2</v>
      </c>
      <c r="N30" s="304" t="s">
        <v>556</v>
      </c>
      <c r="O30" s="324">
        <v>44775</v>
      </c>
      <c r="P30" s="243"/>
      <c r="Q30" s="259"/>
      <c r="R30" s="260" t="s">
        <v>557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6"/>
      <c r="AJ30" s="317"/>
      <c r="AK30" s="326"/>
      <c r="AL30" s="326"/>
    </row>
    <row r="31" spans="1:56" s="327" customFormat="1" ht="15" customHeight="1">
      <c r="A31" s="368">
        <v>2</v>
      </c>
      <c r="B31" s="328">
        <v>44775</v>
      </c>
      <c r="C31" s="369"/>
      <c r="D31" s="370" t="s">
        <v>465</v>
      </c>
      <c r="E31" s="323" t="s">
        <v>558</v>
      </c>
      <c r="F31" s="323">
        <v>128</v>
      </c>
      <c r="G31" s="323">
        <v>123</v>
      </c>
      <c r="H31" s="323">
        <v>131.25</v>
      </c>
      <c r="I31" s="323" t="s">
        <v>896</v>
      </c>
      <c r="J31" s="329" t="s">
        <v>898</v>
      </c>
      <c r="K31" s="329">
        <f t="shared" ref="K31" si="18">H31-F31</f>
        <v>3.25</v>
      </c>
      <c r="L31" s="330">
        <f>(F31*-0.07)/100</f>
        <v>-8.9600000000000013E-2</v>
      </c>
      <c r="M31" s="331">
        <f t="shared" ref="M31" si="19">(K31+L31)/F31</f>
        <v>2.4690625000000001E-2</v>
      </c>
      <c r="N31" s="304" t="s">
        <v>556</v>
      </c>
      <c r="O31" s="324">
        <v>44775</v>
      </c>
      <c r="P31" s="243"/>
      <c r="Q31" s="259"/>
      <c r="R31" s="260" t="s">
        <v>557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6"/>
      <c r="AJ31" s="317"/>
      <c r="AK31" s="326"/>
      <c r="AL31" s="326"/>
    </row>
    <row r="32" spans="1:56" s="327" customFormat="1" ht="15" customHeight="1">
      <c r="A32" s="375">
        <v>3</v>
      </c>
      <c r="B32" s="335">
        <v>44775</v>
      </c>
      <c r="C32" s="376"/>
      <c r="D32" s="377" t="s">
        <v>900</v>
      </c>
      <c r="E32" s="372" t="s">
        <v>558</v>
      </c>
      <c r="F32" s="372">
        <v>2405</v>
      </c>
      <c r="G32" s="372">
        <v>2330</v>
      </c>
      <c r="H32" s="372">
        <v>2330</v>
      </c>
      <c r="I32" s="372" t="s">
        <v>899</v>
      </c>
      <c r="J32" s="378" t="s">
        <v>913</v>
      </c>
      <c r="K32" s="378">
        <f t="shared" ref="K32:K33" si="20">H32-F32</f>
        <v>-75</v>
      </c>
      <c r="L32" s="379">
        <f>(F32*-0.07)/100</f>
        <v>-1.6835000000000002</v>
      </c>
      <c r="M32" s="380">
        <f t="shared" ref="M32:M33" si="21">(K32+L32)/F32</f>
        <v>-3.1885031185031186E-2</v>
      </c>
      <c r="N32" s="338" t="s">
        <v>568</v>
      </c>
      <c r="O32" s="381">
        <v>44777</v>
      </c>
      <c r="P32" s="243"/>
      <c r="Q32" s="259"/>
      <c r="R32" s="260" t="s">
        <v>830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6"/>
      <c r="AJ32" s="317"/>
      <c r="AK32" s="326"/>
      <c r="AL32" s="326"/>
    </row>
    <row r="33" spans="1:38" s="327" customFormat="1" ht="15" customHeight="1">
      <c r="A33" s="368">
        <v>4</v>
      </c>
      <c r="B33" s="328">
        <v>44775</v>
      </c>
      <c r="C33" s="369"/>
      <c r="D33" s="370" t="s">
        <v>117</v>
      </c>
      <c r="E33" s="323" t="s">
        <v>558</v>
      </c>
      <c r="F33" s="323">
        <v>536.5</v>
      </c>
      <c r="G33" s="323">
        <v>519</v>
      </c>
      <c r="H33" s="323">
        <v>548</v>
      </c>
      <c r="I33" s="323" t="s">
        <v>901</v>
      </c>
      <c r="J33" s="329" t="s">
        <v>958</v>
      </c>
      <c r="K33" s="329">
        <f t="shared" si="20"/>
        <v>11.5</v>
      </c>
      <c r="L33" s="330">
        <f t="shared" ref="L33" si="22">(F33*-0.7)/100</f>
        <v>-3.7554999999999996</v>
      </c>
      <c r="M33" s="331">
        <f t="shared" si="21"/>
        <v>1.4435228331780056E-2</v>
      </c>
      <c r="N33" s="304" t="s">
        <v>556</v>
      </c>
      <c r="O33" s="324">
        <v>44789</v>
      </c>
      <c r="P33" s="243"/>
      <c r="Q33" s="259"/>
      <c r="R33" s="260" t="s">
        <v>557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6"/>
      <c r="AJ33" s="317"/>
      <c r="AK33" s="326"/>
      <c r="AL33" s="326"/>
    </row>
    <row r="34" spans="1:38" s="327" customFormat="1" ht="15" customHeight="1">
      <c r="A34" s="368">
        <v>5</v>
      </c>
      <c r="B34" s="328">
        <v>44778</v>
      </c>
      <c r="C34" s="369"/>
      <c r="D34" s="370" t="s">
        <v>66</v>
      </c>
      <c r="E34" s="323" t="s">
        <v>558</v>
      </c>
      <c r="F34" s="323">
        <v>2145</v>
      </c>
      <c r="G34" s="323">
        <v>2070</v>
      </c>
      <c r="H34" s="323">
        <v>2192.5</v>
      </c>
      <c r="I34" s="323" t="s">
        <v>925</v>
      </c>
      <c r="J34" s="329" t="s">
        <v>710</v>
      </c>
      <c r="K34" s="329">
        <f t="shared" ref="K34" si="23">H34-F34</f>
        <v>47.5</v>
      </c>
      <c r="L34" s="330">
        <f t="shared" ref="L34" si="24">(F34*-0.7)/100</f>
        <v>-15.015000000000001</v>
      </c>
      <c r="M34" s="331">
        <f t="shared" ref="M34" si="25">(K34+L34)/F34</f>
        <v>1.5144522144522145E-2</v>
      </c>
      <c r="N34" s="304" t="s">
        <v>556</v>
      </c>
      <c r="O34" s="324">
        <v>44785</v>
      </c>
      <c r="P34" s="243"/>
      <c r="Q34" s="259"/>
      <c r="R34" s="260" t="s">
        <v>557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6"/>
      <c r="AJ34" s="317"/>
      <c r="AK34" s="326"/>
      <c r="AL34" s="326"/>
    </row>
    <row r="35" spans="1:38" s="327" customFormat="1" ht="15" customHeight="1">
      <c r="A35" s="368">
        <v>6</v>
      </c>
      <c r="B35" s="328">
        <v>44781</v>
      </c>
      <c r="C35" s="369"/>
      <c r="D35" s="370" t="s">
        <v>927</v>
      </c>
      <c r="E35" s="323" t="s">
        <v>558</v>
      </c>
      <c r="F35" s="323">
        <v>825</v>
      </c>
      <c r="G35" s="323">
        <v>799</v>
      </c>
      <c r="H35" s="323">
        <v>834.5</v>
      </c>
      <c r="I35" s="323" t="s">
        <v>928</v>
      </c>
      <c r="J35" s="329" t="s">
        <v>929</v>
      </c>
      <c r="K35" s="329">
        <f t="shared" ref="K35:K37" si="26">H35-F35</f>
        <v>9.5</v>
      </c>
      <c r="L35" s="330">
        <f>(F35*-0.07)/100</f>
        <v>-0.57750000000000012</v>
      </c>
      <c r="M35" s="331">
        <f t="shared" ref="M35:M37" si="27">(K35+L35)/F35</f>
        <v>1.0815151515151514E-2</v>
      </c>
      <c r="N35" s="304" t="s">
        <v>556</v>
      </c>
      <c r="O35" s="324">
        <v>44781</v>
      </c>
      <c r="P35" s="243"/>
      <c r="Q35" s="259"/>
      <c r="R35" s="260" t="s">
        <v>557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6"/>
      <c r="AJ35" s="317"/>
      <c r="AK35" s="326"/>
      <c r="AL35" s="326"/>
    </row>
    <row r="36" spans="1:38" s="327" customFormat="1" ht="15" customHeight="1">
      <c r="A36" s="368">
        <v>7</v>
      </c>
      <c r="B36" s="328">
        <v>44784</v>
      </c>
      <c r="C36" s="369"/>
      <c r="D36" s="370" t="s">
        <v>111</v>
      </c>
      <c r="E36" s="323" t="s">
        <v>558</v>
      </c>
      <c r="F36" s="323">
        <v>465</v>
      </c>
      <c r="G36" s="323">
        <v>452</v>
      </c>
      <c r="H36" s="323">
        <v>477.5</v>
      </c>
      <c r="I36" s="323" t="s">
        <v>945</v>
      </c>
      <c r="J36" s="329" t="s">
        <v>950</v>
      </c>
      <c r="K36" s="329">
        <f t="shared" si="26"/>
        <v>12.5</v>
      </c>
      <c r="L36" s="330">
        <f t="shared" ref="L36:L37" si="28">(F36*-0.7)/100</f>
        <v>-3.2549999999999999</v>
      </c>
      <c r="M36" s="331">
        <f t="shared" si="27"/>
        <v>1.9881720430107528E-2</v>
      </c>
      <c r="N36" s="304" t="s">
        <v>556</v>
      </c>
      <c r="O36" s="324">
        <v>44785</v>
      </c>
      <c r="P36" s="243"/>
      <c r="Q36" s="259"/>
      <c r="R36" s="260" t="s">
        <v>557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6"/>
      <c r="AJ36" s="317"/>
      <c r="AK36" s="326"/>
      <c r="AL36" s="326"/>
    </row>
    <row r="37" spans="1:38" s="327" customFormat="1" ht="15" customHeight="1">
      <c r="A37" s="368">
        <v>8</v>
      </c>
      <c r="B37" s="328">
        <v>44785</v>
      </c>
      <c r="C37" s="369"/>
      <c r="D37" s="370" t="s">
        <v>948</v>
      </c>
      <c r="E37" s="323" t="s">
        <v>558</v>
      </c>
      <c r="F37" s="323">
        <v>948</v>
      </c>
      <c r="G37" s="323">
        <v>920</v>
      </c>
      <c r="H37" s="323">
        <v>974.5</v>
      </c>
      <c r="I37" s="323" t="s">
        <v>949</v>
      </c>
      <c r="J37" s="329" t="s">
        <v>960</v>
      </c>
      <c r="K37" s="329">
        <f t="shared" si="26"/>
        <v>26.5</v>
      </c>
      <c r="L37" s="330">
        <f t="shared" si="28"/>
        <v>-6.6359999999999992</v>
      </c>
      <c r="M37" s="331">
        <f t="shared" si="27"/>
        <v>2.0953586497890295E-2</v>
      </c>
      <c r="N37" s="304" t="s">
        <v>556</v>
      </c>
      <c r="O37" s="324">
        <v>44789</v>
      </c>
      <c r="P37" s="243"/>
      <c r="Q37" s="259"/>
      <c r="R37" s="260" t="s">
        <v>830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6"/>
      <c r="AJ37" s="317"/>
      <c r="AK37" s="326"/>
      <c r="AL37" s="326"/>
    </row>
    <row r="38" spans="1:38" s="327" customFormat="1" ht="15" customHeight="1">
      <c r="A38" s="368">
        <v>9</v>
      </c>
      <c r="B38" s="328">
        <v>44785</v>
      </c>
      <c r="C38" s="369"/>
      <c r="D38" s="370" t="s">
        <v>353</v>
      </c>
      <c r="E38" s="323" t="s">
        <v>558</v>
      </c>
      <c r="F38" s="323">
        <v>142.5</v>
      </c>
      <c r="G38" s="323">
        <v>138.5</v>
      </c>
      <c r="H38" s="323">
        <v>146.75</v>
      </c>
      <c r="I38" s="323" t="s">
        <v>955</v>
      </c>
      <c r="J38" s="329" t="s">
        <v>958</v>
      </c>
      <c r="K38" s="329">
        <f t="shared" ref="K38:K41" si="29">H38-F38</f>
        <v>4.25</v>
      </c>
      <c r="L38" s="330">
        <f t="shared" ref="L38" si="30">(F38*-0.7)/100</f>
        <v>-0.99750000000000005</v>
      </c>
      <c r="M38" s="331">
        <f t="shared" ref="M38:M41" si="31">(K38+L38)/F38</f>
        <v>2.2824561403508772E-2</v>
      </c>
      <c r="N38" s="304" t="s">
        <v>556</v>
      </c>
      <c r="O38" s="324">
        <v>44789</v>
      </c>
      <c r="P38" s="243"/>
      <c r="Q38" s="259"/>
      <c r="R38" s="260" t="s">
        <v>557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6"/>
      <c r="AJ38" s="317"/>
      <c r="AK38" s="326"/>
      <c r="AL38" s="326"/>
    </row>
    <row r="39" spans="1:38" s="327" customFormat="1" ht="15" customHeight="1">
      <c r="A39" s="368">
        <v>10</v>
      </c>
      <c r="B39" s="328">
        <v>44790</v>
      </c>
      <c r="C39" s="369"/>
      <c r="D39" s="370" t="s">
        <v>989</v>
      </c>
      <c r="E39" s="323" t="s">
        <v>558</v>
      </c>
      <c r="F39" s="323">
        <v>1955</v>
      </c>
      <c r="G39" s="323">
        <v>1895</v>
      </c>
      <c r="H39" s="323">
        <v>2005</v>
      </c>
      <c r="I39" s="323" t="s">
        <v>990</v>
      </c>
      <c r="J39" s="329" t="s">
        <v>880</v>
      </c>
      <c r="K39" s="329">
        <f t="shared" si="29"/>
        <v>50</v>
      </c>
      <c r="L39" s="330">
        <f>(F39*-0.07)/100</f>
        <v>-1.3685000000000003</v>
      </c>
      <c r="M39" s="331">
        <f t="shared" si="31"/>
        <v>2.4875447570332481E-2</v>
      </c>
      <c r="N39" s="304" t="s">
        <v>556</v>
      </c>
      <c r="O39" s="324">
        <v>44790</v>
      </c>
      <c r="P39" s="243"/>
      <c r="Q39" s="259"/>
      <c r="R39" s="260" t="s">
        <v>557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6"/>
      <c r="AJ39" s="317"/>
      <c r="AK39" s="326"/>
      <c r="AL39" s="326"/>
    </row>
    <row r="40" spans="1:38" s="327" customFormat="1" ht="15" customHeight="1">
      <c r="A40" s="375">
        <v>11</v>
      </c>
      <c r="B40" s="335">
        <v>44791</v>
      </c>
      <c r="C40" s="376"/>
      <c r="D40" s="377" t="s">
        <v>324</v>
      </c>
      <c r="E40" s="444" t="s">
        <v>558</v>
      </c>
      <c r="F40" s="444">
        <v>830</v>
      </c>
      <c r="G40" s="444">
        <v>810</v>
      </c>
      <c r="H40" s="444">
        <v>810</v>
      </c>
      <c r="I40" s="444" t="s">
        <v>1008</v>
      </c>
      <c r="J40" s="378" t="s">
        <v>992</v>
      </c>
      <c r="K40" s="378">
        <f t="shared" si="29"/>
        <v>-20</v>
      </c>
      <c r="L40" s="379">
        <f>(F40*-0.7)/100</f>
        <v>-5.81</v>
      </c>
      <c r="M40" s="380">
        <f t="shared" si="31"/>
        <v>-3.1096385542168672E-2</v>
      </c>
      <c r="N40" s="338" t="s">
        <v>568</v>
      </c>
      <c r="O40" s="381">
        <v>44795</v>
      </c>
      <c r="P40" s="243"/>
      <c r="Q40" s="259"/>
      <c r="R40" s="260" t="s">
        <v>557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16"/>
      <c r="AJ40" s="317"/>
      <c r="AK40" s="326"/>
      <c r="AL40" s="326"/>
    </row>
    <row r="41" spans="1:38" s="327" customFormat="1" ht="15" customHeight="1">
      <c r="A41" s="375">
        <v>12</v>
      </c>
      <c r="B41" s="335">
        <v>44791</v>
      </c>
      <c r="C41" s="376"/>
      <c r="D41" s="377" t="s">
        <v>989</v>
      </c>
      <c r="E41" s="444" t="s">
        <v>558</v>
      </c>
      <c r="F41" s="444">
        <v>1940</v>
      </c>
      <c r="G41" s="444">
        <v>1880</v>
      </c>
      <c r="H41" s="444">
        <v>1880</v>
      </c>
      <c r="I41" s="444" t="s">
        <v>1009</v>
      </c>
      <c r="J41" s="378" t="s">
        <v>1037</v>
      </c>
      <c r="K41" s="378">
        <f t="shared" si="29"/>
        <v>-60</v>
      </c>
      <c r="L41" s="379">
        <f>(F41*-0.7)/100</f>
        <v>-13.58</v>
      </c>
      <c r="M41" s="380">
        <f t="shared" si="31"/>
        <v>-3.7927835051546392E-2</v>
      </c>
      <c r="N41" s="338" t="s">
        <v>568</v>
      </c>
      <c r="O41" s="381">
        <v>44795</v>
      </c>
      <c r="P41" s="243"/>
      <c r="Q41" s="259"/>
      <c r="R41" s="260" t="s">
        <v>557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316"/>
      <c r="AJ41" s="317"/>
      <c r="AK41" s="326"/>
      <c r="AL41" s="326"/>
    </row>
    <row r="42" spans="1:38" s="327" customFormat="1" ht="15" customHeight="1">
      <c r="A42" s="368">
        <v>13</v>
      </c>
      <c r="B42" s="328">
        <v>44791</v>
      </c>
      <c r="C42" s="369"/>
      <c r="D42" s="370" t="s">
        <v>43</v>
      </c>
      <c r="E42" s="323" t="s">
        <v>558</v>
      </c>
      <c r="F42" s="323">
        <v>2307.5</v>
      </c>
      <c r="G42" s="323">
        <v>2240</v>
      </c>
      <c r="H42" s="323">
        <v>2358</v>
      </c>
      <c r="I42" s="323" t="s">
        <v>1010</v>
      </c>
      <c r="J42" s="329" t="s">
        <v>880</v>
      </c>
      <c r="K42" s="329">
        <f t="shared" ref="K42" si="32">H42-F42</f>
        <v>50.5</v>
      </c>
      <c r="L42" s="330">
        <f>(F42*-0.7)/100</f>
        <v>-16.1525</v>
      </c>
      <c r="M42" s="331">
        <f t="shared" ref="M42" si="33">(K42+L42)/F42</f>
        <v>1.4885157096424701E-2</v>
      </c>
      <c r="N42" s="304" t="s">
        <v>556</v>
      </c>
      <c r="O42" s="324">
        <v>44795</v>
      </c>
      <c r="P42" s="243"/>
      <c r="Q42" s="259"/>
      <c r="R42" s="260" t="s">
        <v>557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316"/>
      <c r="AJ42" s="317"/>
      <c r="AK42" s="326"/>
      <c r="AL42" s="326"/>
    </row>
    <row r="43" spans="1:38" s="327" customFormat="1" ht="15" customHeight="1">
      <c r="A43" s="368">
        <v>14</v>
      </c>
      <c r="B43" s="328">
        <v>44795</v>
      </c>
      <c r="C43" s="369"/>
      <c r="D43" s="370" t="s">
        <v>177</v>
      </c>
      <c r="E43" s="323" t="s">
        <v>873</v>
      </c>
      <c r="F43" s="323">
        <v>3420</v>
      </c>
      <c r="G43" s="323">
        <v>3525</v>
      </c>
      <c r="H43" s="323">
        <v>3367.5</v>
      </c>
      <c r="I43" s="323" t="s">
        <v>1026</v>
      </c>
      <c r="J43" s="329" t="s">
        <v>1027</v>
      </c>
      <c r="K43" s="329">
        <f>F43-H43</f>
        <v>52.5</v>
      </c>
      <c r="L43" s="330">
        <f>(F43*-0.07)/100</f>
        <v>-2.3940000000000001</v>
      </c>
      <c r="M43" s="331">
        <f t="shared" ref="M43" si="34">(K43+L43)/F43</f>
        <v>1.4650877192982456E-2</v>
      </c>
      <c r="N43" s="304" t="s">
        <v>556</v>
      </c>
      <c r="O43" s="324">
        <v>44795</v>
      </c>
      <c r="P43" s="243"/>
      <c r="Q43" s="259"/>
      <c r="R43" s="260" t="s">
        <v>557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316"/>
      <c r="AJ43" s="317"/>
      <c r="AK43" s="326"/>
      <c r="AL43" s="326"/>
    </row>
    <row r="44" spans="1:38" s="327" customFormat="1" ht="15" customHeight="1">
      <c r="A44" s="368">
        <v>15</v>
      </c>
      <c r="B44" s="328">
        <v>44796</v>
      </c>
      <c r="C44" s="369"/>
      <c r="D44" s="370" t="s">
        <v>177</v>
      </c>
      <c r="E44" s="323" t="s">
        <v>873</v>
      </c>
      <c r="F44" s="323">
        <v>3420</v>
      </c>
      <c r="G44" s="323">
        <v>3525</v>
      </c>
      <c r="H44" s="323">
        <v>3365</v>
      </c>
      <c r="I44" s="323" t="s">
        <v>1026</v>
      </c>
      <c r="J44" s="329" t="s">
        <v>694</v>
      </c>
      <c r="K44" s="329">
        <f>F44-H44</f>
        <v>55</v>
      </c>
      <c r="L44" s="330">
        <f>(F44*-0.07)/100</f>
        <v>-2.3940000000000001</v>
      </c>
      <c r="M44" s="331">
        <f t="shared" ref="M44" si="35">(K44+L44)/F44</f>
        <v>1.538187134502924E-2</v>
      </c>
      <c r="N44" s="304" t="s">
        <v>556</v>
      </c>
      <c r="O44" s="324">
        <v>44796</v>
      </c>
      <c r="P44" s="243"/>
      <c r="Q44" s="259"/>
      <c r="R44" s="260" t="s">
        <v>557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316"/>
      <c r="AJ44" s="317"/>
      <c r="AK44" s="326"/>
      <c r="AL44" s="326"/>
    </row>
    <row r="45" spans="1:38" s="327" customFormat="1" ht="15" customHeight="1">
      <c r="A45" s="307">
        <v>16</v>
      </c>
      <c r="B45" s="363">
        <v>44796</v>
      </c>
      <c r="C45" s="309"/>
      <c r="D45" s="310" t="s">
        <v>131</v>
      </c>
      <c r="E45" s="361" t="s">
        <v>558</v>
      </c>
      <c r="F45" s="361" t="s">
        <v>1065</v>
      </c>
      <c r="G45" s="361">
        <v>1940</v>
      </c>
      <c r="H45" s="361"/>
      <c r="I45" s="361" t="s">
        <v>1066</v>
      </c>
      <c r="J45" s="255" t="s">
        <v>559</v>
      </c>
      <c r="K45" s="255"/>
      <c r="L45" s="256"/>
      <c r="M45" s="257"/>
      <c r="N45" s="255"/>
      <c r="O45" s="221"/>
      <c r="P45" s="243"/>
      <c r="Q45" s="259"/>
      <c r="R45" s="260" t="s">
        <v>557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316"/>
      <c r="AJ45" s="317"/>
      <c r="AK45" s="326"/>
      <c r="AL45" s="326"/>
    </row>
    <row r="46" spans="1:38" s="327" customFormat="1" ht="15" customHeight="1">
      <c r="A46" s="307"/>
      <c r="B46" s="325"/>
      <c r="C46" s="309"/>
      <c r="D46" s="310"/>
      <c r="E46" s="361"/>
      <c r="F46" s="361"/>
      <c r="G46" s="361"/>
      <c r="H46" s="361"/>
      <c r="I46" s="361"/>
      <c r="J46" s="255"/>
      <c r="K46" s="255"/>
      <c r="L46" s="256"/>
      <c r="M46" s="257"/>
      <c r="N46" s="255"/>
      <c r="O46" s="221"/>
      <c r="P46" s="243"/>
      <c r="Q46" s="259"/>
      <c r="R46" s="260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316"/>
      <c r="AJ46" s="317"/>
      <c r="AK46" s="326"/>
      <c r="AL46" s="326"/>
    </row>
    <row r="47" spans="1:38" s="318" customFormat="1" ht="15" customHeight="1">
      <c r="A47" s="307"/>
      <c r="B47" s="308"/>
      <c r="C47" s="309"/>
      <c r="D47" s="310"/>
      <c r="E47" s="311"/>
      <c r="F47" s="311"/>
      <c r="G47" s="311"/>
      <c r="H47" s="311"/>
      <c r="I47" s="311"/>
      <c r="J47" s="255"/>
      <c r="K47" s="255"/>
      <c r="L47" s="256"/>
      <c r="M47" s="257"/>
      <c r="N47" s="255"/>
      <c r="O47" s="278"/>
      <c r="P47" s="243"/>
      <c r="Q47" s="259"/>
      <c r="R47" s="260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316"/>
      <c r="AJ47" s="317"/>
      <c r="AK47" s="317"/>
      <c r="AL47" s="317"/>
    </row>
    <row r="48" spans="1:38" ht="15" customHeight="1">
      <c r="A48" s="262"/>
      <c r="B48" s="263"/>
      <c r="C48" s="264"/>
      <c r="D48" s="265"/>
      <c r="E48" s="266"/>
      <c r="F48" s="266"/>
      <c r="G48" s="266"/>
      <c r="H48" s="266"/>
      <c r="I48" s="266"/>
      <c r="J48" s="267"/>
      <c r="K48" s="267"/>
      <c r="L48" s="268"/>
      <c r="M48" s="269"/>
      <c r="N48" s="267"/>
      <c r="O48" s="270"/>
      <c r="P48" s="243"/>
      <c r="Q48" s="259"/>
      <c r="R48" s="260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1"/>
      <c r="AI48" s="1"/>
      <c r="AJ48" s="1"/>
      <c r="AK48" s="1"/>
      <c r="AL48" s="1"/>
    </row>
    <row r="49" spans="1:38" ht="44.25" customHeight="1">
      <c r="A49" s="111" t="s">
        <v>560</v>
      </c>
      <c r="B49" s="133"/>
      <c r="C49" s="133"/>
      <c r="D49" s="1"/>
      <c r="E49" s="6"/>
      <c r="F49" s="6"/>
      <c r="G49" s="6"/>
      <c r="H49" s="6" t="s">
        <v>572</v>
      </c>
      <c r="I49" s="6"/>
      <c r="J49" s="6"/>
      <c r="K49" s="107"/>
      <c r="L49" s="135"/>
      <c r="M49" s="107"/>
      <c r="N49" s="108"/>
      <c r="O49" s="107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254"/>
      <c r="AD49" s="254"/>
      <c r="AE49" s="254"/>
      <c r="AF49" s="254"/>
      <c r="AG49" s="254"/>
      <c r="AH49" s="254"/>
    </row>
    <row r="50" spans="1:38" ht="12.75" customHeight="1">
      <c r="A50" s="118" t="s">
        <v>561</v>
      </c>
      <c r="B50" s="111"/>
      <c r="C50" s="111"/>
      <c r="D50" s="111"/>
      <c r="E50" s="41"/>
      <c r="F50" s="119" t="s">
        <v>562</v>
      </c>
      <c r="G50" s="56"/>
      <c r="H50" s="41"/>
      <c r="I50" s="56"/>
      <c r="J50" s="6"/>
      <c r="K50" s="136"/>
      <c r="L50" s="137"/>
      <c r="M50" s="6"/>
      <c r="N50" s="101"/>
      <c r="O50" s="138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8"/>
      <c r="B51" s="111"/>
      <c r="C51" s="111"/>
      <c r="D51" s="111"/>
      <c r="E51" s="6"/>
      <c r="F51" s="119" t="s">
        <v>564</v>
      </c>
      <c r="G51" s="56"/>
      <c r="H51" s="41"/>
      <c r="I51" s="56"/>
      <c r="J51" s="6"/>
      <c r="K51" s="136"/>
      <c r="L51" s="137"/>
      <c r="M51" s="6"/>
      <c r="N51" s="101"/>
      <c r="O51" s="138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11"/>
      <c r="B52" s="111"/>
      <c r="C52" s="111"/>
      <c r="D52" s="111"/>
      <c r="E52" s="6"/>
      <c r="F52" s="6"/>
      <c r="G52" s="6"/>
      <c r="H52" s="6"/>
      <c r="I52" s="6"/>
      <c r="J52" s="124"/>
      <c r="K52" s="121"/>
      <c r="L52" s="122"/>
      <c r="M52" s="6"/>
      <c r="N52" s="125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9" t="s">
        <v>573</v>
      </c>
      <c r="B53" s="139"/>
      <c r="C53" s="139"/>
      <c r="D53" s="139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6" t="s">
        <v>16</v>
      </c>
      <c r="B54" s="96" t="s">
        <v>533</v>
      </c>
      <c r="C54" s="96"/>
      <c r="D54" s="97" t="s">
        <v>544</v>
      </c>
      <c r="E54" s="96" t="s">
        <v>545</v>
      </c>
      <c r="F54" s="96" t="s">
        <v>546</v>
      </c>
      <c r="G54" s="96" t="s">
        <v>566</v>
      </c>
      <c r="H54" s="96" t="s">
        <v>548</v>
      </c>
      <c r="I54" s="96" t="s">
        <v>549</v>
      </c>
      <c r="J54" s="95" t="s">
        <v>550</v>
      </c>
      <c r="K54" s="140" t="s">
        <v>574</v>
      </c>
      <c r="L54" s="98" t="s">
        <v>552</v>
      </c>
      <c r="M54" s="140" t="s">
        <v>575</v>
      </c>
      <c r="N54" s="96" t="s">
        <v>576</v>
      </c>
      <c r="O54" s="95" t="s">
        <v>554</v>
      </c>
      <c r="P54" s="97" t="s">
        <v>555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220" customFormat="1" ht="13.15" customHeight="1">
      <c r="A55" s="301">
        <v>1</v>
      </c>
      <c r="B55" s="300">
        <v>44771</v>
      </c>
      <c r="C55" s="302"/>
      <c r="D55" s="302" t="s">
        <v>883</v>
      </c>
      <c r="E55" s="301" t="s">
        <v>558</v>
      </c>
      <c r="F55" s="301">
        <v>159.35</v>
      </c>
      <c r="G55" s="301">
        <v>155</v>
      </c>
      <c r="H55" s="303">
        <v>162.30000000000001</v>
      </c>
      <c r="I55" s="303" t="s">
        <v>884</v>
      </c>
      <c r="J55" s="304" t="s">
        <v>892</v>
      </c>
      <c r="K55" s="303">
        <f t="shared" ref="K55" si="36">H55-F55</f>
        <v>2.9500000000000171</v>
      </c>
      <c r="L55" s="305">
        <f t="shared" ref="L55" si="37">(H55*N55)*0.07%</f>
        <v>426.03750000000008</v>
      </c>
      <c r="M55" s="306">
        <f t="shared" ref="M55" si="38">(K55*N55)-L55</f>
        <v>10636.462500000063</v>
      </c>
      <c r="N55" s="303">
        <v>3750</v>
      </c>
      <c r="O55" s="304" t="s">
        <v>556</v>
      </c>
      <c r="P55" s="300">
        <v>44774</v>
      </c>
      <c r="Q55" s="222"/>
      <c r="R55" s="226" t="s">
        <v>557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66"/>
      <c r="AG55" s="263"/>
      <c r="AH55" s="222"/>
      <c r="AI55" s="222"/>
      <c r="AJ55" s="266"/>
      <c r="AK55" s="266"/>
      <c r="AL55" s="266"/>
    </row>
    <row r="56" spans="1:38" s="220" customFormat="1" ht="13.15" customHeight="1">
      <c r="A56" s="470">
        <v>2</v>
      </c>
      <c r="B56" s="481">
        <v>44771</v>
      </c>
      <c r="C56" s="355"/>
      <c r="D56" s="355" t="s">
        <v>885</v>
      </c>
      <c r="E56" s="354" t="s">
        <v>873</v>
      </c>
      <c r="F56" s="354">
        <v>17130</v>
      </c>
      <c r="G56" s="470">
        <v>17350</v>
      </c>
      <c r="H56" s="339">
        <v>17350</v>
      </c>
      <c r="I56" s="472">
        <v>16900</v>
      </c>
      <c r="J56" s="485" t="s">
        <v>891</v>
      </c>
      <c r="K56" s="364">
        <f>F56-H56</f>
        <v>-220</v>
      </c>
      <c r="L56" s="340">
        <f t="shared" ref="L56" si="39">(H56*N56)*0.07%</f>
        <v>607.25000000000011</v>
      </c>
      <c r="M56" s="470">
        <f>(-171.5*N56)-707</f>
        <v>-9282</v>
      </c>
      <c r="N56" s="470">
        <v>50</v>
      </c>
      <c r="O56" s="472" t="s">
        <v>568</v>
      </c>
      <c r="P56" s="474">
        <v>44774</v>
      </c>
      <c r="Q56" s="222"/>
      <c r="R56" s="226" t="s">
        <v>557</v>
      </c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66"/>
      <c r="AG56" s="263"/>
      <c r="AH56" s="222"/>
      <c r="AI56" s="222"/>
      <c r="AJ56" s="266"/>
      <c r="AK56" s="266"/>
      <c r="AL56" s="266"/>
    </row>
    <row r="57" spans="1:38" s="220" customFormat="1" ht="13.15" customHeight="1">
      <c r="A57" s="471"/>
      <c r="B57" s="482"/>
      <c r="C57" s="355"/>
      <c r="D57" s="355" t="s">
        <v>886</v>
      </c>
      <c r="E57" s="354" t="s">
        <v>873</v>
      </c>
      <c r="F57" s="354">
        <v>67.5</v>
      </c>
      <c r="G57" s="471"/>
      <c r="H57" s="339">
        <v>19</v>
      </c>
      <c r="I57" s="473"/>
      <c r="J57" s="486"/>
      <c r="K57" s="364">
        <f>F57-H57</f>
        <v>48.5</v>
      </c>
      <c r="L57" s="354">
        <v>100</v>
      </c>
      <c r="M57" s="471"/>
      <c r="N57" s="471"/>
      <c r="O57" s="473"/>
      <c r="P57" s="473"/>
      <c r="Q57" s="222"/>
      <c r="R57" s="226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66"/>
      <c r="AG57" s="263"/>
      <c r="AH57" s="222"/>
      <c r="AI57" s="222"/>
      <c r="AJ57" s="266"/>
      <c r="AK57" s="266"/>
      <c r="AL57" s="266"/>
    </row>
    <row r="58" spans="1:38" s="220" customFormat="1" ht="13.15" customHeight="1">
      <c r="A58" s="323">
        <v>3</v>
      </c>
      <c r="B58" s="349">
        <v>44774</v>
      </c>
      <c r="C58" s="302"/>
      <c r="D58" s="302" t="s">
        <v>893</v>
      </c>
      <c r="E58" s="301" t="s">
        <v>558</v>
      </c>
      <c r="F58" s="301">
        <v>1581.5</v>
      </c>
      <c r="G58" s="323">
        <v>1535</v>
      </c>
      <c r="H58" s="303">
        <v>1605</v>
      </c>
      <c r="I58" s="371" t="s">
        <v>894</v>
      </c>
      <c r="J58" s="304" t="s">
        <v>924</v>
      </c>
      <c r="K58" s="303">
        <f t="shared" ref="K58" si="40">H58-F58</f>
        <v>23.5</v>
      </c>
      <c r="L58" s="305">
        <f t="shared" ref="L58" si="41">(H58*N58)*0.07%</f>
        <v>393.22500000000008</v>
      </c>
      <c r="M58" s="306">
        <f t="shared" ref="M58" si="42">(K58*N58)-L58</f>
        <v>7831.7749999999996</v>
      </c>
      <c r="N58" s="303">
        <v>350</v>
      </c>
      <c r="O58" s="304" t="s">
        <v>556</v>
      </c>
      <c r="P58" s="300">
        <v>44778</v>
      </c>
      <c r="Q58" s="222"/>
      <c r="R58" s="226" t="s">
        <v>830</v>
      </c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66"/>
      <c r="AG58" s="263"/>
      <c r="AH58" s="222"/>
      <c r="AI58" s="222"/>
      <c r="AJ58" s="266"/>
      <c r="AK58" s="266"/>
      <c r="AL58" s="266"/>
    </row>
    <row r="59" spans="1:38" s="220" customFormat="1" ht="13.15" customHeight="1">
      <c r="A59" s="301">
        <v>4</v>
      </c>
      <c r="B59" s="300">
        <v>44775</v>
      </c>
      <c r="C59" s="302"/>
      <c r="D59" s="302" t="s">
        <v>902</v>
      </c>
      <c r="E59" s="301" t="s">
        <v>558</v>
      </c>
      <c r="F59" s="301">
        <v>3050</v>
      </c>
      <c r="G59" s="301">
        <v>2995</v>
      </c>
      <c r="H59" s="303">
        <v>3080</v>
      </c>
      <c r="I59" s="303" t="s">
        <v>903</v>
      </c>
      <c r="J59" s="304" t="s">
        <v>571</v>
      </c>
      <c r="K59" s="303">
        <f t="shared" ref="K59" si="43">H59-F59</f>
        <v>30</v>
      </c>
      <c r="L59" s="305">
        <f t="shared" ref="L59" si="44">(H59*N59)*0.07%</f>
        <v>539.00000000000011</v>
      </c>
      <c r="M59" s="306">
        <f t="shared" ref="M59" si="45">(K59*N59)-L59</f>
        <v>6961</v>
      </c>
      <c r="N59" s="303">
        <v>250</v>
      </c>
      <c r="O59" s="304" t="s">
        <v>556</v>
      </c>
      <c r="P59" s="300">
        <v>44776</v>
      </c>
      <c r="Q59" s="222"/>
      <c r="R59" s="226" t="s">
        <v>557</v>
      </c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66"/>
      <c r="AG59" s="263"/>
      <c r="AH59" s="222"/>
      <c r="AI59" s="222"/>
      <c r="AJ59" s="266"/>
      <c r="AK59" s="266"/>
      <c r="AL59" s="266"/>
    </row>
    <row r="60" spans="1:38" s="220" customFormat="1" ht="13.15" customHeight="1">
      <c r="A60" s="323">
        <v>5</v>
      </c>
      <c r="B60" s="349">
        <v>44776</v>
      </c>
      <c r="C60" s="302"/>
      <c r="D60" s="302" t="s">
        <v>885</v>
      </c>
      <c r="E60" s="301" t="s">
        <v>873</v>
      </c>
      <c r="F60" s="301">
        <v>17370</v>
      </c>
      <c r="G60" s="323">
        <v>17530</v>
      </c>
      <c r="H60" s="303">
        <v>17270</v>
      </c>
      <c r="I60" s="371">
        <v>17000</v>
      </c>
      <c r="J60" s="304" t="s">
        <v>819</v>
      </c>
      <c r="K60" s="303">
        <f>F60-H60</f>
        <v>100</v>
      </c>
      <c r="L60" s="305">
        <f t="shared" ref="L60:L61" si="46">(H60*N60)*0.07%</f>
        <v>604.45000000000005</v>
      </c>
      <c r="M60" s="306">
        <f t="shared" ref="M60:M61" si="47">(K60*N60)-L60</f>
        <v>4395.55</v>
      </c>
      <c r="N60" s="303">
        <v>50</v>
      </c>
      <c r="O60" s="304" t="s">
        <v>556</v>
      </c>
      <c r="P60" s="300">
        <v>44776</v>
      </c>
      <c r="Q60" s="222"/>
      <c r="R60" s="226" t="s">
        <v>557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customHeight="1">
      <c r="A61" s="323">
        <v>6</v>
      </c>
      <c r="B61" s="349">
        <v>44776</v>
      </c>
      <c r="C61" s="302"/>
      <c r="D61" s="302" t="s">
        <v>905</v>
      </c>
      <c r="E61" s="301" t="s">
        <v>873</v>
      </c>
      <c r="F61" s="301">
        <v>1800</v>
      </c>
      <c r="G61" s="323">
        <v>1840</v>
      </c>
      <c r="H61" s="303">
        <v>1787.5</v>
      </c>
      <c r="I61" s="303" t="s">
        <v>906</v>
      </c>
      <c r="J61" s="304" t="s">
        <v>918</v>
      </c>
      <c r="K61" s="303">
        <f>F61-H61</f>
        <v>12.5</v>
      </c>
      <c r="L61" s="305">
        <f t="shared" si="46"/>
        <v>375.37500000000006</v>
      </c>
      <c r="M61" s="306">
        <f t="shared" si="47"/>
        <v>3374.625</v>
      </c>
      <c r="N61" s="303">
        <v>300</v>
      </c>
      <c r="O61" s="304" t="s">
        <v>556</v>
      </c>
      <c r="P61" s="300">
        <v>44777</v>
      </c>
      <c r="Q61" s="222"/>
      <c r="R61" s="226" t="s">
        <v>557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customHeight="1">
      <c r="A62" s="323">
        <v>7</v>
      </c>
      <c r="B62" s="349">
        <v>44776</v>
      </c>
      <c r="C62" s="302"/>
      <c r="D62" s="302" t="s">
        <v>885</v>
      </c>
      <c r="E62" s="301" t="s">
        <v>873</v>
      </c>
      <c r="F62" s="301">
        <v>17340</v>
      </c>
      <c r="G62" s="323">
        <v>17510</v>
      </c>
      <c r="H62" s="303">
        <v>17210</v>
      </c>
      <c r="I62" s="371">
        <v>17000</v>
      </c>
      <c r="J62" s="304" t="s">
        <v>914</v>
      </c>
      <c r="K62" s="303">
        <f>F62-H62</f>
        <v>130</v>
      </c>
      <c r="L62" s="305">
        <f t="shared" ref="L62:L63" si="48">(H62*N62)*0.07%</f>
        <v>602.35000000000014</v>
      </c>
      <c r="M62" s="306">
        <f t="shared" ref="M62:M63" si="49">(K62*N62)-L62</f>
        <v>5897.65</v>
      </c>
      <c r="N62" s="303">
        <v>50</v>
      </c>
      <c r="O62" s="304" t="s">
        <v>556</v>
      </c>
      <c r="P62" s="300">
        <v>44777</v>
      </c>
      <c r="Q62" s="222"/>
      <c r="R62" s="226" t="s">
        <v>557</v>
      </c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customHeight="1">
      <c r="A63" s="372">
        <v>8</v>
      </c>
      <c r="B63" s="374">
        <v>44776</v>
      </c>
      <c r="C63" s="355"/>
      <c r="D63" s="355" t="s">
        <v>907</v>
      </c>
      <c r="E63" s="354" t="s">
        <v>558</v>
      </c>
      <c r="F63" s="354">
        <v>630</v>
      </c>
      <c r="G63" s="372">
        <v>615</v>
      </c>
      <c r="H63" s="339">
        <v>616</v>
      </c>
      <c r="I63" s="373" t="s">
        <v>908</v>
      </c>
      <c r="J63" s="338" t="s">
        <v>915</v>
      </c>
      <c r="K63" s="339">
        <f t="shared" ref="K63" si="50">H63-F63</f>
        <v>-14</v>
      </c>
      <c r="L63" s="340">
        <f t="shared" si="48"/>
        <v>323.40000000000003</v>
      </c>
      <c r="M63" s="341">
        <f t="shared" si="49"/>
        <v>-10823.4</v>
      </c>
      <c r="N63" s="339">
        <v>750</v>
      </c>
      <c r="O63" s="338" t="s">
        <v>568</v>
      </c>
      <c r="P63" s="342">
        <v>44777</v>
      </c>
      <c r="Q63" s="222"/>
      <c r="R63" s="226" t="s">
        <v>830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customHeight="1">
      <c r="A64" s="323">
        <v>9</v>
      </c>
      <c r="B64" s="349">
        <v>44776</v>
      </c>
      <c r="C64" s="302"/>
      <c r="D64" s="302" t="s">
        <v>909</v>
      </c>
      <c r="E64" s="301" t="s">
        <v>558</v>
      </c>
      <c r="F64" s="301">
        <v>2380</v>
      </c>
      <c r="G64" s="323">
        <v>2340</v>
      </c>
      <c r="H64" s="303">
        <v>2415</v>
      </c>
      <c r="I64" s="371" t="s">
        <v>910</v>
      </c>
      <c r="J64" s="304" t="s">
        <v>881</v>
      </c>
      <c r="K64" s="303">
        <f t="shared" ref="K64" si="51">H64-F64</f>
        <v>35</v>
      </c>
      <c r="L64" s="305">
        <f t="shared" ref="L64:L65" si="52">(H64*N64)*0.07%</f>
        <v>507.15000000000009</v>
      </c>
      <c r="M64" s="306">
        <f t="shared" ref="M64:M65" si="53">(K64*N64)-L64</f>
        <v>9992.85</v>
      </c>
      <c r="N64" s="303">
        <v>300</v>
      </c>
      <c r="O64" s="304" t="s">
        <v>556</v>
      </c>
      <c r="P64" s="300">
        <v>44777</v>
      </c>
      <c r="Q64" s="222"/>
      <c r="R64" s="226" t="s">
        <v>557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customHeight="1">
      <c r="A65" s="386">
        <v>10</v>
      </c>
      <c r="B65" s="388">
        <v>44777</v>
      </c>
      <c r="C65" s="355"/>
      <c r="D65" s="355" t="s">
        <v>885</v>
      </c>
      <c r="E65" s="354" t="s">
        <v>873</v>
      </c>
      <c r="F65" s="354">
        <v>17375</v>
      </c>
      <c r="G65" s="386">
        <v>17530</v>
      </c>
      <c r="H65" s="339">
        <v>17530</v>
      </c>
      <c r="I65" s="387">
        <v>17000</v>
      </c>
      <c r="J65" s="338" t="s">
        <v>930</v>
      </c>
      <c r="K65" s="339">
        <f>F65-H65</f>
        <v>-155</v>
      </c>
      <c r="L65" s="340">
        <f t="shared" si="52"/>
        <v>613.55000000000007</v>
      </c>
      <c r="M65" s="341">
        <f t="shared" si="53"/>
        <v>-8363.5499999999993</v>
      </c>
      <c r="N65" s="339">
        <v>50</v>
      </c>
      <c r="O65" s="338" t="s">
        <v>568</v>
      </c>
      <c r="P65" s="342">
        <v>44781</v>
      </c>
      <c r="Q65" s="222"/>
      <c r="R65" s="226" t="s">
        <v>557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customHeight="1">
      <c r="A66" s="386">
        <v>11</v>
      </c>
      <c r="B66" s="388">
        <v>44781</v>
      </c>
      <c r="C66" s="355"/>
      <c r="D66" s="355" t="s">
        <v>931</v>
      </c>
      <c r="E66" s="354" t="s">
        <v>873</v>
      </c>
      <c r="F66" s="354">
        <v>733</v>
      </c>
      <c r="G66" s="386">
        <v>743</v>
      </c>
      <c r="H66" s="339">
        <v>743</v>
      </c>
      <c r="I66" s="387" t="s">
        <v>932</v>
      </c>
      <c r="J66" s="338" t="s">
        <v>933</v>
      </c>
      <c r="K66" s="339">
        <f>F66-H66</f>
        <v>-10</v>
      </c>
      <c r="L66" s="340">
        <f t="shared" ref="L66" si="54">(H66*N66)*0.07%</f>
        <v>6241.2000000000007</v>
      </c>
      <c r="M66" s="341">
        <f t="shared" ref="M66" si="55">(K66*N66)-L66</f>
        <v>-126241.2</v>
      </c>
      <c r="N66" s="339">
        <v>12000</v>
      </c>
      <c r="O66" s="338" t="s">
        <v>568</v>
      </c>
      <c r="P66" s="342">
        <v>44781</v>
      </c>
      <c r="Q66" s="222"/>
      <c r="R66" s="226" t="s">
        <v>557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customHeight="1">
      <c r="A67" s="421">
        <v>12</v>
      </c>
      <c r="B67" s="423">
        <v>44781</v>
      </c>
      <c r="C67" s="355"/>
      <c r="D67" s="355" t="s">
        <v>934</v>
      </c>
      <c r="E67" s="354" t="s">
        <v>873</v>
      </c>
      <c r="F67" s="354">
        <v>955</v>
      </c>
      <c r="G67" s="421">
        <v>973</v>
      </c>
      <c r="H67" s="339">
        <v>969.5</v>
      </c>
      <c r="I67" s="422" t="s">
        <v>935</v>
      </c>
      <c r="J67" s="338" t="s">
        <v>984</v>
      </c>
      <c r="K67" s="339">
        <f>F67-H67</f>
        <v>-14.5</v>
      </c>
      <c r="L67" s="340">
        <f t="shared" ref="L67" si="56">(H67*N67)*0.07%</f>
        <v>475.05500000000006</v>
      </c>
      <c r="M67" s="341">
        <f t="shared" ref="M67" si="57">(K67*N67)-L67</f>
        <v>-10625.055</v>
      </c>
      <c r="N67" s="339">
        <v>700</v>
      </c>
      <c r="O67" s="338" t="s">
        <v>568</v>
      </c>
      <c r="P67" s="342">
        <v>44790</v>
      </c>
      <c r="Q67" s="222"/>
      <c r="R67" s="226" t="s">
        <v>557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customHeight="1">
      <c r="A68" s="323">
        <v>13</v>
      </c>
      <c r="B68" s="349">
        <v>44781</v>
      </c>
      <c r="C68" s="302"/>
      <c r="D68" s="302" t="s">
        <v>893</v>
      </c>
      <c r="E68" s="301" t="s">
        <v>558</v>
      </c>
      <c r="F68" s="301">
        <v>1600</v>
      </c>
      <c r="G68" s="323">
        <v>1563</v>
      </c>
      <c r="H68" s="323">
        <v>1622.5</v>
      </c>
      <c r="I68" s="371" t="s">
        <v>936</v>
      </c>
      <c r="J68" s="304" t="s">
        <v>871</v>
      </c>
      <c r="K68" s="303">
        <f t="shared" ref="K68:K69" si="58">H68-F68</f>
        <v>22.5</v>
      </c>
      <c r="L68" s="305">
        <f t="shared" ref="L68:L69" si="59">(H68*N68)*0.07%</f>
        <v>397.51250000000005</v>
      </c>
      <c r="M68" s="306">
        <f t="shared" ref="M68:M69" si="60">(K68*N68)-L68</f>
        <v>7477.4875000000002</v>
      </c>
      <c r="N68" s="303">
        <v>350</v>
      </c>
      <c r="O68" s="304" t="s">
        <v>556</v>
      </c>
      <c r="P68" s="300">
        <v>44783</v>
      </c>
      <c r="Q68" s="222"/>
      <c r="R68" s="226" t="s">
        <v>830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customHeight="1">
      <c r="A69" s="444">
        <v>14</v>
      </c>
      <c r="B69" s="446">
        <v>44783</v>
      </c>
      <c r="C69" s="355"/>
      <c r="D69" s="355" t="s">
        <v>893</v>
      </c>
      <c r="E69" s="354" t="s">
        <v>558</v>
      </c>
      <c r="F69" s="354">
        <v>1594.5</v>
      </c>
      <c r="G69" s="444">
        <v>1557</v>
      </c>
      <c r="H69" s="339">
        <v>1557</v>
      </c>
      <c r="I69" s="445" t="s">
        <v>894</v>
      </c>
      <c r="J69" s="338" t="s">
        <v>992</v>
      </c>
      <c r="K69" s="339">
        <f t="shared" si="58"/>
        <v>-37.5</v>
      </c>
      <c r="L69" s="340">
        <f t="shared" si="59"/>
        <v>381.46500000000003</v>
      </c>
      <c r="M69" s="341">
        <f t="shared" si="60"/>
        <v>-13506.465</v>
      </c>
      <c r="N69" s="339">
        <v>350</v>
      </c>
      <c r="O69" s="338" t="s">
        <v>568</v>
      </c>
      <c r="P69" s="342">
        <v>44795</v>
      </c>
      <c r="Q69" s="222"/>
      <c r="R69" s="226" t="s">
        <v>830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customHeight="1">
      <c r="A70" s="323">
        <v>15</v>
      </c>
      <c r="B70" s="349">
        <v>44783</v>
      </c>
      <c r="C70" s="302"/>
      <c r="D70" s="302" t="s">
        <v>937</v>
      </c>
      <c r="E70" s="301" t="s">
        <v>558</v>
      </c>
      <c r="F70" s="301">
        <v>374</v>
      </c>
      <c r="G70" s="323">
        <v>365</v>
      </c>
      <c r="H70" s="303">
        <v>380</v>
      </c>
      <c r="I70" s="303" t="s">
        <v>938</v>
      </c>
      <c r="J70" s="304" t="s">
        <v>951</v>
      </c>
      <c r="K70" s="303">
        <f t="shared" ref="K70" si="61">H70-F70</f>
        <v>6</v>
      </c>
      <c r="L70" s="305">
        <f t="shared" ref="L70:L72" si="62">(H70*N70)*0.07%</f>
        <v>399.00000000000006</v>
      </c>
      <c r="M70" s="306">
        <f t="shared" ref="M70:M72" si="63">(K70*N70)-L70</f>
        <v>8601</v>
      </c>
      <c r="N70" s="303">
        <v>1500</v>
      </c>
      <c r="O70" s="304" t="s">
        <v>556</v>
      </c>
      <c r="P70" s="300">
        <v>44785</v>
      </c>
      <c r="Q70" s="222"/>
      <c r="R70" s="226" t="s">
        <v>830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customHeight="1">
      <c r="A71" s="323">
        <v>16</v>
      </c>
      <c r="B71" s="349">
        <v>44784</v>
      </c>
      <c r="C71" s="302"/>
      <c r="D71" s="302" t="s">
        <v>942</v>
      </c>
      <c r="E71" s="301" t="s">
        <v>873</v>
      </c>
      <c r="F71" s="301">
        <v>714</v>
      </c>
      <c r="G71" s="323">
        <v>726</v>
      </c>
      <c r="H71" s="303">
        <v>705.5</v>
      </c>
      <c r="I71" s="303" t="s">
        <v>943</v>
      </c>
      <c r="J71" s="304" t="s">
        <v>965</v>
      </c>
      <c r="K71" s="303">
        <f>F71-H71</f>
        <v>8.5</v>
      </c>
      <c r="L71" s="305">
        <f t="shared" si="62"/>
        <v>469.15750000000008</v>
      </c>
      <c r="M71" s="306">
        <f t="shared" si="63"/>
        <v>7605.8424999999997</v>
      </c>
      <c r="N71" s="303">
        <v>950</v>
      </c>
      <c r="O71" s="304" t="s">
        <v>556</v>
      </c>
      <c r="P71" s="300">
        <v>44789</v>
      </c>
      <c r="Q71" s="222"/>
      <c r="R71" s="226" t="s">
        <v>557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customHeight="1">
      <c r="A72" s="421">
        <v>17</v>
      </c>
      <c r="B72" s="423">
        <v>44789</v>
      </c>
      <c r="C72" s="355"/>
      <c r="D72" s="355" t="s">
        <v>885</v>
      </c>
      <c r="E72" s="354" t="s">
        <v>873</v>
      </c>
      <c r="F72" s="354">
        <v>17790</v>
      </c>
      <c r="G72" s="421">
        <v>17930</v>
      </c>
      <c r="H72" s="339">
        <v>17930</v>
      </c>
      <c r="I72" s="339" t="s">
        <v>959</v>
      </c>
      <c r="J72" s="338" t="s">
        <v>985</v>
      </c>
      <c r="K72" s="339">
        <f>F72-H72</f>
        <v>-140</v>
      </c>
      <c r="L72" s="340">
        <f t="shared" si="62"/>
        <v>627.55000000000007</v>
      </c>
      <c r="M72" s="341">
        <f t="shared" si="63"/>
        <v>-7627.55</v>
      </c>
      <c r="N72" s="339">
        <v>50</v>
      </c>
      <c r="O72" s="338" t="s">
        <v>568</v>
      </c>
      <c r="P72" s="342">
        <v>44790</v>
      </c>
      <c r="Q72" s="222"/>
      <c r="R72" s="226" t="s">
        <v>557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23">
        <v>18</v>
      </c>
      <c r="B73" s="349">
        <v>44789</v>
      </c>
      <c r="C73" s="302"/>
      <c r="D73" s="302" t="s">
        <v>963</v>
      </c>
      <c r="E73" s="301" t="s">
        <v>558</v>
      </c>
      <c r="F73" s="301">
        <v>796</v>
      </c>
      <c r="G73" s="323">
        <v>776</v>
      </c>
      <c r="H73" s="303">
        <v>809</v>
      </c>
      <c r="I73" s="303" t="s">
        <v>964</v>
      </c>
      <c r="J73" s="304" t="s">
        <v>966</v>
      </c>
      <c r="K73" s="303">
        <f t="shared" ref="K73" si="64">H73-F73</f>
        <v>13</v>
      </c>
      <c r="L73" s="305">
        <f t="shared" ref="L73" si="65">(H73*N73)*0.07%</f>
        <v>353.93750000000006</v>
      </c>
      <c r="M73" s="306">
        <f t="shared" ref="M73" si="66">(K73*N73)-L73</f>
        <v>7771.0625</v>
      </c>
      <c r="N73" s="303">
        <v>625</v>
      </c>
      <c r="O73" s="304" t="s">
        <v>556</v>
      </c>
      <c r="P73" s="300">
        <v>44789</v>
      </c>
      <c r="Q73" s="222"/>
      <c r="R73" s="226" t="s">
        <v>830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323">
        <v>19</v>
      </c>
      <c r="B74" s="349">
        <v>44789</v>
      </c>
      <c r="C74" s="302"/>
      <c r="D74" s="302" t="s">
        <v>967</v>
      </c>
      <c r="E74" s="301" t="s">
        <v>558</v>
      </c>
      <c r="F74" s="301">
        <v>386</v>
      </c>
      <c r="G74" s="323">
        <v>377</v>
      </c>
      <c r="H74" s="303">
        <v>394</v>
      </c>
      <c r="I74" s="303" t="s">
        <v>968</v>
      </c>
      <c r="J74" s="304" t="s">
        <v>872</v>
      </c>
      <c r="K74" s="303">
        <f t="shared" ref="K74:K75" si="67">H74-F74</f>
        <v>8</v>
      </c>
      <c r="L74" s="305">
        <f t="shared" ref="L74:L75" si="68">(H74*N74)*0.07%</f>
        <v>317.17000000000007</v>
      </c>
      <c r="M74" s="306">
        <f t="shared" ref="M74:M75" si="69">(K74*N74)-L74</f>
        <v>8882.83</v>
      </c>
      <c r="N74" s="303">
        <v>1150</v>
      </c>
      <c r="O74" s="304" t="s">
        <v>556</v>
      </c>
      <c r="P74" s="300">
        <v>44790</v>
      </c>
      <c r="Q74" s="222"/>
      <c r="R74" s="226" t="s">
        <v>557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323">
        <v>20</v>
      </c>
      <c r="B75" s="349">
        <v>44789</v>
      </c>
      <c r="C75" s="302"/>
      <c r="D75" s="302" t="s">
        <v>969</v>
      </c>
      <c r="E75" s="301" t="s">
        <v>558</v>
      </c>
      <c r="F75" s="301">
        <v>244.5</v>
      </c>
      <c r="G75" s="323">
        <v>239</v>
      </c>
      <c r="H75" s="303">
        <v>248.5</v>
      </c>
      <c r="I75" s="303" t="s">
        <v>970</v>
      </c>
      <c r="J75" s="304" t="s">
        <v>993</v>
      </c>
      <c r="K75" s="303">
        <f t="shared" si="67"/>
        <v>4</v>
      </c>
      <c r="L75" s="305">
        <f t="shared" si="68"/>
        <v>434.87500000000006</v>
      </c>
      <c r="M75" s="306">
        <f t="shared" si="69"/>
        <v>9565.125</v>
      </c>
      <c r="N75" s="303">
        <v>2500</v>
      </c>
      <c r="O75" s="304" t="s">
        <v>556</v>
      </c>
      <c r="P75" s="300">
        <v>44791</v>
      </c>
      <c r="Q75" s="222"/>
      <c r="R75" s="226" t="s">
        <v>557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429">
        <v>21</v>
      </c>
      <c r="B76" s="430">
        <v>44789</v>
      </c>
      <c r="C76" s="355"/>
      <c r="D76" s="355" t="s">
        <v>971</v>
      </c>
      <c r="E76" s="354" t="s">
        <v>558</v>
      </c>
      <c r="F76" s="354">
        <v>1265</v>
      </c>
      <c r="G76" s="429">
        <v>1245</v>
      </c>
      <c r="H76" s="339">
        <v>1245</v>
      </c>
      <c r="I76" s="339" t="s">
        <v>972</v>
      </c>
      <c r="J76" s="338" t="s">
        <v>992</v>
      </c>
      <c r="K76" s="339">
        <f t="shared" ref="K76" si="70">H76-F76</f>
        <v>-20</v>
      </c>
      <c r="L76" s="340">
        <f t="shared" ref="L76" si="71">(H76*N76)*0.07%</f>
        <v>522.90000000000009</v>
      </c>
      <c r="M76" s="341">
        <f t="shared" ref="M76" si="72">(K76*N76)-L76</f>
        <v>-12522.9</v>
      </c>
      <c r="N76" s="339">
        <v>600</v>
      </c>
      <c r="O76" s="338" t="s">
        <v>568</v>
      </c>
      <c r="P76" s="342">
        <v>44791</v>
      </c>
      <c r="Q76" s="222"/>
      <c r="R76" s="226" t="s">
        <v>830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323">
        <v>22</v>
      </c>
      <c r="B77" s="349">
        <v>44790</v>
      </c>
      <c r="C77" s="302"/>
      <c r="D77" s="302" t="s">
        <v>878</v>
      </c>
      <c r="E77" s="301" t="s">
        <v>558</v>
      </c>
      <c r="F77" s="301">
        <v>2370</v>
      </c>
      <c r="G77" s="323">
        <v>2300</v>
      </c>
      <c r="H77" s="303">
        <v>2410</v>
      </c>
      <c r="I77" s="303" t="s">
        <v>986</v>
      </c>
      <c r="J77" s="304" t="s">
        <v>599</v>
      </c>
      <c r="K77" s="303">
        <f t="shared" ref="K77" si="73">H77-F77</f>
        <v>40</v>
      </c>
      <c r="L77" s="305">
        <f t="shared" ref="L77" si="74">(H77*N77)*0.07%</f>
        <v>295.22500000000002</v>
      </c>
      <c r="M77" s="306">
        <f t="shared" ref="M77" si="75">(K77*N77)-L77</f>
        <v>6704.7749999999996</v>
      </c>
      <c r="N77" s="303">
        <v>175</v>
      </c>
      <c r="O77" s="304" t="s">
        <v>556</v>
      </c>
      <c r="P77" s="300">
        <v>44790</v>
      </c>
      <c r="Q77" s="222"/>
      <c r="R77" s="226" t="s">
        <v>830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23">
        <v>23</v>
      </c>
      <c r="B78" s="349">
        <v>44790</v>
      </c>
      <c r="C78" s="302"/>
      <c r="D78" s="302" t="s">
        <v>987</v>
      </c>
      <c r="E78" s="301" t="s">
        <v>558</v>
      </c>
      <c r="F78" s="301">
        <v>3885</v>
      </c>
      <c r="G78" s="323">
        <v>3815</v>
      </c>
      <c r="H78" s="303">
        <v>3945</v>
      </c>
      <c r="I78" s="303" t="s">
        <v>988</v>
      </c>
      <c r="J78" s="304" t="s">
        <v>764</v>
      </c>
      <c r="K78" s="303">
        <f t="shared" ref="K78:K79" si="76">H78-F78</f>
        <v>60</v>
      </c>
      <c r="L78" s="305">
        <f t="shared" ref="L78:L79" si="77">(H78*N78)*0.07%</f>
        <v>414.22500000000008</v>
      </c>
      <c r="M78" s="306">
        <f t="shared" ref="M78:M79" si="78">(K78*N78)-L78</f>
        <v>8585.7749999999996</v>
      </c>
      <c r="N78" s="303">
        <v>150</v>
      </c>
      <c r="O78" s="304" t="s">
        <v>556</v>
      </c>
      <c r="P78" s="300">
        <v>44790</v>
      </c>
      <c r="Q78" s="222"/>
      <c r="R78" s="226" t="s">
        <v>557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23">
        <v>24</v>
      </c>
      <c r="B79" s="349">
        <v>44791</v>
      </c>
      <c r="C79" s="302"/>
      <c r="D79" s="302" t="s">
        <v>878</v>
      </c>
      <c r="E79" s="301" t="s">
        <v>558</v>
      </c>
      <c r="F79" s="301">
        <v>2365</v>
      </c>
      <c r="G79" s="323">
        <v>2300</v>
      </c>
      <c r="H79" s="303">
        <v>2415</v>
      </c>
      <c r="I79" s="303" t="s">
        <v>986</v>
      </c>
      <c r="J79" s="304" t="s">
        <v>880</v>
      </c>
      <c r="K79" s="303">
        <f t="shared" si="76"/>
        <v>50</v>
      </c>
      <c r="L79" s="305">
        <f t="shared" si="77"/>
        <v>295.83750000000003</v>
      </c>
      <c r="M79" s="306">
        <f t="shared" si="78"/>
        <v>8454.1625000000004</v>
      </c>
      <c r="N79" s="303">
        <v>175</v>
      </c>
      <c r="O79" s="304" t="s">
        <v>556</v>
      </c>
      <c r="P79" s="300">
        <v>44791</v>
      </c>
      <c r="Q79" s="222"/>
      <c r="R79" s="226" t="s">
        <v>830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3">
        <v>25</v>
      </c>
      <c r="B80" s="349">
        <v>44791</v>
      </c>
      <c r="C80" s="302"/>
      <c r="D80" s="302" t="s">
        <v>987</v>
      </c>
      <c r="E80" s="301" t="s">
        <v>558</v>
      </c>
      <c r="F80" s="301">
        <v>3840</v>
      </c>
      <c r="G80" s="323">
        <v>3770</v>
      </c>
      <c r="H80" s="303">
        <v>3922.5</v>
      </c>
      <c r="I80" s="303" t="s">
        <v>1005</v>
      </c>
      <c r="J80" s="304" t="s">
        <v>820</v>
      </c>
      <c r="K80" s="303">
        <f t="shared" ref="K80" si="79">H80-F80</f>
        <v>82.5</v>
      </c>
      <c r="L80" s="305">
        <f t="shared" ref="L80" si="80">(H80*N80)*0.07%</f>
        <v>411.86250000000007</v>
      </c>
      <c r="M80" s="306">
        <f t="shared" ref="M80" si="81">(K80*N80)-L80</f>
        <v>11963.137500000001</v>
      </c>
      <c r="N80" s="303">
        <v>150</v>
      </c>
      <c r="O80" s="304" t="s">
        <v>556</v>
      </c>
      <c r="P80" s="300">
        <v>44792</v>
      </c>
      <c r="Q80" s="222"/>
      <c r="R80" s="226" t="s">
        <v>557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436">
        <v>26</v>
      </c>
      <c r="B81" s="438">
        <v>44791</v>
      </c>
      <c r="C81" s="355"/>
      <c r="D81" s="355" t="s">
        <v>1006</v>
      </c>
      <c r="E81" s="354" t="s">
        <v>558</v>
      </c>
      <c r="F81" s="354">
        <v>761</v>
      </c>
      <c r="G81" s="436">
        <v>748</v>
      </c>
      <c r="H81" s="339">
        <v>748</v>
      </c>
      <c r="I81" s="339" t="s">
        <v>1007</v>
      </c>
      <c r="J81" s="338" t="s">
        <v>875</v>
      </c>
      <c r="K81" s="339">
        <f t="shared" ref="K81" si="82">H81-F81</f>
        <v>-13</v>
      </c>
      <c r="L81" s="340">
        <f t="shared" ref="L81" si="83">(H81*N81)*0.07%</f>
        <v>523.6</v>
      </c>
      <c r="M81" s="341">
        <f t="shared" ref="M81" si="84">(K81*N81)-L81</f>
        <v>-13523.6</v>
      </c>
      <c r="N81" s="339">
        <v>1000</v>
      </c>
      <c r="O81" s="338" t="s">
        <v>556</v>
      </c>
      <c r="P81" s="342">
        <v>44792</v>
      </c>
      <c r="Q81" s="222"/>
      <c r="R81" s="226" t="s">
        <v>830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447">
        <v>27</v>
      </c>
      <c r="B82" s="448">
        <v>44792</v>
      </c>
      <c r="C82" s="357"/>
      <c r="D82" s="357" t="s">
        <v>1019</v>
      </c>
      <c r="E82" s="356" t="s">
        <v>558</v>
      </c>
      <c r="F82" s="356">
        <v>2630</v>
      </c>
      <c r="G82" s="447">
        <v>2580</v>
      </c>
      <c r="H82" s="345">
        <v>2630</v>
      </c>
      <c r="I82" s="345" t="s">
        <v>1020</v>
      </c>
      <c r="J82" s="344" t="s">
        <v>1028</v>
      </c>
      <c r="K82" s="345">
        <f t="shared" ref="K82:K83" si="85">H82-F82</f>
        <v>0</v>
      </c>
      <c r="L82" s="346">
        <f t="shared" ref="L82:L83" si="86">(H82*N82)*0.07%</f>
        <v>460.25000000000006</v>
      </c>
      <c r="M82" s="347">
        <f t="shared" ref="M82:M83" si="87">(K82*N82)-L82</f>
        <v>-460.25000000000006</v>
      </c>
      <c r="N82" s="345">
        <v>250</v>
      </c>
      <c r="O82" s="344" t="s">
        <v>677</v>
      </c>
      <c r="P82" s="348">
        <v>44795</v>
      </c>
      <c r="Q82" s="222"/>
      <c r="R82" s="226" t="s">
        <v>557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450">
        <v>28</v>
      </c>
      <c r="B83" s="451">
        <v>44795</v>
      </c>
      <c r="C83" s="355"/>
      <c r="D83" s="355" t="s">
        <v>987</v>
      </c>
      <c r="E83" s="354" t="s">
        <v>558</v>
      </c>
      <c r="F83" s="354">
        <v>3775</v>
      </c>
      <c r="G83" s="450">
        <v>3700</v>
      </c>
      <c r="H83" s="339">
        <v>3700</v>
      </c>
      <c r="I83" s="339" t="s">
        <v>869</v>
      </c>
      <c r="J83" s="338" t="s">
        <v>913</v>
      </c>
      <c r="K83" s="339">
        <f t="shared" si="85"/>
        <v>-75</v>
      </c>
      <c r="L83" s="340">
        <f t="shared" si="86"/>
        <v>388.50000000000006</v>
      </c>
      <c r="M83" s="341">
        <f t="shared" si="87"/>
        <v>-11638.5</v>
      </c>
      <c r="N83" s="339">
        <v>150</v>
      </c>
      <c r="O83" s="338" t="s">
        <v>556</v>
      </c>
      <c r="P83" s="342">
        <v>44796</v>
      </c>
      <c r="Q83" s="222"/>
      <c r="R83" s="226" t="s">
        <v>830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61">
        <v>29</v>
      </c>
      <c r="B84" s="363">
        <v>44796</v>
      </c>
      <c r="C84" s="279"/>
      <c r="D84" s="279" t="s">
        <v>1069</v>
      </c>
      <c r="E84" s="224" t="s">
        <v>558</v>
      </c>
      <c r="F84" s="224" t="s">
        <v>1070</v>
      </c>
      <c r="G84" s="361">
        <v>2088</v>
      </c>
      <c r="H84" s="225"/>
      <c r="I84" s="225" t="s">
        <v>1071</v>
      </c>
      <c r="J84" s="437" t="s">
        <v>559</v>
      </c>
      <c r="K84" s="279"/>
      <c r="L84" s="224"/>
      <c r="M84" s="224"/>
      <c r="N84" s="224"/>
      <c r="O84" s="225"/>
      <c r="P84" s="225"/>
      <c r="Q84" s="222"/>
      <c r="R84" s="226" t="s">
        <v>557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450">
        <v>30</v>
      </c>
      <c r="B85" s="451">
        <v>44796</v>
      </c>
      <c r="C85" s="355"/>
      <c r="D85" s="355" t="s">
        <v>1072</v>
      </c>
      <c r="E85" s="354" t="s">
        <v>558</v>
      </c>
      <c r="F85" s="354">
        <v>259</v>
      </c>
      <c r="G85" s="450">
        <v>254</v>
      </c>
      <c r="H85" s="339">
        <v>254.5</v>
      </c>
      <c r="I85" s="339" t="s">
        <v>1073</v>
      </c>
      <c r="J85" s="338" t="s">
        <v>1001</v>
      </c>
      <c r="K85" s="339">
        <f t="shared" ref="K85:K86" si="88">H85-F85</f>
        <v>-4.5</v>
      </c>
      <c r="L85" s="340">
        <f t="shared" ref="L85:L86" si="89">(H85*N85)*0.07%</f>
        <v>534.45000000000005</v>
      </c>
      <c r="M85" s="341">
        <f t="shared" ref="M85:M86" si="90">(K85*N85)-L85</f>
        <v>-14034.45</v>
      </c>
      <c r="N85" s="339">
        <v>3000</v>
      </c>
      <c r="O85" s="338" t="s">
        <v>556</v>
      </c>
      <c r="P85" s="342">
        <v>44796</v>
      </c>
      <c r="Q85" s="222"/>
      <c r="R85" s="226" t="s">
        <v>557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323">
        <v>31</v>
      </c>
      <c r="B86" s="452">
        <v>44796</v>
      </c>
      <c r="C86" s="302"/>
      <c r="D86" s="302" t="s">
        <v>1074</v>
      </c>
      <c r="E86" s="301" t="s">
        <v>558</v>
      </c>
      <c r="F86" s="301">
        <v>239.5</v>
      </c>
      <c r="G86" s="323">
        <v>234.5</v>
      </c>
      <c r="H86" s="303">
        <v>243.85</v>
      </c>
      <c r="I86" s="303" t="s">
        <v>1075</v>
      </c>
      <c r="J86" s="304" t="s">
        <v>1076</v>
      </c>
      <c r="K86" s="303">
        <f t="shared" si="88"/>
        <v>4.3499999999999943</v>
      </c>
      <c r="L86" s="305">
        <f t="shared" si="89"/>
        <v>426.73750000000007</v>
      </c>
      <c r="M86" s="306">
        <f t="shared" si="90"/>
        <v>10448.262499999986</v>
      </c>
      <c r="N86" s="303">
        <v>2500</v>
      </c>
      <c r="O86" s="304" t="s">
        <v>556</v>
      </c>
      <c r="P86" s="300">
        <v>44796</v>
      </c>
      <c r="Q86" s="222"/>
      <c r="R86" s="226" t="s">
        <v>830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361"/>
      <c r="B87" s="363"/>
      <c r="C87" s="279"/>
      <c r="D87" s="279"/>
      <c r="E87" s="224"/>
      <c r="F87" s="224"/>
      <c r="G87" s="361"/>
      <c r="H87" s="225"/>
      <c r="I87" s="225"/>
      <c r="J87" s="437"/>
      <c r="K87" s="279"/>
      <c r="L87" s="224"/>
      <c r="M87" s="224"/>
      <c r="N87" s="224"/>
      <c r="O87" s="225"/>
      <c r="P87" s="225"/>
      <c r="Q87" s="222"/>
      <c r="R87" s="226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2.75" customHeight="1">
      <c r="A88" s="361"/>
      <c r="B88" s="363"/>
      <c r="C88" s="279"/>
      <c r="D88" s="279"/>
      <c r="E88" s="224"/>
      <c r="F88" s="224"/>
      <c r="G88" s="361"/>
      <c r="H88" s="225"/>
      <c r="I88" s="225"/>
      <c r="J88" s="362"/>
      <c r="K88" s="279"/>
      <c r="L88" s="224"/>
      <c r="M88" s="224"/>
      <c r="N88" s="224"/>
      <c r="O88" s="225"/>
      <c r="P88" s="225"/>
      <c r="Q88" s="222"/>
      <c r="R88" s="226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2.75" customHeight="1">
      <c r="A89" s="224"/>
      <c r="B89" s="221"/>
      <c r="C89" s="279"/>
      <c r="D89" s="279"/>
      <c r="E89" s="224"/>
      <c r="F89" s="224"/>
      <c r="G89" s="224"/>
      <c r="H89" s="225"/>
      <c r="I89" s="225"/>
      <c r="J89" s="255"/>
      <c r="K89" s="279"/>
      <c r="L89" s="224"/>
      <c r="M89" s="224"/>
      <c r="N89" s="224"/>
      <c r="O89" s="225"/>
      <c r="P89" s="225"/>
      <c r="Q89" s="222"/>
      <c r="R89" s="226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ht="13.5" customHeight="1">
      <c r="A90" s="266"/>
      <c r="B90" s="263"/>
      <c r="C90" s="222"/>
      <c r="D90" s="222"/>
      <c r="E90" s="266"/>
      <c r="F90" s="266"/>
      <c r="G90" s="266"/>
      <c r="H90" s="267"/>
      <c r="I90" s="267"/>
      <c r="J90" s="294"/>
      <c r="K90" s="267"/>
      <c r="L90" s="268"/>
      <c r="M90" s="295"/>
      <c r="N90" s="267"/>
      <c r="O90" s="296"/>
      <c r="P90" s="270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99"/>
      <c r="B91" s="100"/>
      <c r="C91" s="133"/>
      <c r="D91" s="141"/>
      <c r="E91" s="142"/>
      <c r="F91" s="99"/>
      <c r="G91" s="99"/>
      <c r="H91" s="99"/>
      <c r="I91" s="134"/>
      <c r="J91" s="134"/>
      <c r="K91" s="134"/>
      <c r="L91" s="134"/>
      <c r="M91" s="134"/>
      <c r="N91" s="134"/>
      <c r="O91" s="134"/>
      <c r="P91" s="134"/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12.75" customHeight="1">
      <c r="A92" s="143"/>
      <c r="B92" s="100"/>
      <c r="C92" s="101"/>
      <c r="D92" s="144"/>
      <c r="E92" s="104"/>
      <c r="F92" s="104"/>
      <c r="G92" s="104"/>
      <c r="H92" s="104"/>
      <c r="I92" s="104"/>
      <c r="J92" s="6"/>
      <c r="K92" s="104"/>
      <c r="L92" s="104"/>
      <c r="M92" s="6"/>
      <c r="N92" s="1"/>
      <c r="O92" s="101"/>
      <c r="P92" s="41"/>
      <c r="Q92" s="4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41"/>
      <c r="AH92" s="41"/>
      <c r="AI92" s="41"/>
      <c r="AJ92" s="41"/>
      <c r="AK92" s="41"/>
      <c r="AL92" s="41"/>
    </row>
    <row r="93" spans="1:38" ht="38.25" customHeight="1">
      <c r="A93" s="145" t="s">
        <v>578</v>
      </c>
      <c r="B93" s="145"/>
      <c r="C93" s="145"/>
      <c r="D93" s="145"/>
      <c r="E93" s="146"/>
      <c r="F93" s="104"/>
      <c r="G93" s="104"/>
      <c r="H93" s="104"/>
      <c r="I93" s="104"/>
      <c r="J93" s="1"/>
      <c r="K93" s="6"/>
      <c r="L93" s="6"/>
      <c r="M93" s="6"/>
      <c r="N93" s="1"/>
      <c r="O93" s="1"/>
      <c r="P93" s="41"/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ht="14.25" customHeight="1">
      <c r="A94" s="96" t="s">
        <v>16</v>
      </c>
      <c r="B94" s="96" t="s">
        <v>533</v>
      </c>
      <c r="C94" s="96"/>
      <c r="D94" s="97" t="s">
        <v>544</v>
      </c>
      <c r="E94" s="96" t="s">
        <v>545</v>
      </c>
      <c r="F94" s="96" t="s">
        <v>546</v>
      </c>
      <c r="G94" s="96" t="s">
        <v>566</v>
      </c>
      <c r="H94" s="96" t="s">
        <v>548</v>
      </c>
      <c r="I94" s="96" t="s">
        <v>549</v>
      </c>
      <c r="J94" s="95" t="s">
        <v>550</v>
      </c>
      <c r="K94" s="95" t="s">
        <v>579</v>
      </c>
      <c r="L94" s="98" t="s">
        <v>552</v>
      </c>
      <c r="M94" s="140" t="s">
        <v>575</v>
      </c>
      <c r="N94" s="96" t="s">
        <v>576</v>
      </c>
      <c r="O94" s="96" t="s">
        <v>554</v>
      </c>
      <c r="P94" s="97" t="s">
        <v>555</v>
      </c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s="220" customFormat="1" ht="12.75" customHeight="1">
      <c r="A95" s="336">
        <v>1</v>
      </c>
      <c r="B95" s="334">
        <v>44771</v>
      </c>
      <c r="C95" s="337"/>
      <c r="D95" s="337" t="s">
        <v>887</v>
      </c>
      <c r="E95" s="336" t="s">
        <v>558</v>
      </c>
      <c r="F95" s="336">
        <v>11</v>
      </c>
      <c r="G95" s="336">
        <v>6</v>
      </c>
      <c r="H95" s="336">
        <v>13.5</v>
      </c>
      <c r="I95" s="336" t="s">
        <v>888</v>
      </c>
      <c r="J95" s="304" t="s">
        <v>874</v>
      </c>
      <c r="K95" s="303">
        <f t="shared" ref="K95" si="91">H95-F95</f>
        <v>2.5</v>
      </c>
      <c r="L95" s="305">
        <v>100</v>
      </c>
      <c r="M95" s="306">
        <f t="shared" ref="M95" si="92">(K95*N95)-L95</f>
        <v>2275</v>
      </c>
      <c r="N95" s="303">
        <v>950</v>
      </c>
      <c r="O95" s="304" t="s">
        <v>556</v>
      </c>
      <c r="P95" s="300">
        <v>44774</v>
      </c>
      <c r="Q95" s="222"/>
      <c r="R95" s="223" t="s">
        <v>830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</row>
    <row r="96" spans="1:38" s="220" customFormat="1" ht="12.75" customHeight="1">
      <c r="A96" s="383">
        <v>2</v>
      </c>
      <c r="B96" s="382">
        <v>44776</v>
      </c>
      <c r="C96" s="384"/>
      <c r="D96" s="384" t="s">
        <v>911</v>
      </c>
      <c r="E96" s="383" t="s">
        <v>873</v>
      </c>
      <c r="F96" s="383">
        <v>3.6</v>
      </c>
      <c r="G96" s="383">
        <v>5.25</v>
      </c>
      <c r="H96" s="383">
        <v>5.0999999999999996</v>
      </c>
      <c r="I96" s="383" t="s">
        <v>912</v>
      </c>
      <c r="J96" s="338" t="s">
        <v>920</v>
      </c>
      <c r="K96" s="339">
        <f>F96-H96</f>
        <v>-1.4999999999999996</v>
      </c>
      <c r="L96" s="340">
        <v>100</v>
      </c>
      <c r="M96" s="341">
        <f t="shared" ref="M96" si="93">(K96*N96)-L96</f>
        <v>-6099.9999999999982</v>
      </c>
      <c r="N96" s="339">
        <v>4000</v>
      </c>
      <c r="O96" s="338" t="s">
        <v>568</v>
      </c>
      <c r="P96" s="342">
        <v>44778</v>
      </c>
      <c r="Q96" s="1"/>
      <c r="R96" s="6" t="s">
        <v>557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1"/>
      <c r="AI96" s="1"/>
      <c r="AJ96" s="6"/>
      <c r="AK96" s="1"/>
      <c r="AL96" s="219"/>
    </row>
    <row r="97" spans="1:38" s="220" customFormat="1" ht="12.75" customHeight="1">
      <c r="A97" s="336">
        <v>3</v>
      </c>
      <c r="B97" s="334">
        <v>44777</v>
      </c>
      <c r="C97" s="337"/>
      <c r="D97" s="337" t="s">
        <v>916</v>
      </c>
      <c r="E97" s="336" t="s">
        <v>873</v>
      </c>
      <c r="F97" s="336">
        <v>110</v>
      </c>
      <c r="G97" s="336">
        <v>155</v>
      </c>
      <c r="H97" s="336">
        <v>88</v>
      </c>
      <c r="I97" s="336" t="s">
        <v>917</v>
      </c>
      <c r="J97" s="304" t="s">
        <v>921</v>
      </c>
      <c r="K97" s="303">
        <f>F97-H97</f>
        <v>22</v>
      </c>
      <c r="L97" s="305">
        <v>100</v>
      </c>
      <c r="M97" s="306">
        <f t="shared" ref="M97:M100" si="94">(K97*N97)-L97</f>
        <v>1000</v>
      </c>
      <c r="N97" s="303">
        <v>50</v>
      </c>
      <c r="O97" s="304" t="s">
        <v>556</v>
      </c>
      <c r="P97" s="300">
        <v>44778</v>
      </c>
      <c r="Q97" s="1"/>
      <c r="R97" s="56" t="s">
        <v>557</v>
      </c>
      <c r="S97" s="1"/>
      <c r="T97" s="1"/>
      <c r="U97" s="1"/>
      <c r="V97" s="1"/>
      <c r="W97" s="1"/>
      <c r="X97" s="56"/>
      <c r="Y97" s="1"/>
      <c r="Z97" s="1"/>
      <c r="AA97" s="1"/>
      <c r="AB97" s="1"/>
      <c r="AC97" s="1"/>
      <c r="AD97" s="56"/>
      <c r="AE97" s="1"/>
      <c r="AF97" s="1"/>
      <c r="AG97" s="1"/>
      <c r="AH97" s="1"/>
      <c r="AI97" s="1"/>
      <c r="AJ97" s="56"/>
      <c r="AK97" s="1"/>
      <c r="AL97" s="219"/>
    </row>
    <row r="98" spans="1:38" s="220" customFormat="1" ht="12" customHeight="1">
      <c r="A98" s="383">
        <v>4</v>
      </c>
      <c r="B98" s="385">
        <v>44778</v>
      </c>
      <c r="C98" s="384"/>
      <c r="D98" s="384" t="s">
        <v>922</v>
      </c>
      <c r="E98" s="383" t="s">
        <v>558</v>
      </c>
      <c r="F98" s="383">
        <v>270</v>
      </c>
      <c r="G98" s="383">
        <v>120</v>
      </c>
      <c r="H98" s="383">
        <v>175</v>
      </c>
      <c r="I98" s="383" t="s">
        <v>923</v>
      </c>
      <c r="J98" s="338" t="s">
        <v>682</v>
      </c>
      <c r="K98" s="339">
        <f t="shared" ref="K98:K100" si="95">H98-F98</f>
        <v>-95</v>
      </c>
      <c r="L98" s="340">
        <v>100</v>
      </c>
      <c r="M98" s="341">
        <f t="shared" si="94"/>
        <v>-2475</v>
      </c>
      <c r="N98" s="339">
        <v>25</v>
      </c>
      <c r="O98" s="338" t="s">
        <v>568</v>
      </c>
      <c r="P98" s="342">
        <v>44778</v>
      </c>
      <c r="Q98" s="1"/>
      <c r="R98" s="6" t="s">
        <v>557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  <c r="AL98" s="219"/>
    </row>
    <row r="99" spans="1:38" s="390" customFormat="1" ht="12" customHeight="1">
      <c r="A99" s="336">
        <v>5</v>
      </c>
      <c r="B99" s="334">
        <v>44783</v>
      </c>
      <c r="C99" s="337"/>
      <c r="D99" s="337" t="s">
        <v>939</v>
      </c>
      <c r="E99" s="336" t="s">
        <v>558</v>
      </c>
      <c r="F99" s="336">
        <v>13.75</v>
      </c>
      <c r="G99" s="336">
        <v>9</v>
      </c>
      <c r="H99" s="336">
        <v>15.75</v>
      </c>
      <c r="I99" s="336" t="s">
        <v>940</v>
      </c>
      <c r="J99" s="304" t="s">
        <v>944</v>
      </c>
      <c r="K99" s="303">
        <f t="shared" si="95"/>
        <v>2</v>
      </c>
      <c r="L99" s="305">
        <v>100</v>
      </c>
      <c r="M99" s="306">
        <f t="shared" si="94"/>
        <v>2300</v>
      </c>
      <c r="N99" s="303">
        <v>1200</v>
      </c>
      <c r="O99" s="304" t="s">
        <v>556</v>
      </c>
      <c r="P99" s="300">
        <v>44784</v>
      </c>
      <c r="Q99" s="1"/>
      <c r="R99" s="6" t="s">
        <v>830</v>
      </c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1"/>
      <c r="AI99" s="1"/>
      <c r="AJ99" s="6"/>
      <c r="AK99" s="1"/>
      <c r="AL99" s="389"/>
    </row>
    <row r="100" spans="1:38" s="390" customFormat="1" ht="12" customHeight="1">
      <c r="A100" s="424">
        <v>6</v>
      </c>
      <c r="B100" s="334">
        <v>44785</v>
      </c>
      <c r="C100" s="425"/>
      <c r="D100" s="426" t="s">
        <v>953</v>
      </c>
      <c r="E100" s="424" t="s">
        <v>558</v>
      </c>
      <c r="F100" s="424">
        <v>40</v>
      </c>
      <c r="G100" s="424">
        <v>19</v>
      </c>
      <c r="H100" s="427">
        <v>47.5</v>
      </c>
      <c r="I100" s="428" t="s">
        <v>954</v>
      </c>
      <c r="J100" s="304" t="s">
        <v>877</v>
      </c>
      <c r="K100" s="303">
        <f t="shared" si="95"/>
        <v>7.5</v>
      </c>
      <c r="L100" s="305">
        <v>100</v>
      </c>
      <c r="M100" s="306">
        <f t="shared" si="94"/>
        <v>1775</v>
      </c>
      <c r="N100" s="303">
        <v>250</v>
      </c>
      <c r="O100" s="304" t="s">
        <v>556</v>
      </c>
      <c r="P100" s="300">
        <v>44790</v>
      </c>
      <c r="Q100" s="1"/>
      <c r="R100" s="6" t="s">
        <v>557</v>
      </c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1"/>
      <c r="AI100" s="1"/>
      <c r="AJ100" s="6"/>
      <c r="AK100" s="1"/>
      <c r="AL100" s="389"/>
    </row>
    <row r="101" spans="1:38" s="390" customFormat="1" ht="12" customHeight="1">
      <c r="A101" s="336">
        <v>7</v>
      </c>
      <c r="B101" s="334">
        <v>44789</v>
      </c>
      <c r="C101" s="337"/>
      <c r="D101" s="337" t="s">
        <v>961</v>
      </c>
      <c r="E101" s="336" t="s">
        <v>558</v>
      </c>
      <c r="F101" s="336">
        <v>245</v>
      </c>
      <c r="G101" s="336">
        <v>140</v>
      </c>
      <c r="H101" s="336">
        <v>300</v>
      </c>
      <c r="I101" s="336" t="s">
        <v>962</v>
      </c>
      <c r="J101" s="304" t="s">
        <v>694</v>
      </c>
      <c r="K101" s="303">
        <f t="shared" ref="K101" si="96">H101-F101</f>
        <v>55</v>
      </c>
      <c r="L101" s="305">
        <v>100</v>
      </c>
      <c r="M101" s="306">
        <f t="shared" ref="M101:M102" si="97">(K101*N101)-L101</f>
        <v>1275</v>
      </c>
      <c r="N101" s="303">
        <v>25</v>
      </c>
      <c r="O101" s="304" t="s">
        <v>556</v>
      </c>
      <c r="P101" s="300">
        <v>44789</v>
      </c>
      <c r="Q101" s="1"/>
      <c r="R101" s="6" t="s">
        <v>557</v>
      </c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1"/>
      <c r="AI101" s="1"/>
      <c r="AJ101" s="6"/>
      <c r="AK101" s="1"/>
      <c r="AL101" s="389"/>
    </row>
    <row r="102" spans="1:38" s="390" customFormat="1" ht="12" customHeight="1">
      <c r="A102" s="424">
        <v>8</v>
      </c>
      <c r="B102" s="349">
        <v>44789</v>
      </c>
      <c r="C102" s="425"/>
      <c r="D102" s="426" t="s">
        <v>973</v>
      </c>
      <c r="E102" s="424" t="s">
        <v>873</v>
      </c>
      <c r="F102" s="424">
        <v>92.5</v>
      </c>
      <c r="G102" s="424">
        <v>140</v>
      </c>
      <c r="H102" s="427">
        <v>71.5</v>
      </c>
      <c r="I102" s="428" t="s">
        <v>974</v>
      </c>
      <c r="J102" s="304" t="s">
        <v>569</v>
      </c>
      <c r="K102" s="303">
        <f>F102-H102</f>
        <v>21</v>
      </c>
      <c r="L102" s="305">
        <v>100</v>
      </c>
      <c r="M102" s="306">
        <f t="shared" si="97"/>
        <v>950</v>
      </c>
      <c r="N102" s="303">
        <v>50</v>
      </c>
      <c r="O102" s="304" t="s">
        <v>556</v>
      </c>
      <c r="P102" s="300">
        <v>44792</v>
      </c>
      <c r="Q102" s="1"/>
      <c r="R102" s="6" t="s">
        <v>557</v>
      </c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"/>
      <c r="AI102" s="1"/>
      <c r="AJ102" s="6"/>
      <c r="AK102" s="1"/>
      <c r="AL102" s="389"/>
    </row>
    <row r="103" spans="1:38" s="390" customFormat="1" ht="12" customHeight="1">
      <c r="A103" s="424">
        <v>9</v>
      </c>
      <c r="B103" s="349">
        <v>44790</v>
      </c>
      <c r="C103" s="425"/>
      <c r="D103" s="426" t="s">
        <v>979</v>
      </c>
      <c r="E103" s="424" t="s">
        <v>558</v>
      </c>
      <c r="F103" s="424">
        <v>235</v>
      </c>
      <c r="G103" s="424">
        <v>140</v>
      </c>
      <c r="H103" s="427">
        <v>295</v>
      </c>
      <c r="I103" s="428" t="s">
        <v>962</v>
      </c>
      <c r="J103" s="304" t="s">
        <v>764</v>
      </c>
      <c r="K103" s="303">
        <f t="shared" ref="K103:K104" si="98">H103-F103</f>
        <v>60</v>
      </c>
      <c r="L103" s="305">
        <v>100</v>
      </c>
      <c r="M103" s="306">
        <f t="shared" ref="M103:M104" si="99">(K103*N103)-L103</f>
        <v>1400</v>
      </c>
      <c r="N103" s="303">
        <v>25</v>
      </c>
      <c r="O103" s="304" t="s">
        <v>556</v>
      </c>
      <c r="P103" s="300">
        <v>44790</v>
      </c>
      <c r="Q103" s="1"/>
      <c r="R103" s="6" t="s">
        <v>557</v>
      </c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"/>
      <c r="AI103" s="1"/>
      <c r="AJ103" s="6"/>
      <c r="AK103" s="1"/>
      <c r="AL103" s="389"/>
    </row>
    <row r="104" spans="1:38" s="390" customFormat="1" ht="12" customHeight="1">
      <c r="A104" s="431">
        <v>10</v>
      </c>
      <c r="B104" s="430">
        <v>44790</v>
      </c>
      <c r="C104" s="432"/>
      <c r="D104" s="433" t="s">
        <v>980</v>
      </c>
      <c r="E104" s="431" t="s">
        <v>558</v>
      </c>
      <c r="F104" s="383">
        <v>10.5</v>
      </c>
      <c r="G104" s="431">
        <v>6</v>
      </c>
      <c r="H104" s="434">
        <v>6</v>
      </c>
      <c r="I104" s="435" t="s">
        <v>981</v>
      </c>
      <c r="J104" s="338" t="s">
        <v>1001</v>
      </c>
      <c r="K104" s="339">
        <f t="shared" si="98"/>
        <v>-4.5</v>
      </c>
      <c r="L104" s="340">
        <v>100</v>
      </c>
      <c r="M104" s="341">
        <f t="shared" si="99"/>
        <v>-4600</v>
      </c>
      <c r="N104" s="339">
        <v>1000</v>
      </c>
      <c r="O104" s="338" t="s">
        <v>568</v>
      </c>
      <c r="P104" s="342">
        <v>44791</v>
      </c>
      <c r="Q104" s="1"/>
      <c r="R104" s="6" t="s">
        <v>830</v>
      </c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  <c r="AL104" s="389"/>
    </row>
    <row r="105" spans="1:38" s="390" customFormat="1" ht="12" customHeight="1">
      <c r="A105" s="424">
        <v>11</v>
      </c>
      <c r="B105" s="349">
        <v>44790</v>
      </c>
      <c r="C105" s="425"/>
      <c r="D105" s="426" t="s">
        <v>982</v>
      </c>
      <c r="E105" s="424" t="s">
        <v>558</v>
      </c>
      <c r="F105" s="424">
        <v>29</v>
      </c>
      <c r="G105" s="424">
        <v>19</v>
      </c>
      <c r="H105" s="427">
        <v>34.5</v>
      </c>
      <c r="I105" s="428" t="s">
        <v>983</v>
      </c>
      <c r="J105" s="304" t="s">
        <v>882</v>
      </c>
      <c r="K105" s="303">
        <f t="shared" ref="K105:K107" si="100">H105-F105</f>
        <v>5.5</v>
      </c>
      <c r="L105" s="305">
        <v>100</v>
      </c>
      <c r="M105" s="306">
        <f t="shared" ref="M105:M107" si="101">(K105*N105)-L105</f>
        <v>2650</v>
      </c>
      <c r="N105" s="303">
        <v>500</v>
      </c>
      <c r="O105" s="304" t="s">
        <v>556</v>
      </c>
      <c r="P105" s="300">
        <v>44790</v>
      </c>
      <c r="Q105" s="1"/>
      <c r="R105" s="6" t="s">
        <v>557</v>
      </c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389"/>
    </row>
    <row r="106" spans="1:38" s="390" customFormat="1" ht="12" customHeight="1">
      <c r="A106" s="424">
        <v>12</v>
      </c>
      <c r="B106" s="349">
        <v>44791</v>
      </c>
      <c r="C106" s="425"/>
      <c r="D106" s="426" t="s">
        <v>994</v>
      </c>
      <c r="E106" s="424" t="s">
        <v>558</v>
      </c>
      <c r="F106" s="424">
        <v>175</v>
      </c>
      <c r="G106" s="424">
        <v>50</v>
      </c>
      <c r="H106" s="427">
        <v>225</v>
      </c>
      <c r="I106" s="428" t="s">
        <v>995</v>
      </c>
      <c r="J106" s="304" t="s">
        <v>880</v>
      </c>
      <c r="K106" s="303">
        <f t="shared" si="100"/>
        <v>50</v>
      </c>
      <c r="L106" s="305">
        <v>100</v>
      </c>
      <c r="M106" s="306">
        <f t="shared" si="101"/>
        <v>1150</v>
      </c>
      <c r="N106" s="303">
        <v>25</v>
      </c>
      <c r="O106" s="304" t="s">
        <v>556</v>
      </c>
      <c r="P106" s="300">
        <v>44791</v>
      </c>
      <c r="Q106" s="1"/>
      <c r="R106" s="6" t="s">
        <v>557</v>
      </c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  <c r="AL106" s="389"/>
    </row>
    <row r="107" spans="1:38" s="390" customFormat="1" ht="12" customHeight="1">
      <c r="A107" s="424">
        <v>13</v>
      </c>
      <c r="B107" s="349">
        <v>44791</v>
      </c>
      <c r="C107" s="425"/>
      <c r="D107" s="426" t="s">
        <v>996</v>
      </c>
      <c r="E107" s="424" t="s">
        <v>558</v>
      </c>
      <c r="F107" s="424">
        <v>49</v>
      </c>
      <c r="G107" s="424">
        <v>14</v>
      </c>
      <c r="H107" s="427">
        <v>80</v>
      </c>
      <c r="I107" s="428" t="s">
        <v>997</v>
      </c>
      <c r="J107" s="304" t="s">
        <v>1000</v>
      </c>
      <c r="K107" s="303">
        <f t="shared" si="100"/>
        <v>31</v>
      </c>
      <c r="L107" s="305">
        <v>100</v>
      </c>
      <c r="M107" s="306">
        <f t="shared" si="101"/>
        <v>1450</v>
      </c>
      <c r="N107" s="303">
        <v>50</v>
      </c>
      <c r="O107" s="304" t="s">
        <v>556</v>
      </c>
      <c r="P107" s="300">
        <v>44791</v>
      </c>
      <c r="Q107" s="1"/>
      <c r="R107" s="6" t="s">
        <v>557</v>
      </c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  <c r="AL107" s="389"/>
    </row>
    <row r="108" spans="1:38" s="390" customFormat="1" ht="12" customHeight="1">
      <c r="A108" s="424">
        <v>14</v>
      </c>
      <c r="B108" s="349">
        <v>44791</v>
      </c>
      <c r="C108" s="425"/>
      <c r="D108" s="426" t="s">
        <v>998</v>
      </c>
      <c r="E108" s="424" t="s">
        <v>558</v>
      </c>
      <c r="F108" s="424">
        <v>12.5</v>
      </c>
      <c r="G108" s="424">
        <v>5</v>
      </c>
      <c r="H108" s="427">
        <v>16.5</v>
      </c>
      <c r="I108" s="428" t="s">
        <v>999</v>
      </c>
      <c r="J108" s="304" t="s">
        <v>993</v>
      </c>
      <c r="K108" s="303">
        <f t="shared" ref="K108:K109" si="102">H108-F108</f>
        <v>4</v>
      </c>
      <c r="L108" s="305">
        <v>100</v>
      </c>
      <c r="M108" s="306">
        <f t="shared" ref="M108" si="103">(K108*N108)-L108</f>
        <v>2700</v>
      </c>
      <c r="N108" s="303">
        <v>700</v>
      </c>
      <c r="O108" s="304" t="s">
        <v>556</v>
      </c>
      <c r="P108" s="300">
        <v>44792</v>
      </c>
      <c r="Q108" s="1"/>
      <c r="R108" s="6" t="s">
        <v>557</v>
      </c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389"/>
    </row>
    <row r="109" spans="1:38" s="390" customFormat="1" ht="12" customHeight="1">
      <c r="A109" s="475">
        <v>15</v>
      </c>
      <c r="B109" s="349">
        <v>44791</v>
      </c>
      <c r="C109" s="425"/>
      <c r="D109" s="426" t="s">
        <v>1002</v>
      </c>
      <c r="E109" s="424" t="s">
        <v>558</v>
      </c>
      <c r="F109" s="424">
        <v>310</v>
      </c>
      <c r="G109" s="424">
        <v>100</v>
      </c>
      <c r="H109" s="427">
        <v>365</v>
      </c>
      <c r="I109" s="477" t="s">
        <v>923</v>
      </c>
      <c r="J109" s="466" t="s">
        <v>819</v>
      </c>
      <c r="K109" s="303">
        <f t="shared" si="102"/>
        <v>55</v>
      </c>
      <c r="L109" s="305">
        <v>100</v>
      </c>
      <c r="M109" s="483">
        <v>2300</v>
      </c>
      <c r="N109" s="479">
        <v>25</v>
      </c>
      <c r="O109" s="466" t="s">
        <v>556</v>
      </c>
      <c r="P109" s="468">
        <v>44792</v>
      </c>
      <c r="Q109" s="1"/>
      <c r="R109" s="6" t="s">
        <v>557</v>
      </c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  <c r="AL109" s="389"/>
    </row>
    <row r="110" spans="1:38" s="390" customFormat="1" ht="12" customHeight="1">
      <c r="A110" s="476"/>
      <c r="B110" s="349">
        <v>44791</v>
      </c>
      <c r="C110" s="425"/>
      <c r="D110" s="426" t="s">
        <v>1003</v>
      </c>
      <c r="E110" s="424" t="s">
        <v>873</v>
      </c>
      <c r="F110" s="424">
        <v>45</v>
      </c>
      <c r="G110" s="424">
        <v>0</v>
      </c>
      <c r="H110" s="427">
        <v>0</v>
      </c>
      <c r="I110" s="478"/>
      <c r="J110" s="467"/>
      <c r="K110" s="303">
        <v>45</v>
      </c>
      <c r="L110" s="305">
        <v>100</v>
      </c>
      <c r="M110" s="484"/>
      <c r="N110" s="480"/>
      <c r="O110" s="467"/>
      <c r="P110" s="469"/>
      <c r="Q110" s="1"/>
      <c r="R110" s="6" t="s">
        <v>557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389"/>
    </row>
    <row r="111" spans="1:38" s="390" customFormat="1" ht="12" customHeight="1">
      <c r="A111" s="439">
        <v>16</v>
      </c>
      <c r="B111" s="335">
        <v>44791</v>
      </c>
      <c r="C111" s="440"/>
      <c r="D111" s="441" t="s">
        <v>1004</v>
      </c>
      <c r="E111" s="439" t="s">
        <v>558</v>
      </c>
      <c r="F111" s="439">
        <v>38</v>
      </c>
      <c r="G111" s="439">
        <v>17</v>
      </c>
      <c r="H111" s="439">
        <v>17</v>
      </c>
      <c r="I111" s="442" t="s">
        <v>954</v>
      </c>
      <c r="J111" s="338" t="s">
        <v>1015</v>
      </c>
      <c r="K111" s="339">
        <f t="shared" ref="K111" si="104">H111-F111</f>
        <v>-21</v>
      </c>
      <c r="L111" s="340">
        <v>100</v>
      </c>
      <c r="M111" s="341">
        <f t="shared" ref="M111" si="105">(K111*N111)-L111</f>
        <v>-5350</v>
      </c>
      <c r="N111" s="339">
        <v>250</v>
      </c>
      <c r="O111" s="338" t="s">
        <v>568</v>
      </c>
      <c r="P111" s="342">
        <v>44792</v>
      </c>
      <c r="Q111" s="1"/>
      <c r="R111" s="6" t="s">
        <v>830</v>
      </c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389"/>
    </row>
    <row r="112" spans="1:38" s="390" customFormat="1" ht="12" customHeight="1">
      <c r="A112" s="431">
        <v>17</v>
      </c>
      <c r="B112" s="446">
        <v>44792</v>
      </c>
      <c r="C112" s="432"/>
      <c r="D112" s="433" t="s">
        <v>998</v>
      </c>
      <c r="E112" s="431" t="s">
        <v>558</v>
      </c>
      <c r="F112" s="431">
        <v>12.5</v>
      </c>
      <c r="G112" s="431">
        <v>5</v>
      </c>
      <c r="H112" s="434">
        <v>5</v>
      </c>
      <c r="I112" s="435" t="s">
        <v>999</v>
      </c>
      <c r="J112" s="338" t="s">
        <v>1034</v>
      </c>
      <c r="K112" s="339">
        <f t="shared" ref="K112" si="106">H112-F112</f>
        <v>-7.5</v>
      </c>
      <c r="L112" s="340">
        <v>100</v>
      </c>
      <c r="M112" s="341">
        <f t="shared" ref="M112:M114" si="107">(K112*N112)-L112</f>
        <v>-5350</v>
      </c>
      <c r="N112" s="339">
        <v>700</v>
      </c>
      <c r="O112" s="338" t="s">
        <v>568</v>
      </c>
      <c r="P112" s="342">
        <v>44795</v>
      </c>
      <c r="Q112" s="1"/>
      <c r="R112" s="6" t="s">
        <v>830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89"/>
    </row>
    <row r="113" spans="1:38" s="390" customFormat="1" ht="12" customHeight="1">
      <c r="A113" s="424">
        <v>18</v>
      </c>
      <c r="B113" s="443">
        <v>44792</v>
      </c>
      <c r="C113" s="425"/>
      <c r="D113" s="426" t="s">
        <v>1016</v>
      </c>
      <c r="E113" s="424" t="s">
        <v>873</v>
      </c>
      <c r="F113" s="424">
        <v>19</v>
      </c>
      <c r="G113" s="424">
        <v>30</v>
      </c>
      <c r="H113" s="427">
        <v>7</v>
      </c>
      <c r="I113" s="449">
        <v>0.1</v>
      </c>
      <c r="J113" s="304" t="s">
        <v>1035</v>
      </c>
      <c r="K113" s="303">
        <f>F113-H113</f>
        <v>12</v>
      </c>
      <c r="L113" s="305">
        <v>100</v>
      </c>
      <c r="M113" s="306">
        <f t="shared" si="107"/>
        <v>1700</v>
      </c>
      <c r="N113" s="303">
        <v>150</v>
      </c>
      <c r="O113" s="304" t="s">
        <v>556</v>
      </c>
      <c r="P113" s="300">
        <v>44795</v>
      </c>
      <c r="Q113" s="1"/>
      <c r="R113" s="6" t="s">
        <v>557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89"/>
    </row>
    <row r="114" spans="1:38" s="390" customFormat="1" ht="12" customHeight="1">
      <c r="A114" s="424">
        <v>19</v>
      </c>
      <c r="B114" s="452">
        <v>44795</v>
      </c>
      <c r="C114" s="425"/>
      <c r="D114" s="426" t="s">
        <v>1036</v>
      </c>
      <c r="E114" s="424" t="s">
        <v>558</v>
      </c>
      <c r="F114" s="424">
        <v>5</v>
      </c>
      <c r="G114" s="424">
        <v>0.9</v>
      </c>
      <c r="H114" s="427">
        <v>6.5</v>
      </c>
      <c r="I114" s="428" t="s">
        <v>1064</v>
      </c>
      <c r="J114" s="304" t="s">
        <v>1063</v>
      </c>
      <c r="K114" s="303">
        <f t="shared" ref="K114" si="108">H114-F114</f>
        <v>1.5</v>
      </c>
      <c r="L114" s="305">
        <v>100</v>
      </c>
      <c r="M114" s="306">
        <f t="shared" si="107"/>
        <v>1325</v>
      </c>
      <c r="N114" s="303">
        <v>950</v>
      </c>
      <c r="O114" s="304" t="s">
        <v>556</v>
      </c>
      <c r="P114" s="300">
        <v>44796</v>
      </c>
      <c r="Q114" s="1"/>
      <c r="R114" s="6" t="s">
        <v>557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89"/>
    </row>
    <row r="115" spans="1:38" s="390" customFormat="1" ht="12" customHeight="1">
      <c r="A115" s="289"/>
      <c r="B115" s="343"/>
      <c r="C115" s="290"/>
      <c r="D115" s="291"/>
      <c r="E115" s="289"/>
      <c r="F115" s="289"/>
      <c r="G115" s="289"/>
      <c r="H115" s="292"/>
      <c r="I115" s="293"/>
      <c r="J115" s="255"/>
      <c r="K115" s="225"/>
      <c r="L115" s="244"/>
      <c r="M115" s="245"/>
      <c r="N115" s="225"/>
      <c r="O115" s="255"/>
      <c r="P115" s="221"/>
      <c r="Q115" s="1"/>
      <c r="R115" s="6"/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89"/>
    </row>
    <row r="116" spans="1:38" s="390" customFormat="1" ht="12" customHeight="1">
      <c r="A116" s="289"/>
      <c r="B116" s="363"/>
      <c r="C116" s="290"/>
      <c r="D116" s="291"/>
      <c r="E116" s="289"/>
      <c r="F116" s="289"/>
      <c r="G116" s="289"/>
      <c r="H116" s="292"/>
      <c r="I116" s="293"/>
      <c r="J116" s="255"/>
      <c r="K116" s="225"/>
      <c r="L116" s="244"/>
      <c r="M116" s="245"/>
      <c r="N116" s="225"/>
      <c r="O116" s="255"/>
      <c r="P116" s="221"/>
      <c r="Q116" s="1"/>
      <c r="R116" s="6"/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89"/>
    </row>
    <row r="117" spans="1:38" ht="15" customHeight="1">
      <c r="A117" s="289"/>
      <c r="B117" s="343"/>
      <c r="C117" s="290"/>
      <c r="D117" s="291"/>
      <c r="E117" s="289"/>
      <c r="F117" s="289"/>
      <c r="G117" s="289"/>
      <c r="H117" s="292"/>
      <c r="I117" s="293"/>
      <c r="J117" s="255"/>
      <c r="K117" s="225"/>
      <c r="L117" s="244"/>
      <c r="M117" s="245"/>
      <c r="N117" s="225"/>
      <c r="O117" s="255"/>
      <c r="P117" s="221"/>
      <c r="Q117" s="1"/>
      <c r="R117" s="6"/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1"/>
    </row>
    <row r="118" spans="1:38" ht="12.75" customHeight="1">
      <c r="A118" s="142"/>
      <c r="B118" s="147"/>
      <c r="C118" s="147"/>
      <c r="D118" s="148"/>
      <c r="E118" s="142"/>
      <c r="F118" s="149"/>
      <c r="G118" s="142"/>
      <c r="H118" s="142"/>
      <c r="I118" s="142"/>
      <c r="J118" s="147"/>
      <c r="K118" s="150"/>
      <c r="L118" s="142"/>
      <c r="M118" s="142"/>
      <c r="N118" s="142"/>
      <c r="O118" s="151"/>
      <c r="P118" s="1"/>
      <c r="Q118" s="1"/>
      <c r="R118" s="6"/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</row>
    <row r="119" spans="1:38" ht="38.25" customHeight="1">
      <c r="A119" s="94" t="s">
        <v>580</v>
      </c>
      <c r="B119" s="152"/>
      <c r="C119" s="152"/>
      <c r="D119" s="153"/>
      <c r="E119" s="127"/>
      <c r="F119" s="6"/>
      <c r="G119" s="6"/>
      <c r="H119" s="128"/>
      <c r="I119" s="154"/>
      <c r="J119" s="1"/>
      <c r="K119" s="6"/>
      <c r="L119" s="6"/>
      <c r="M119" s="6"/>
      <c r="N119" s="1"/>
      <c r="O119" s="1"/>
      <c r="Q119" s="1"/>
      <c r="R119" s="6"/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</row>
    <row r="120" spans="1:38" s="220" customFormat="1" ht="14.25" customHeight="1">
      <c r="A120" s="95" t="s">
        <v>16</v>
      </c>
      <c r="B120" s="96" t="s">
        <v>533</v>
      </c>
      <c r="C120" s="96"/>
      <c r="D120" s="97" t="s">
        <v>544</v>
      </c>
      <c r="E120" s="96" t="s">
        <v>545</v>
      </c>
      <c r="F120" s="96" t="s">
        <v>546</v>
      </c>
      <c r="G120" s="96" t="s">
        <v>547</v>
      </c>
      <c r="H120" s="96" t="s">
        <v>548</v>
      </c>
      <c r="I120" s="96" t="s">
        <v>549</v>
      </c>
      <c r="J120" s="95" t="s">
        <v>550</v>
      </c>
      <c r="K120" s="131" t="s">
        <v>567</v>
      </c>
      <c r="L120" s="132" t="s">
        <v>552</v>
      </c>
      <c r="M120" s="98" t="s">
        <v>553</v>
      </c>
      <c r="N120" s="96" t="s">
        <v>554</v>
      </c>
      <c r="O120" s="97" t="s">
        <v>555</v>
      </c>
      <c r="P120" s="96" t="s">
        <v>786</v>
      </c>
      <c r="Q120" s="219"/>
      <c r="R120" s="6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</row>
    <row r="121" spans="1:38" s="220" customFormat="1" ht="12.75" customHeight="1">
      <c r="A121" s="343"/>
      <c r="B121" s="343"/>
      <c r="C121" s="343"/>
      <c r="D121" s="343"/>
      <c r="E121" s="360"/>
      <c r="F121" s="360"/>
      <c r="G121" s="360"/>
      <c r="H121" s="360"/>
      <c r="I121" s="360"/>
      <c r="J121" s="255"/>
      <c r="K121" s="225"/>
      <c r="L121" s="244"/>
      <c r="M121" s="245"/>
      <c r="N121" s="225"/>
      <c r="O121" s="255"/>
      <c r="P121" s="221"/>
      <c r="Q121" s="219"/>
      <c r="R121" s="1" t="s">
        <v>557</v>
      </c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</row>
    <row r="122" spans="1:38" ht="14.25" customHeight="1">
      <c r="A122" s="360"/>
      <c r="B122" s="358"/>
      <c r="C122" s="359"/>
      <c r="D122" s="359"/>
      <c r="E122" s="360"/>
      <c r="F122" s="360"/>
      <c r="G122" s="360"/>
      <c r="H122" s="360"/>
      <c r="I122" s="360"/>
      <c r="J122" s="255"/>
      <c r="K122" s="225"/>
      <c r="L122" s="244"/>
      <c r="M122" s="245"/>
      <c r="N122" s="225"/>
      <c r="O122" s="255"/>
      <c r="P122" s="221"/>
      <c r="R122" s="219"/>
      <c r="S122" s="41"/>
      <c r="T122" s="1"/>
      <c r="U122" s="1"/>
      <c r="V122" s="1"/>
      <c r="W122" s="1"/>
      <c r="X122" s="1"/>
      <c r="Y122" s="1"/>
      <c r="Z122" s="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</row>
    <row r="123" spans="1:38" ht="12.75" customHeight="1">
      <c r="A123" s="360"/>
      <c r="B123" s="358"/>
      <c r="C123" s="359"/>
      <c r="D123" s="359"/>
      <c r="E123" s="360"/>
      <c r="F123" s="360"/>
      <c r="G123" s="360"/>
      <c r="H123" s="360"/>
      <c r="I123" s="360"/>
      <c r="J123" s="255"/>
      <c r="K123" s="225"/>
      <c r="L123" s="244"/>
      <c r="M123" s="245"/>
      <c r="N123" s="225"/>
      <c r="O123" s="255"/>
      <c r="P123" s="221"/>
      <c r="R123" s="6"/>
      <c r="S123" s="1"/>
      <c r="T123" s="1"/>
      <c r="U123" s="1"/>
      <c r="V123" s="1"/>
      <c r="W123" s="1"/>
      <c r="X123" s="1"/>
      <c r="Y123" s="1"/>
    </row>
    <row r="124" spans="1:38" ht="12.75" customHeight="1">
      <c r="A124" s="111" t="s">
        <v>560</v>
      </c>
      <c r="B124" s="111"/>
      <c r="C124" s="111"/>
      <c r="D124" s="111"/>
      <c r="E124" s="41"/>
      <c r="F124" s="119" t="s">
        <v>562</v>
      </c>
      <c r="G124" s="56"/>
      <c r="H124" s="56"/>
      <c r="I124" s="56"/>
      <c r="J124" s="6"/>
      <c r="K124" s="136"/>
      <c r="L124" s="137"/>
      <c r="M124" s="6"/>
      <c r="N124" s="101"/>
      <c r="O124" s="155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18" t="s">
        <v>561</v>
      </c>
      <c r="B125" s="111"/>
      <c r="C125" s="111"/>
      <c r="D125" s="111"/>
      <c r="E125" s="6"/>
      <c r="F125" s="119" t="s">
        <v>564</v>
      </c>
      <c r="G125" s="6"/>
      <c r="H125" s="6" t="s">
        <v>782</v>
      </c>
      <c r="I125" s="6"/>
      <c r="J125" s="1"/>
      <c r="K125" s="6"/>
      <c r="L125" s="6"/>
      <c r="M125" s="6"/>
      <c r="N125" s="1"/>
      <c r="O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18"/>
      <c r="B126" s="111"/>
      <c r="C126" s="111"/>
      <c r="D126" s="111"/>
      <c r="E126" s="6"/>
      <c r="F126" s="119"/>
      <c r="G126" s="6"/>
      <c r="H126" s="6"/>
      <c r="I126" s="6"/>
      <c r="J126" s="1"/>
      <c r="K126" s="6"/>
      <c r="L126" s="6"/>
      <c r="M126" s="6"/>
      <c r="N126" s="1"/>
      <c r="O126" s="1"/>
      <c r="Q126" s="1"/>
      <c r="R126" s="5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18"/>
      <c r="B127" s="111"/>
      <c r="C127" s="111"/>
      <c r="D127" s="111"/>
      <c r="E127" s="6"/>
      <c r="F127" s="119"/>
      <c r="G127" s="56"/>
      <c r="H127" s="41"/>
      <c r="I127" s="56"/>
      <c r="J127" s="6"/>
      <c r="K127" s="136"/>
      <c r="L127" s="137"/>
      <c r="M127" s="6"/>
      <c r="N127" s="101"/>
      <c r="O127" s="138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56"/>
      <c r="B128" s="100"/>
      <c r="C128" s="100"/>
      <c r="D128" s="41"/>
      <c r="E128" s="56"/>
      <c r="F128" s="56"/>
      <c r="G128" s="56"/>
      <c r="H128" s="41"/>
      <c r="I128" s="56"/>
      <c r="J128" s="6"/>
      <c r="K128" s="136"/>
      <c r="L128" s="137"/>
      <c r="M128" s="6"/>
      <c r="N128" s="101"/>
      <c r="O128" s="138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38.25" customHeight="1">
      <c r="A129" s="41"/>
      <c r="B129" s="156" t="s">
        <v>581</v>
      </c>
      <c r="C129" s="156"/>
      <c r="D129" s="156"/>
      <c r="E129" s="156"/>
      <c r="F129" s="6"/>
      <c r="G129" s="6"/>
      <c r="H129" s="129"/>
      <c r="I129" s="6"/>
      <c r="J129" s="129"/>
      <c r="K129" s="130"/>
      <c r="L129" s="6"/>
      <c r="M129" s="6"/>
      <c r="N129" s="1"/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95" t="s">
        <v>16</v>
      </c>
      <c r="B130" s="96" t="s">
        <v>533</v>
      </c>
      <c r="C130" s="96"/>
      <c r="D130" s="97" t="s">
        <v>544</v>
      </c>
      <c r="E130" s="96" t="s">
        <v>545</v>
      </c>
      <c r="F130" s="96" t="s">
        <v>546</v>
      </c>
      <c r="G130" s="96" t="s">
        <v>582</v>
      </c>
      <c r="H130" s="96" t="s">
        <v>583</v>
      </c>
      <c r="I130" s="96" t="s">
        <v>549</v>
      </c>
      <c r="J130" s="157" t="s">
        <v>550</v>
      </c>
      <c r="K130" s="96" t="s">
        <v>551</v>
      </c>
      <c r="L130" s="96" t="s">
        <v>584</v>
      </c>
      <c r="M130" s="96" t="s">
        <v>554</v>
      </c>
      <c r="N130" s="97" t="s">
        <v>555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8">
        <v>1</v>
      </c>
      <c r="B131" s="159">
        <v>41579</v>
      </c>
      <c r="C131" s="159"/>
      <c r="D131" s="160" t="s">
        <v>585</v>
      </c>
      <c r="E131" s="161" t="s">
        <v>586</v>
      </c>
      <c r="F131" s="162">
        <v>82</v>
      </c>
      <c r="G131" s="161" t="s">
        <v>587</v>
      </c>
      <c r="H131" s="161">
        <v>100</v>
      </c>
      <c r="I131" s="163">
        <v>100</v>
      </c>
      <c r="J131" s="164" t="s">
        <v>588</v>
      </c>
      <c r="K131" s="165">
        <f t="shared" ref="K131:K183" si="109">H131-F131</f>
        <v>18</v>
      </c>
      <c r="L131" s="166">
        <f t="shared" ref="L131:L183" si="110">K131/F131</f>
        <v>0.21951219512195122</v>
      </c>
      <c r="M131" s="161" t="s">
        <v>556</v>
      </c>
      <c r="N131" s="167">
        <v>42657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2</v>
      </c>
      <c r="B132" s="159">
        <v>41794</v>
      </c>
      <c r="C132" s="159"/>
      <c r="D132" s="160" t="s">
        <v>589</v>
      </c>
      <c r="E132" s="161" t="s">
        <v>558</v>
      </c>
      <c r="F132" s="162">
        <v>257</v>
      </c>
      <c r="G132" s="161" t="s">
        <v>587</v>
      </c>
      <c r="H132" s="161">
        <v>300</v>
      </c>
      <c r="I132" s="163">
        <v>300</v>
      </c>
      <c r="J132" s="164" t="s">
        <v>588</v>
      </c>
      <c r="K132" s="165">
        <f t="shared" si="109"/>
        <v>43</v>
      </c>
      <c r="L132" s="166">
        <f t="shared" si="110"/>
        <v>0.16731517509727625</v>
      </c>
      <c r="M132" s="161" t="s">
        <v>556</v>
      </c>
      <c r="N132" s="167">
        <v>41822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3</v>
      </c>
      <c r="B133" s="159">
        <v>41828</v>
      </c>
      <c r="C133" s="159"/>
      <c r="D133" s="160" t="s">
        <v>590</v>
      </c>
      <c r="E133" s="161" t="s">
        <v>558</v>
      </c>
      <c r="F133" s="162">
        <v>393</v>
      </c>
      <c r="G133" s="161" t="s">
        <v>587</v>
      </c>
      <c r="H133" s="161">
        <v>468</v>
      </c>
      <c r="I133" s="163">
        <v>468</v>
      </c>
      <c r="J133" s="164" t="s">
        <v>588</v>
      </c>
      <c r="K133" s="165">
        <f t="shared" si="109"/>
        <v>75</v>
      </c>
      <c r="L133" s="166">
        <f t="shared" si="110"/>
        <v>0.19083969465648856</v>
      </c>
      <c r="M133" s="161" t="s">
        <v>556</v>
      </c>
      <c r="N133" s="167">
        <v>41863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4</v>
      </c>
      <c r="B134" s="159">
        <v>41857</v>
      </c>
      <c r="C134" s="159"/>
      <c r="D134" s="160" t="s">
        <v>591</v>
      </c>
      <c r="E134" s="161" t="s">
        <v>558</v>
      </c>
      <c r="F134" s="162">
        <v>205</v>
      </c>
      <c r="G134" s="161" t="s">
        <v>587</v>
      </c>
      <c r="H134" s="161">
        <v>275</v>
      </c>
      <c r="I134" s="163">
        <v>250</v>
      </c>
      <c r="J134" s="164" t="s">
        <v>588</v>
      </c>
      <c r="K134" s="165">
        <f t="shared" si="109"/>
        <v>70</v>
      </c>
      <c r="L134" s="166">
        <f t="shared" si="110"/>
        <v>0.34146341463414637</v>
      </c>
      <c r="M134" s="161" t="s">
        <v>556</v>
      </c>
      <c r="N134" s="167">
        <v>41962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5</v>
      </c>
      <c r="B135" s="159">
        <v>41886</v>
      </c>
      <c r="C135" s="159"/>
      <c r="D135" s="160" t="s">
        <v>592</v>
      </c>
      <c r="E135" s="161" t="s">
        <v>558</v>
      </c>
      <c r="F135" s="162">
        <v>162</v>
      </c>
      <c r="G135" s="161" t="s">
        <v>587</v>
      </c>
      <c r="H135" s="161">
        <v>190</v>
      </c>
      <c r="I135" s="163">
        <v>190</v>
      </c>
      <c r="J135" s="164" t="s">
        <v>588</v>
      </c>
      <c r="K135" s="165">
        <f t="shared" si="109"/>
        <v>28</v>
      </c>
      <c r="L135" s="166">
        <f t="shared" si="110"/>
        <v>0.1728395061728395</v>
      </c>
      <c r="M135" s="161" t="s">
        <v>556</v>
      </c>
      <c r="N135" s="167">
        <v>42006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8">
        <v>6</v>
      </c>
      <c r="B136" s="159">
        <v>41886</v>
      </c>
      <c r="C136" s="159"/>
      <c r="D136" s="160" t="s">
        <v>593</v>
      </c>
      <c r="E136" s="161" t="s">
        <v>558</v>
      </c>
      <c r="F136" s="162">
        <v>75</v>
      </c>
      <c r="G136" s="161" t="s">
        <v>587</v>
      </c>
      <c r="H136" s="161">
        <v>91.5</v>
      </c>
      <c r="I136" s="163" t="s">
        <v>594</v>
      </c>
      <c r="J136" s="164" t="s">
        <v>595</v>
      </c>
      <c r="K136" s="165">
        <f t="shared" si="109"/>
        <v>16.5</v>
      </c>
      <c r="L136" s="166">
        <f t="shared" si="110"/>
        <v>0.22</v>
      </c>
      <c r="M136" s="161" t="s">
        <v>556</v>
      </c>
      <c r="N136" s="167">
        <v>41954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8">
        <v>7</v>
      </c>
      <c r="B137" s="159">
        <v>41913</v>
      </c>
      <c r="C137" s="159"/>
      <c r="D137" s="160" t="s">
        <v>596</v>
      </c>
      <c r="E137" s="161" t="s">
        <v>558</v>
      </c>
      <c r="F137" s="162">
        <v>850</v>
      </c>
      <c r="G137" s="161" t="s">
        <v>587</v>
      </c>
      <c r="H137" s="161">
        <v>982.5</v>
      </c>
      <c r="I137" s="163">
        <v>1050</v>
      </c>
      <c r="J137" s="164" t="s">
        <v>597</v>
      </c>
      <c r="K137" s="165">
        <f t="shared" si="109"/>
        <v>132.5</v>
      </c>
      <c r="L137" s="166">
        <f t="shared" si="110"/>
        <v>0.15588235294117647</v>
      </c>
      <c r="M137" s="161" t="s">
        <v>556</v>
      </c>
      <c r="N137" s="167">
        <v>42039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8">
        <v>8</v>
      </c>
      <c r="B138" s="159">
        <v>41913</v>
      </c>
      <c r="C138" s="159"/>
      <c r="D138" s="160" t="s">
        <v>598</v>
      </c>
      <c r="E138" s="161" t="s">
        <v>558</v>
      </c>
      <c r="F138" s="162">
        <v>475</v>
      </c>
      <c r="G138" s="161" t="s">
        <v>587</v>
      </c>
      <c r="H138" s="161">
        <v>515</v>
      </c>
      <c r="I138" s="163">
        <v>600</v>
      </c>
      <c r="J138" s="164" t="s">
        <v>599</v>
      </c>
      <c r="K138" s="165">
        <f t="shared" si="109"/>
        <v>40</v>
      </c>
      <c r="L138" s="166">
        <f t="shared" si="110"/>
        <v>8.4210526315789472E-2</v>
      </c>
      <c r="M138" s="161" t="s">
        <v>556</v>
      </c>
      <c r="N138" s="167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9</v>
      </c>
      <c r="B139" s="159">
        <v>41913</v>
      </c>
      <c r="C139" s="159"/>
      <c r="D139" s="160" t="s">
        <v>600</v>
      </c>
      <c r="E139" s="161" t="s">
        <v>558</v>
      </c>
      <c r="F139" s="162">
        <v>86</v>
      </c>
      <c r="G139" s="161" t="s">
        <v>587</v>
      </c>
      <c r="H139" s="161">
        <v>99</v>
      </c>
      <c r="I139" s="163">
        <v>140</v>
      </c>
      <c r="J139" s="164" t="s">
        <v>601</v>
      </c>
      <c r="K139" s="165">
        <f t="shared" si="109"/>
        <v>13</v>
      </c>
      <c r="L139" s="166">
        <f t="shared" si="110"/>
        <v>0.15116279069767441</v>
      </c>
      <c r="M139" s="161" t="s">
        <v>556</v>
      </c>
      <c r="N139" s="167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8">
        <v>10</v>
      </c>
      <c r="B140" s="159">
        <v>41926</v>
      </c>
      <c r="C140" s="159"/>
      <c r="D140" s="160" t="s">
        <v>602</v>
      </c>
      <c r="E140" s="161" t="s">
        <v>558</v>
      </c>
      <c r="F140" s="162">
        <v>496.6</v>
      </c>
      <c r="G140" s="161" t="s">
        <v>587</v>
      </c>
      <c r="H140" s="161">
        <v>621</v>
      </c>
      <c r="I140" s="163">
        <v>580</v>
      </c>
      <c r="J140" s="164" t="s">
        <v>588</v>
      </c>
      <c r="K140" s="165">
        <f t="shared" si="109"/>
        <v>124.39999999999998</v>
      </c>
      <c r="L140" s="166">
        <f t="shared" si="110"/>
        <v>0.25050342327829234</v>
      </c>
      <c r="M140" s="161" t="s">
        <v>556</v>
      </c>
      <c r="N140" s="167">
        <v>42605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11</v>
      </c>
      <c r="B141" s="159">
        <v>41926</v>
      </c>
      <c r="C141" s="159"/>
      <c r="D141" s="160" t="s">
        <v>603</v>
      </c>
      <c r="E141" s="161" t="s">
        <v>558</v>
      </c>
      <c r="F141" s="162">
        <v>2481.9</v>
      </c>
      <c r="G141" s="161" t="s">
        <v>587</v>
      </c>
      <c r="H141" s="161">
        <v>2840</v>
      </c>
      <c r="I141" s="163">
        <v>2870</v>
      </c>
      <c r="J141" s="164" t="s">
        <v>604</v>
      </c>
      <c r="K141" s="165">
        <f t="shared" si="109"/>
        <v>358.09999999999991</v>
      </c>
      <c r="L141" s="166">
        <f t="shared" si="110"/>
        <v>0.14428462065353154</v>
      </c>
      <c r="M141" s="161" t="s">
        <v>556</v>
      </c>
      <c r="N141" s="167">
        <v>42017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12</v>
      </c>
      <c r="B142" s="159">
        <v>41928</v>
      </c>
      <c r="C142" s="159"/>
      <c r="D142" s="160" t="s">
        <v>605</v>
      </c>
      <c r="E142" s="161" t="s">
        <v>558</v>
      </c>
      <c r="F142" s="162">
        <v>84.5</v>
      </c>
      <c r="G142" s="161" t="s">
        <v>587</v>
      </c>
      <c r="H142" s="161">
        <v>93</v>
      </c>
      <c r="I142" s="163">
        <v>110</v>
      </c>
      <c r="J142" s="164" t="s">
        <v>606</v>
      </c>
      <c r="K142" s="165">
        <f t="shared" si="109"/>
        <v>8.5</v>
      </c>
      <c r="L142" s="166">
        <f t="shared" si="110"/>
        <v>0.10059171597633136</v>
      </c>
      <c r="M142" s="161" t="s">
        <v>556</v>
      </c>
      <c r="N142" s="167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13</v>
      </c>
      <c r="B143" s="159">
        <v>41928</v>
      </c>
      <c r="C143" s="159"/>
      <c r="D143" s="160" t="s">
        <v>607</v>
      </c>
      <c r="E143" s="161" t="s">
        <v>558</v>
      </c>
      <c r="F143" s="162">
        <v>401</v>
      </c>
      <c r="G143" s="161" t="s">
        <v>587</v>
      </c>
      <c r="H143" s="161">
        <v>428</v>
      </c>
      <c r="I143" s="163">
        <v>450</v>
      </c>
      <c r="J143" s="164" t="s">
        <v>608</v>
      </c>
      <c r="K143" s="165">
        <f t="shared" si="109"/>
        <v>27</v>
      </c>
      <c r="L143" s="166">
        <f t="shared" si="110"/>
        <v>6.7331670822942641E-2</v>
      </c>
      <c r="M143" s="161" t="s">
        <v>556</v>
      </c>
      <c r="N143" s="167">
        <v>42020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14</v>
      </c>
      <c r="B144" s="159">
        <v>41928</v>
      </c>
      <c r="C144" s="159"/>
      <c r="D144" s="160" t="s">
        <v>609</v>
      </c>
      <c r="E144" s="161" t="s">
        <v>558</v>
      </c>
      <c r="F144" s="162">
        <v>101</v>
      </c>
      <c r="G144" s="161" t="s">
        <v>587</v>
      </c>
      <c r="H144" s="161">
        <v>112</v>
      </c>
      <c r="I144" s="163">
        <v>120</v>
      </c>
      <c r="J144" s="164" t="s">
        <v>610</v>
      </c>
      <c r="K144" s="165">
        <f t="shared" si="109"/>
        <v>11</v>
      </c>
      <c r="L144" s="166">
        <f t="shared" si="110"/>
        <v>0.10891089108910891</v>
      </c>
      <c r="M144" s="161" t="s">
        <v>556</v>
      </c>
      <c r="N144" s="167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15</v>
      </c>
      <c r="B145" s="159">
        <v>41954</v>
      </c>
      <c r="C145" s="159"/>
      <c r="D145" s="160" t="s">
        <v>611</v>
      </c>
      <c r="E145" s="161" t="s">
        <v>558</v>
      </c>
      <c r="F145" s="162">
        <v>59</v>
      </c>
      <c r="G145" s="161" t="s">
        <v>587</v>
      </c>
      <c r="H145" s="161">
        <v>76</v>
      </c>
      <c r="I145" s="163">
        <v>76</v>
      </c>
      <c r="J145" s="164" t="s">
        <v>588</v>
      </c>
      <c r="K145" s="165">
        <f t="shared" si="109"/>
        <v>17</v>
      </c>
      <c r="L145" s="166">
        <f t="shared" si="110"/>
        <v>0.28813559322033899</v>
      </c>
      <c r="M145" s="161" t="s">
        <v>556</v>
      </c>
      <c r="N145" s="167">
        <v>43032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16</v>
      </c>
      <c r="B146" s="159">
        <v>41954</v>
      </c>
      <c r="C146" s="159"/>
      <c r="D146" s="160" t="s">
        <v>600</v>
      </c>
      <c r="E146" s="161" t="s">
        <v>558</v>
      </c>
      <c r="F146" s="162">
        <v>99</v>
      </c>
      <c r="G146" s="161" t="s">
        <v>587</v>
      </c>
      <c r="H146" s="161">
        <v>120</v>
      </c>
      <c r="I146" s="163">
        <v>120</v>
      </c>
      <c r="J146" s="164" t="s">
        <v>569</v>
      </c>
      <c r="K146" s="165">
        <f t="shared" si="109"/>
        <v>21</v>
      </c>
      <c r="L146" s="166">
        <f t="shared" si="110"/>
        <v>0.21212121212121213</v>
      </c>
      <c r="M146" s="161" t="s">
        <v>556</v>
      </c>
      <c r="N146" s="167">
        <v>41960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17</v>
      </c>
      <c r="B147" s="159">
        <v>41956</v>
      </c>
      <c r="C147" s="159"/>
      <c r="D147" s="160" t="s">
        <v>612</v>
      </c>
      <c r="E147" s="161" t="s">
        <v>558</v>
      </c>
      <c r="F147" s="162">
        <v>22</v>
      </c>
      <c r="G147" s="161" t="s">
        <v>587</v>
      </c>
      <c r="H147" s="161">
        <v>33.549999999999997</v>
      </c>
      <c r="I147" s="163">
        <v>32</v>
      </c>
      <c r="J147" s="164" t="s">
        <v>613</v>
      </c>
      <c r="K147" s="165">
        <f t="shared" si="109"/>
        <v>11.549999999999997</v>
      </c>
      <c r="L147" s="166">
        <f t="shared" si="110"/>
        <v>0.52499999999999991</v>
      </c>
      <c r="M147" s="161" t="s">
        <v>556</v>
      </c>
      <c r="N147" s="167">
        <v>42188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18</v>
      </c>
      <c r="B148" s="159">
        <v>41976</v>
      </c>
      <c r="C148" s="159"/>
      <c r="D148" s="160" t="s">
        <v>614</v>
      </c>
      <c r="E148" s="161" t="s">
        <v>558</v>
      </c>
      <c r="F148" s="162">
        <v>440</v>
      </c>
      <c r="G148" s="161" t="s">
        <v>587</v>
      </c>
      <c r="H148" s="161">
        <v>520</v>
      </c>
      <c r="I148" s="163">
        <v>520</v>
      </c>
      <c r="J148" s="164" t="s">
        <v>615</v>
      </c>
      <c r="K148" s="165">
        <f t="shared" si="109"/>
        <v>80</v>
      </c>
      <c r="L148" s="166">
        <f t="shared" si="110"/>
        <v>0.18181818181818182</v>
      </c>
      <c r="M148" s="161" t="s">
        <v>556</v>
      </c>
      <c r="N148" s="167">
        <v>42208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19</v>
      </c>
      <c r="B149" s="159">
        <v>41976</v>
      </c>
      <c r="C149" s="159"/>
      <c r="D149" s="160" t="s">
        <v>616</v>
      </c>
      <c r="E149" s="161" t="s">
        <v>558</v>
      </c>
      <c r="F149" s="162">
        <v>360</v>
      </c>
      <c r="G149" s="161" t="s">
        <v>587</v>
      </c>
      <c r="H149" s="161">
        <v>427</v>
      </c>
      <c r="I149" s="163">
        <v>425</v>
      </c>
      <c r="J149" s="164" t="s">
        <v>617</v>
      </c>
      <c r="K149" s="165">
        <f t="shared" si="109"/>
        <v>67</v>
      </c>
      <c r="L149" s="166">
        <f t="shared" si="110"/>
        <v>0.18611111111111112</v>
      </c>
      <c r="M149" s="161" t="s">
        <v>556</v>
      </c>
      <c r="N149" s="167">
        <v>42058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8">
        <v>20</v>
      </c>
      <c r="B150" s="159">
        <v>42012</v>
      </c>
      <c r="C150" s="159"/>
      <c r="D150" s="160" t="s">
        <v>618</v>
      </c>
      <c r="E150" s="161" t="s">
        <v>558</v>
      </c>
      <c r="F150" s="162">
        <v>360</v>
      </c>
      <c r="G150" s="161" t="s">
        <v>587</v>
      </c>
      <c r="H150" s="161">
        <v>455</v>
      </c>
      <c r="I150" s="163">
        <v>420</v>
      </c>
      <c r="J150" s="164" t="s">
        <v>619</v>
      </c>
      <c r="K150" s="165">
        <f t="shared" si="109"/>
        <v>95</v>
      </c>
      <c r="L150" s="166">
        <f t="shared" si="110"/>
        <v>0.2638888888888889</v>
      </c>
      <c r="M150" s="161" t="s">
        <v>556</v>
      </c>
      <c r="N150" s="167">
        <v>42024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21</v>
      </c>
      <c r="B151" s="159">
        <v>42012</v>
      </c>
      <c r="C151" s="159"/>
      <c r="D151" s="160" t="s">
        <v>620</v>
      </c>
      <c r="E151" s="161" t="s">
        <v>558</v>
      </c>
      <c r="F151" s="162">
        <v>130</v>
      </c>
      <c r="G151" s="161"/>
      <c r="H151" s="161">
        <v>175.5</v>
      </c>
      <c r="I151" s="163">
        <v>165</v>
      </c>
      <c r="J151" s="164" t="s">
        <v>621</v>
      </c>
      <c r="K151" s="165">
        <f t="shared" si="109"/>
        <v>45.5</v>
      </c>
      <c r="L151" s="166">
        <f t="shared" si="110"/>
        <v>0.35</v>
      </c>
      <c r="M151" s="161" t="s">
        <v>556</v>
      </c>
      <c r="N151" s="167">
        <v>43088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22</v>
      </c>
      <c r="B152" s="159">
        <v>42040</v>
      </c>
      <c r="C152" s="159"/>
      <c r="D152" s="160" t="s">
        <v>371</v>
      </c>
      <c r="E152" s="161" t="s">
        <v>586</v>
      </c>
      <c r="F152" s="162">
        <v>98</v>
      </c>
      <c r="G152" s="161"/>
      <c r="H152" s="161">
        <v>120</v>
      </c>
      <c r="I152" s="163">
        <v>120</v>
      </c>
      <c r="J152" s="164" t="s">
        <v>588</v>
      </c>
      <c r="K152" s="165">
        <f t="shared" si="109"/>
        <v>22</v>
      </c>
      <c r="L152" s="166">
        <f t="shared" si="110"/>
        <v>0.22448979591836735</v>
      </c>
      <c r="M152" s="161" t="s">
        <v>556</v>
      </c>
      <c r="N152" s="167">
        <v>42753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23</v>
      </c>
      <c r="B153" s="159">
        <v>42040</v>
      </c>
      <c r="C153" s="159"/>
      <c r="D153" s="160" t="s">
        <v>622</v>
      </c>
      <c r="E153" s="161" t="s">
        <v>586</v>
      </c>
      <c r="F153" s="162">
        <v>196</v>
      </c>
      <c r="G153" s="161"/>
      <c r="H153" s="161">
        <v>262</v>
      </c>
      <c r="I153" s="163">
        <v>255</v>
      </c>
      <c r="J153" s="164" t="s">
        <v>588</v>
      </c>
      <c r="K153" s="165">
        <f t="shared" si="109"/>
        <v>66</v>
      </c>
      <c r="L153" s="166">
        <f t="shared" si="110"/>
        <v>0.33673469387755101</v>
      </c>
      <c r="M153" s="161" t="s">
        <v>556</v>
      </c>
      <c r="N153" s="167">
        <v>42599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8">
        <v>24</v>
      </c>
      <c r="B154" s="169">
        <v>42067</v>
      </c>
      <c r="C154" s="169"/>
      <c r="D154" s="170" t="s">
        <v>370</v>
      </c>
      <c r="E154" s="171" t="s">
        <v>586</v>
      </c>
      <c r="F154" s="172">
        <v>235</v>
      </c>
      <c r="G154" s="172"/>
      <c r="H154" s="173">
        <v>77</v>
      </c>
      <c r="I154" s="173" t="s">
        <v>623</v>
      </c>
      <c r="J154" s="174" t="s">
        <v>624</v>
      </c>
      <c r="K154" s="175">
        <f t="shared" si="109"/>
        <v>-158</v>
      </c>
      <c r="L154" s="176">
        <f t="shared" si="110"/>
        <v>-0.67234042553191486</v>
      </c>
      <c r="M154" s="172" t="s">
        <v>568</v>
      </c>
      <c r="N154" s="169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25</v>
      </c>
      <c r="B155" s="159">
        <v>42067</v>
      </c>
      <c r="C155" s="159"/>
      <c r="D155" s="160" t="s">
        <v>625</v>
      </c>
      <c r="E155" s="161" t="s">
        <v>586</v>
      </c>
      <c r="F155" s="162">
        <v>185</v>
      </c>
      <c r="G155" s="161"/>
      <c r="H155" s="161">
        <v>224</v>
      </c>
      <c r="I155" s="163" t="s">
        <v>626</v>
      </c>
      <c r="J155" s="164" t="s">
        <v>588</v>
      </c>
      <c r="K155" s="165">
        <f t="shared" si="109"/>
        <v>39</v>
      </c>
      <c r="L155" s="166">
        <f t="shared" si="110"/>
        <v>0.21081081081081082</v>
      </c>
      <c r="M155" s="161" t="s">
        <v>556</v>
      </c>
      <c r="N155" s="167">
        <v>42647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8">
        <v>26</v>
      </c>
      <c r="B156" s="169">
        <v>42090</v>
      </c>
      <c r="C156" s="169"/>
      <c r="D156" s="177" t="s">
        <v>627</v>
      </c>
      <c r="E156" s="172" t="s">
        <v>586</v>
      </c>
      <c r="F156" s="172">
        <v>49.5</v>
      </c>
      <c r="G156" s="173"/>
      <c r="H156" s="173">
        <v>15.85</v>
      </c>
      <c r="I156" s="173">
        <v>67</v>
      </c>
      <c r="J156" s="174" t="s">
        <v>628</v>
      </c>
      <c r="K156" s="173">
        <f t="shared" si="109"/>
        <v>-33.65</v>
      </c>
      <c r="L156" s="178">
        <f t="shared" si="110"/>
        <v>-0.67979797979797973</v>
      </c>
      <c r="M156" s="172" t="s">
        <v>568</v>
      </c>
      <c r="N156" s="179">
        <v>43627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27</v>
      </c>
      <c r="B157" s="159">
        <v>42093</v>
      </c>
      <c r="C157" s="159"/>
      <c r="D157" s="160" t="s">
        <v>629</v>
      </c>
      <c r="E157" s="161" t="s">
        <v>586</v>
      </c>
      <c r="F157" s="162">
        <v>183.5</v>
      </c>
      <c r="G157" s="161"/>
      <c r="H157" s="161">
        <v>219</v>
      </c>
      <c r="I157" s="163">
        <v>218</v>
      </c>
      <c r="J157" s="164" t="s">
        <v>630</v>
      </c>
      <c r="K157" s="165">
        <f t="shared" si="109"/>
        <v>35.5</v>
      </c>
      <c r="L157" s="166">
        <f t="shared" si="110"/>
        <v>0.19346049046321526</v>
      </c>
      <c r="M157" s="161" t="s">
        <v>556</v>
      </c>
      <c r="N157" s="167">
        <v>42103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28</v>
      </c>
      <c r="B158" s="159">
        <v>42114</v>
      </c>
      <c r="C158" s="159"/>
      <c r="D158" s="160" t="s">
        <v>631</v>
      </c>
      <c r="E158" s="161" t="s">
        <v>586</v>
      </c>
      <c r="F158" s="162">
        <f>(227+237)/2</f>
        <v>232</v>
      </c>
      <c r="G158" s="161"/>
      <c r="H158" s="161">
        <v>298</v>
      </c>
      <c r="I158" s="163">
        <v>298</v>
      </c>
      <c r="J158" s="164" t="s">
        <v>588</v>
      </c>
      <c r="K158" s="165">
        <f t="shared" si="109"/>
        <v>66</v>
      </c>
      <c r="L158" s="166">
        <f t="shared" si="110"/>
        <v>0.28448275862068967</v>
      </c>
      <c r="M158" s="161" t="s">
        <v>556</v>
      </c>
      <c r="N158" s="167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29</v>
      </c>
      <c r="B159" s="159">
        <v>42128</v>
      </c>
      <c r="C159" s="159"/>
      <c r="D159" s="160" t="s">
        <v>632</v>
      </c>
      <c r="E159" s="161" t="s">
        <v>558</v>
      </c>
      <c r="F159" s="162">
        <v>385</v>
      </c>
      <c r="G159" s="161"/>
      <c r="H159" s="161">
        <f>212.5+331</f>
        <v>543.5</v>
      </c>
      <c r="I159" s="163">
        <v>510</v>
      </c>
      <c r="J159" s="164" t="s">
        <v>633</v>
      </c>
      <c r="K159" s="165">
        <f t="shared" si="109"/>
        <v>158.5</v>
      </c>
      <c r="L159" s="166">
        <f t="shared" si="110"/>
        <v>0.41168831168831171</v>
      </c>
      <c r="M159" s="161" t="s">
        <v>556</v>
      </c>
      <c r="N159" s="167">
        <v>42235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8">
        <v>30</v>
      </c>
      <c r="B160" s="159">
        <v>42128</v>
      </c>
      <c r="C160" s="159"/>
      <c r="D160" s="160" t="s">
        <v>634</v>
      </c>
      <c r="E160" s="161" t="s">
        <v>558</v>
      </c>
      <c r="F160" s="162">
        <v>115.5</v>
      </c>
      <c r="G160" s="161"/>
      <c r="H160" s="161">
        <v>146</v>
      </c>
      <c r="I160" s="163">
        <v>142</v>
      </c>
      <c r="J160" s="164" t="s">
        <v>635</v>
      </c>
      <c r="K160" s="165">
        <f t="shared" si="109"/>
        <v>30.5</v>
      </c>
      <c r="L160" s="166">
        <f t="shared" si="110"/>
        <v>0.26406926406926406</v>
      </c>
      <c r="M160" s="161" t="s">
        <v>556</v>
      </c>
      <c r="N160" s="167">
        <v>42202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31</v>
      </c>
      <c r="B161" s="159">
        <v>42151</v>
      </c>
      <c r="C161" s="159"/>
      <c r="D161" s="160" t="s">
        <v>636</v>
      </c>
      <c r="E161" s="161" t="s">
        <v>558</v>
      </c>
      <c r="F161" s="162">
        <v>237.5</v>
      </c>
      <c r="G161" s="161"/>
      <c r="H161" s="161">
        <v>279.5</v>
      </c>
      <c r="I161" s="163">
        <v>278</v>
      </c>
      <c r="J161" s="164" t="s">
        <v>588</v>
      </c>
      <c r="K161" s="165">
        <f t="shared" si="109"/>
        <v>42</v>
      </c>
      <c r="L161" s="166">
        <f t="shared" si="110"/>
        <v>0.17684210526315788</v>
      </c>
      <c r="M161" s="161" t="s">
        <v>556</v>
      </c>
      <c r="N161" s="167">
        <v>42222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32</v>
      </c>
      <c r="B162" s="159">
        <v>42174</v>
      </c>
      <c r="C162" s="159"/>
      <c r="D162" s="160" t="s">
        <v>607</v>
      </c>
      <c r="E162" s="161" t="s">
        <v>586</v>
      </c>
      <c r="F162" s="162">
        <v>340</v>
      </c>
      <c r="G162" s="161"/>
      <c r="H162" s="161">
        <v>448</v>
      </c>
      <c r="I162" s="163">
        <v>448</v>
      </c>
      <c r="J162" s="164" t="s">
        <v>588</v>
      </c>
      <c r="K162" s="165">
        <f t="shared" si="109"/>
        <v>108</v>
      </c>
      <c r="L162" s="166">
        <f t="shared" si="110"/>
        <v>0.31764705882352939</v>
      </c>
      <c r="M162" s="161" t="s">
        <v>556</v>
      </c>
      <c r="N162" s="167">
        <v>43018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33</v>
      </c>
      <c r="B163" s="159">
        <v>42191</v>
      </c>
      <c r="C163" s="159"/>
      <c r="D163" s="160" t="s">
        <v>637</v>
      </c>
      <c r="E163" s="161" t="s">
        <v>586</v>
      </c>
      <c r="F163" s="162">
        <v>390</v>
      </c>
      <c r="G163" s="161"/>
      <c r="H163" s="161">
        <v>460</v>
      </c>
      <c r="I163" s="163">
        <v>460</v>
      </c>
      <c r="J163" s="164" t="s">
        <v>588</v>
      </c>
      <c r="K163" s="165">
        <f t="shared" si="109"/>
        <v>70</v>
      </c>
      <c r="L163" s="166">
        <f t="shared" si="110"/>
        <v>0.17948717948717949</v>
      </c>
      <c r="M163" s="161" t="s">
        <v>556</v>
      </c>
      <c r="N163" s="167">
        <v>42478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34</v>
      </c>
      <c r="B164" s="169">
        <v>42195</v>
      </c>
      <c r="C164" s="169"/>
      <c r="D164" s="170" t="s">
        <v>638</v>
      </c>
      <c r="E164" s="171" t="s">
        <v>586</v>
      </c>
      <c r="F164" s="172">
        <v>122.5</v>
      </c>
      <c r="G164" s="172"/>
      <c r="H164" s="173">
        <v>61</v>
      </c>
      <c r="I164" s="173">
        <v>172</v>
      </c>
      <c r="J164" s="174" t="s">
        <v>639</v>
      </c>
      <c r="K164" s="175">
        <f t="shared" si="109"/>
        <v>-61.5</v>
      </c>
      <c r="L164" s="176">
        <f t="shared" si="110"/>
        <v>-0.50204081632653064</v>
      </c>
      <c r="M164" s="172" t="s">
        <v>568</v>
      </c>
      <c r="N164" s="169">
        <v>43333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35</v>
      </c>
      <c r="B165" s="159">
        <v>42219</v>
      </c>
      <c r="C165" s="159"/>
      <c r="D165" s="160" t="s">
        <v>640</v>
      </c>
      <c r="E165" s="161" t="s">
        <v>586</v>
      </c>
      <c r="F165" s="162">
        <v>297.5</v>
      </c>
      <c r="G165" s="161"/>
      <c r="H165" s="161">
        <v>350</v>
      </c>
      <c r="I165" s="163">
        <v>360</v>
      </c>
      <c r="J165" s="164" t="s">
        <v>641</v>
      </c>
      <c r="K165" s="165">
        <f t="shared" si="109"/>
        <v>52.5</v>
      </c>
      <c r="L165" s="166">
        <f t="shared" si="110"/>
        <v>0.17647058823529413</v>
      </c>
      <c r="M165" s="161" t="s">
        <v>556</v>
      </c>
      <c r="N165" s="167">
        <v>42232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36</v>
      </c>
      <c r="B166" s="159">
        <v>42219</v>
      </c>
      <c r="C166" s="159"/>
      <c r="D166" s="160" t="s">
        <v>642</v>
      </c>
      <c r="E166" s="161" t="s">
        <v>586</v>
      </c>
      <c r="F166" s="162">
        <v>115.5</v>
      </c>
      <c r="G166" s="161"/>
      <c r="H166" s="161">
        <v>149</v>
      </c>
      <c r="I166" s="163">
        <v>140</v>
      </c>
      <c r="J166" s="164" t="s">
        <v>643</v>
      </c>
      <c r="K166" s="165">
        <f t="shared" si="109"/>
        <v>33.5</v>
      </c>
      <c r="L166" s="166">
        <f t="shared" si="110"/>
        <v>0.29004329004329005</v>
      </c>
      <c r="M166" s="161" t="s">
        <v>556</v>
      </c>
      <c r="N166" s="167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37</v>
      </c>
      <c r="B167" s="159">
        <v>42251</v>
      </c>
      <c r="C167" s="159"/>
      <c r="D167" s="160" t="s">
        <v>636</v>
      </c>
      <c r="E167" s="161" t="s">
        <v>586</v>
      </c>
      <c r="F167" s="162">
        <v>226</v>
      </c>
      <c r="G167" s="161"/>
      <c r="H167" s="161">
        <v>292</v>
      </c>
      <c r="I167" s="163">
        <v>292</v>
      </c>
      <c r="J167" s="164" t="s">
        <v>644</v>
      </c>
      <c r="K167" s="165">
        <f t="shared" si="109"/>
        <v>66</v>
      </c>
      <c r="L167" s="166">
        <f t="shared" si="110"/>
        <v>0.29203539823008851</v>
      </c>
      <c r="M167" s="161" t="s">
        <v>556</v>
      </c>
      <c r="N167" s="167">
        <v>42286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38</v>
      </c>
      <c r="B168" s="159">
        <v>42254</v>
      </c>
      <c r="C168" s="159"/>
      <c r="D168" s="160" t="s">
        <v>631</v>
      </c>
      <c r="E168" s="161" t="s">
        <v>586</v>
      </c>
      <c r="F168" s="162">
        <v>232.5</v>
      </c>
      <c r="G168" s="161"/>
      <c r="H168" s="161">
        <v>312.5</v>
      </c>
      <c r="I168" s="163">
        <v>310</v>
      </c>
      <c r="J168" s="164" t="s">
        <v>588</v>
      </c>
      <c r="K168" s="165">
        <f t="shared" si="109"/>
        <v>80</v>
      </c>
      <c r="L168" s="166">
        <f t="shared" si="110"/>
        <v>0.34408602150537637</v>
      </c>
      <c r="M168" s="161" t="s">
        <v>556</v>
      </c>
      <c r="N168" s="167">
        <v>42823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39</v>
      </c>
      <c r="B169" s="159">
        <v>42268</v>
      </c>
      <c r="C169" s="159"/>
      <c r="D169" s="160" t="s">
        <v>645</v>
      </c>
      <c r="E169" s="161" t="s">
        <v>586</v>
      </c>
      <c r="F169" s="162">
        <v>196.5</v>
      </c>
      <c r="G169" s="161"/>
      <c r="H169" s="161">
        <v>238</v>
      </c>
      <c r="I169" s="163">
        <v>238</v>
      </c>
      <c r="J169" s="164" t="s">
        <v>644</v>
      </c>
      <c r="K169" s="165">
        <f t="shared" si="109"/>
        <v>41.5</v>
      </c>
      <c r="L169" s="166">
        <f t="shared" si="110"/>
        <v>0.21119592875318066</v>
      </c>
      <c r="M169" s="161" t="s">
        <v>556</v>
      </c>
      <c r="N169" s="167">
        <v>42291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40</v>
      </c>
      <c r="B170" s="159">
        <v>42271</v>
      </c>
      <c r="C170" s="159"/>
      <c r="D170" s="160" t="s">
        <v>585</v>
      </c>
      <c r="E170" s="161" t="s">
        <v>586</v>
      </c>
      <c r="F170" s="162">
        <v>65</v>
      </c>
      <c r="G170" s="161"/>
      <c r="H170" s="161">
        <v>82</v>
      </c>
      <c r="I170" s="163">
        <v>82</v>
      </c>
      <c r="J170" s="164" t="s">
        <v>644</v>
      </c>
      <c r="K170" s="165">
        <f t="shared" si="109"/>
        <v>17</v>
      </c>
      <c r="L170" s="166">
        <f t="shared" si="110"/>
        <v>0.26153846153846155</v>
      </c>
      <c r="M170" s="161" t="s">
        <v>556</v>
      </c>
      <c r="N170" s="167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41</v>
      </c>
      <c r="B171" s="159">
        <v>42291</v>
      </c>
      <c r="C171" s="159"/>
      <c r="D171" s="160" t="s">
        <v>646</v>
      </c>
      <c r="E171" s="161" t="s">
        <v>586</v>
      </c>
      <c r="F171" s="162">
        <v>144</v>
      </c>
      <c r="G171" s="161"/>
      <c r="H171" s="161">
        <v>182.5</v>
      </c>
      <c r="I171" s="163">
        <v>181</v>
      </c>
      <c r="J171" s="164" t="s">
        <v>644</v>
      </c>
      <c r="K171" s="165">
        <f t="shared" si="109"/>
        <v>38.5</v>
      </c>
      <c r="L171" s="166">
        <f t="shared" si="110"/>
        <v>0.2673611111111111</v>
      </c>
      <c r="M171" s="161" t="s">
        <v>556</v>
      </c>
      <c r="N171" s="167">
        <v>42817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42</v>
      </c>
      <c r="B172" s="159">
        <v>42291</v>
      </c>
      <c r="C172" s="159"/>
      <c r="D172" s="160" t="s">
        <v>647</v>
      </c>
      <c r="E172" s="161" t="s">
        <v>586</v>
      </c>
      <c r="F172" s="162">
        <v>264</v>
      </c>
      <c r="G172" s="161"/>
      <c r="H172" s="161">
        <v>311</v>
      </c>
      <c r="I172" s="163">
        <v>311</v>
      </c>
      <c r="J172" s="164" t="s">
        <v>644</v>
      </c>
      <c r="K172" s="165">
        <f t="shared" si="109"/>
        <v>47</v>
      </c>
      <c r="L172" s="166">
        <f t="shared" si="110"/>
        <v>0.17803030303030304</v>
      </c>
      <c r="M172" s="161" t="s">
        <v>556</v>
      </c>
      <c r="N172" s="167">
        <v>42604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43</v>
      </c>
      <c r="B173" s="159">
        <v>42318</v>
      </c>
      <c r="C173" s="159"/>
      <c r="D173" s="160" t="s">
        <v>648</v>
      </c>
      <c r="E173" s="161" t="s">
        <v>558</v>
      </c>
      <c r="F173" s="162">
        <v>549.5</v>
      </c>
      <c r="G173" s="161"/>
      <c r="H173" s="161">
        <v>630</v>
      </c>
      <c r="I173" s="163">
        <v>630</v>
      </c>
      <c r="J173" s="164" t="s">
        <v>644</v>
      </c>
      <c r="K173" s="165">
        <f t="shared" si="109"/>
        <v>80.5</v>
      </c>
      <c r="L173" s="166">
        <f t="shared" si="110"/>
        <v>0.1464968152866242</v>
      </c>
      <c r="M173" s="161" t="s">
        <v>556</v>
      </c>
      <c r="N173" s="167">
        <v>42419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44</v>
      </c>
      <c r="B174" s="159">
        <v>42342</v>
      </c>
      <c r="C174" s="159"/>
      <c r="D174" s="160" t="s">
        <v>649</v>
      </c>
      <c r="E174" s="161" t="s">
        <v>586</v>
      </c>
      <c r="F174" s="162">
        <v>1027.5</v>
      </c>
      <c r="G174" s="161"/>
      <c r="H174" s="161">
        <v>1315</v>
      </c>
      <c r="I174" s="163">
        <v>1250</v>
      </c>
      <c r="J174" s="164" t="s">
        <v>644</v>
      </c>
      <c r="K174" s="165">
        <f t="shared" si="109"/>
        <v>287.5</v>
      </c>
      <c r="L174" s="166">
        <f t="shared" si="110"/>
        <v>0.27980535279805352</v>
      </c>
      <c r="M174" s="161" t="s">
        <v>556</v>
      </c>
      <c r="N174" s="167">
        <v>43244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45</v>
      </c>
      <c r="B175" s="159">
        <v>42367</v>
      </c>
      <c r="C175" s="159"/>
      <c r="D175" s="160" t="s">
        <v>650</v>
      </c>
      <c r="E175" s="161" t="s">
        <v>586</v>
      </c>
      <c r="F175" s="162">
        <v>465</v>
      </c>
      <c r="G175" s="161"/>
      <c r="H175" s="161">
        <v>540</v>
      </c>
      <c r="I175" s="163">
        <v>540</v>
      </c>
      <c r="J175" s="164" t="s">
        <v>644</v>
      </c>
      <c r="K175" s="165">
        <f t="shared" si="109"/>
        <v>75</v>
      </c>
      <c r="L175" s="166">
        <f t="shared" si="110"/>
        <v>0.16129032258064516</v>
      </c>
      <c r="M175" s="161" t="s">
        <v>556</v>
      </c>
      <c r="N175" s="167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46</v>
      </c>
      <c r="B176" s="159">
        <v>42380</v>
      </c>
      <c r="C176" s="159"/>
      <c r="D176" s="160" t="s">
        <v>371</v>
      </c>
      <c r="E176" s="161" t="s">
        <v>558</v>
      </c>
      <c r="F176" s="162">
        <v>81</v>
      </c>
      <c r="G176" s="161"/>
      <c r="H176" s="161">
        <v>110</v>
      </c>
      <c r="I176" s="163">
        <v>110</v>
      </c>
      <c r="J176" s="164" t="s">
        <v>644</v>
      </c>
      <c r="K176" s="165">
        <f t="shared" si="109"/>
        <v>29</v>
      </c>
      <c r="L176" s="166">
        <f t="shared" si="110"/>
        <v>0.35802469135802467</v>
      </c>
      <c r="M176" s="161" t="s">
        <v>556</v>
      </c>
      <c r="N176" s="167">
        <v>42745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47</v>
      </c>
      <c r="B177" s="159">
        <v>42382</v>
      </c>
      <c r="C177" s="159"/>
      <c r="D177" s="160" t="s">
        <v>651</v>
      </c>
      <c r="E177" s="161" t="s">
        <v>558</v>
      </c>
      <c r="F177" s="162">
        <v>417.5</v>
      </c>
      <c r="G177" s="161"/>
      <c r="H177" s="161">
        <v>547</v>
      </c>
      <c r="I177" s="163">
        <v>535</v>
      </c>
      <c r="J177" s="164" t="s">
        <v>644</v>
      </c>
      <c r="K177" s="165">
        <f t="shared" si="109"/>
        <v>129.5</v>
      </c>
      <c r="L177" s="166">
        <f t="shared" si="110"/>
        <v>0.31017964071856285</v>
      </c>
      <c r="M177" s="161" t="s">
        <v>556</v>
      </c>
      <c r="N177" s="167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8">
        <v>48</v>
      </c>
      <c r="B178" s="159">
        <v>42408</v>
      </c>
      <c r="C178" s="159"/>
      <c r="D178" s="160" t="s">
        <v>652</v>
      </c>
      <c r="E178" s="161" t="s">
        <v>586</v>
      </c>
      <c r="F178" s="162">
        <v>650</v>
      </c>
      <c r="G178" s="161"/>
      <c r="H178" s="161">
        <v>800</v>
      </c>
      <c r="I178" s="163">
        <v>800</v>
      </c>
      <c r="J178" s="164" t="s">
        <v>644</v>
      </c>
      <c r="K178" s="165">
        <f t="shared" si="109"/>
        <v>150</v>
      </c>
      <c r="L178" s="166">
        <f t="shared" si="110"/>
        <v>0.23076923076923078</v>
      </c>
      <c r="M178" s="161" t="s">
        <v>556</v>
      </c>
      <c r="N178" s="167">
        <v>43154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49</v>
      </c>
      <c r="B179" s="159">
        <v>42433</v>
      </c>
      <c r="C179" s="159"/>
      <c r="D179" s="160" t="s">
        <v>209</v>
      </c>
      <c r="E179" s="161" t="s">
        <v>586</v>
      </c>
      <c r="F179" s="162">
        <v>437.5</v>
      </c>
      <c r="G179" s="161"/>
      <c r="H179" s="161">
        <v>504.5</v>
      </c>
      <c r="I179" s="163">
        <v>522</v>
      </c>
      <c r="J179" s="164" t="s">
        <v>653</v>
      </c>
      <c r="K179" s="165">
        <f t="shared" si="109"/>
        <v>67</v>
      </c>
      <c r="L179" s="166">
        <f t="shared" si="110"/>
        <v>0.15314285714285714</v>
      </c>
      <c r="M179" s="161" t="s">
        <v>556</v>
      </c>
      <c r="N179" s="167">
        <v>42480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50</v>
      </c>
      <c r="B180" s="159">
        <v>42438</v>
      </c>
      <c r="C180" s="159"/>
      <c r="D180" s="160" t="s">
        <v>654</v>
      </c>
      <c r="E180" s="161" t="s">
        <v>586</v>
      </c>
      <c r="F180" s="162">
        <v>189.5</v>
      </c>
      <c r="G180" s="161"/>
      <c r="H180" s="161">
        <v>218</v>
      </c>
      <c r="I180" s="163">
        <v>218</v>
      </c>
      <c r="J180" s="164" t="s">
        <v>644</v>
      </c>
      <c r="K180" s="165">
        <f t="shared" si="109"/>
        <v>28.5</v>
      </c>
      <c r="L180" s="166">
        <f t="shared" si="110"/>
        <v>0.15039577836411611</v>
      </c>
      <c r="M180" s="161" t="s">
        <v>556</v>
      </c>
      <c r="N180" s="167">
        <v>43034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8">
        <v>51</v>
      </c>
      <c r="B181" s="169">
        <v>42471</v>
      </c>
      <c r="C181" s="169"/>
      <c r="D181" s="177" t="s">
        <v>655</v>
      </c>
      <c r="E181" s="172" t="s">
        <v>586</v>
      </c>
      <c r="F181" s="172">
        <v>36.5</v>
      </c>
      <c r="G181" s="173"/>
      <c r="H181" s="173">
        <v>15.85</v>
      </c>
      <c r="I181" s="173">
        <v>60</v>
      </c>
      <c r="J181" s="174" t="s">
        <v>656</v>
      </c>
      <c r="K181" s="175">
        <f t="shared" si="109"/>
        <v>-20.65</v>
      </c>
      <c r="L181" s="176">
        <f t="shared" si="110"/>
        <v>-0.5657534246575342</v>
      </c>
      <c r="M181" s="172" t="s">
        <v>568</v>
      </c>
      <c r="N181" s="180">
        <v>43627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52</v>
      </c>
      <c r="B182" s="159">
        <v>42472</v>
      </c>
      <c r="C182" s="159"/>
      <c r="D182" s="160" t="s">
        <v>657</v>
      </c>
      <c r="E182" s="161" t="s">
        <v>586</v>
      </c>
      <c r="F182" s="162">
        <v>93</v>
      </c>
      <c r="G182" s="161"/>
      <c r="H182" s="161">
        <v>149</v>
      </c>
      <c r="I182" s="163">
        <v>140</v>
      </c>
      <c r="J182" s="164" t="s">
        <v>658</v>
      </c>
      <c r="K182" s="165">
        <f t="shared" si="109"/>
        <v>56</v>
      </c>
      <c r="L182" s="166">
        <f t="shared" si="110"/>
        <v>0.60215053763440862</v>
      </c>
      <c r="M182" s="161" t="s">
        <v>556</v>
      </c>
      <c r="N182" s="167">
        <v>42740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53</v>
      </c>
      <c r="B183" s="159">
        <v>42472</v>
      </c>
      <c r="C183" s="159"/>
      <c r="D183" s="160" t="s">
        <v>659</v>
      </c>
      <c r="E183" s="161" t="s">
        <v>586</v>
      </c>
      <c r="F183" s="162">
        <v>130</v>
      </c>
      <c r="G183" s="161"/>
      <c r="H183" s="161">
        <v>150</v>
      </c>
      <c r="I183" s="163" t="s">
        <v>660</v>
      </c>
      <c r="J183" s="164" t="s">
        <v>644</v>
      </c>
      <c r="K183" s="165">
        <f t="shared" si="109"/>
        <v>20</v>
      </c>
      <c r="L183" s="166">
        <f t="shared" si="110"/>
        <v>0.15384615384615385</v>
      </c>
      <c r="M183" s="161" t="s">
        <v>556</v>
      </c>
      <c r="N183" s="167">
        <v>42564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54</v>
      </c>
      <c r="B184" s="159">
        <v>42473</v>
      </c>
      <c r="C184" s="159"/>
      <c r="D184" s="160" t="s">
        <v>661</v>
      </c>
      <c r="E184" s="161" t="s">
        <v>586</v>
      </c>
      <c r="F184" s="162">
        <v>196</v>
      </c>
      <c r="G184" s="161"/>
      <c r="H184" s="161">
        <v>299</v>
      </c>
      <c r="I184" s="163">
        <v>299</v>
      </c>
      <c r="J184" s="164" t="s">
        <v>644</v>
      </c>
      <c r="K184" s="165">
        <v>103</v>
      </c>
      <c r="L184" s="166">
        <v>0.52551020408163296</v>
      </c>
      <c r="M184" s="161" t="s">
        <v>556</v>
      </c>
      <c r="N184" s="167">
        <v>42620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55</v>
      </c>
      <c r="B185" s="159">
        <v>42473</v>
      </c>
      <c r="C185" s="159"/>
      <c r="D185" s="160" t="s">
        <v>662</v>
      </c>
      <c r="E185" s="161" t="s">
        <v>586</v>
      </c>
      <c r="F185" s="162">
        <v>88</v>
      </c>
      <c r="G185" s="161"/>
      <c r="H185" s="161">
        <v>103</v>
      </c>
      <c r="I185" s="163">
        <v>103</v>
      </c>
      <c r="J185" s="164" t="s">
        <v>644</v>
      </c>
      <c r="K185" s="165">
        <v>15</v>
      </c>
      <c r="L185" s="166">
        <v>0.170454545454545</v>
      </c>
      <c r="M185" s="161" t="s">
        <v>556</v>
      </c>
      <c r="N185" s="167">
        <v>42530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56</v>
      </c>
      <c r="B186" s="159">
        <v>42492</v>
      </c>
      <c r="C186" s="159"/>
      <c r="D186" s="160" t="s">
        <v>663</v>
      </c>
      <c r="E186" s="161" t="s">
        <v>586</v>
      </c>
      <c r="F186" s="162">
        <v>127.5</v>
      </c>
      <c r="G186" s="161"/>
      <c r="H186" s="161">
        <v>148</v>
      </c>
      <c r="I186" s="163" t="s">
        <v>664</v>
      </c>
      <c r="J186" s="164" t="s">
        <v>644</v>
      </c>
      <c r="K186" s="165">
        <f>H186-F186</f>
        <v>20.5</v>
      </c>
      <c r="L186" s="166">
        <f>K186/F186</f>
        <v>0.16078431372549021</v>
      </c>
      <c r="M186" s="161" t="s">
        <v>556</v>
      </c>
      <c r="N186" s="167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57</v>
      </c>
      <c r="B187" s="159">
        <v>42493</v>
      </c>
      <c r="C187" s="159"/>
      <c r="D187" s="160" t="s">
        <v>665</v>
      </c>
      <c r="E187" s="161" t="s">
        <v>586</v>
      </c>
      <c r="F187" s="162">
        <v>675</v>
      </c>
      <c r="G187" s="161"/>
      <c r="H187" s="161">
        <v>815</v>
      </c>
      <c r="I187" s="163" t="s">
        <v>666</v>
      </c>
      <c r="J187" s="164" t="s">
        <v>644</v>
      </c>
      <c r="K187" s="165">
        <f>H187-F187</f>
        <v>140</v>
      </c>
      <c r="L187" s="166">
        <f>K187/F187</f>
        <v>0.2074074074074074</v>
      </c>
      <c r="M187" s="161" t="s">
        <v>556</v>
      </c>
      <c r="N187" s="167">
        <v>43154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8">
        <v>58</v>
      </c>
      <c r="B188" s="169">
        <v>42522</v>
      </c>
      <c r="C188" s="169"/>
      <c r="D188" s="170" t="s">
        <v>667</v>
      </c>
      <c r="E188" s="171" t="s">
        <v>586</v>
      </c>
      <c r="F188" s="172">
        <v>500</v>
      </c>
      <c r="G188" s="172"/>
      <c r="H188" s="173">
        <v>232.5</v>
      </c>
      <c r="I188" s="173" t="s">
        <v>668</v>
      </c>
      <c r="J188" s="174" t="s">
        <v>669</v>
      </c>
      <c r="K188" s="175">
        <f>H188-F188</f>
        <v>-267.5</v>
      </c>
      <c r="L188" s="176">
        <f>K188/F188</f>
        <v>-0.53500000000000003</v>
      </c>
      <c r="M188" s="172" t="s">
        <v>568</v>
      </c>
      <c r="N188" s="169">
        <v>43735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59</v>
      </c>
      <c r="B189" s="159">
        <v>42527</v>
      </c>
      <c r="C189" s="159"/>
      <c r="D189" s="160" t="s">
        <v>511</v>
      </c>
      <c r="E189" s="161" t="s">
        <v>586</v>
      </c>
      <c r="F189" s="162">
        <v>110</v>
      </c>
      <c r="G189" s="161"/>
      <c r="H189" s="161">
        <v>126.5</v>
      </c>
      <c r="I189" s="163">
        <v>125</v>
      </c>
      <c r="J189" s="164" t="s">
        <v>595</v>
      </c>
      <c r="K189" s="165">
        <f>H189-F189</f>
        <v>16.5</v>
      </c>
      <c r="L189" s="166">
        <f>K189/F189</f>
        <v>0.15</v>
      </c>
      <c r="M189" s="161" t="s">
        <v>556</v>
      </c>
      <c r="N189" s="167">
        <v>42552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60</v>
      </c>
      <c r="B190" s="159">
        <v>42538</v>
      </c>
      <c r="C190" s="159"/>
      <c r="D190" s="160" t="s">
        <v>670</v>
      </c>
      <c r="E190" s="161" t="s">
        <v>586</v>
      </c>
      <c r="F190" s="162">
        <v>44</v>
      </c>
      <c r="G190" s="161"/>
      <c r="H190" s="161">
        <v>69.5</v>
      </c>
      <c r="I190" s="163">
        <v>69.5</v>
      </c>
      <c r="J190" s="164" t="s">
        <v>671</v>
      </c>
      <c r="K190" s="165">
        <f>H190-F190</f>
        <v>25.5</v>
      </c>
      <c r="L190" s="166">
        <f>K190/F190</f>
        <v>0.57954545454545459</v>
      </c>
      <c r="M190" s="161" t="s">
        <v>556</v>
      </c>
      <c r="N190" s="167">
        <v>42977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61</v>
      </c>
      <c r="B191" s="159">
        <v>42549</v>
      </c>
      <c r="C191" s="159"/>
      <c r="D191" s="160" t="s">
        <v>672</v>
      </c>
      <c r="E191" s="161" t="s">
        <v>586</v>
      </c>
      <c r="F191" s="162">
        <v>262.5</v>
      </c>
      <c r="G191" s="161"/>
      <c r="H191" s="161">
        <v>340</v>
      </c>
      <c r="I191" s="163">
        <v>333</v>
      </c>
      <c r="J191" s="164" t="s">
        <v>673</v>
      </c>
      <c r="K191" s="165">
        <v>77.5</v>
      </c>
      <c r="L191" s="166">
        <v>0.29523809523809502</v>
      </c>
      <c r="M191" s="161" t="s">
        <v>556</v>
      </c>
      <c r="N191" s="167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62</v>
      </c>
      <c r="B192" s="159">
        <v>42549</v>
      </c>
      <c r="C192" s="159"/>
      <c r="D192" s="160" t="s">
        <v>674</v>
      </c>
      <c r="E192" s="161" t="s">
        <v>586</v>
      </c>
      <c r="F192" s="162">
        <v>840</v>
      </c>
      <c r="G192" s="161"/>
      <c r="H192" s="161">
        <v>1230</v>
      </c>
      <c r="I192" s="163">
        <v>1230</v>
      </c>
      <c r="J192" s="164" t="s">
        <v>644</v>
      </c>
      <c r="K192" s="165">
        <v>390</v>
      </c>
      <c r="L192" s="166">
        <v>0.46428571428571402</v>
      </c>
      <c r="M192" s="161" t="s">
        <v>556</v>
      </c>
      <c r="N192" s="167">
        <v>42649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1">
        <v>63</v>
      </c>
      <c r="B193" s="182">
        <v>42556</v>
      </c>
      <c r="C193" s="182"/>
      <c r="D193" s="183" t="s">
        <v>675</v>
      </c>
      <c r="E193" s="184" t="s">
        <v>586</v>
      </c>
      <c r="F193" s="184">
        <v>395</v>
      </c>
      <c r="G193" s="185"/>
      <c r="H193" s="185">
        <f>(468.5+342.5)/2</f>
        <v>405.5</v>
      </c>
      <c r="I193" s="185">
        <v>510</v>
      </c>
      <c r="J193" s="186" t="s">
        <v>676</v>
      </c>
      <c r="K193" s="187">
        <f t="shared" ref="K193:K199" si="111">H193-F193</f>
        <v>10.5</v>
      </c>
      <c r="L193" s="188">
        <f t="shared" ref="L193:L199" si="112">K193/F193</f>
        <v>2.6582278481012658E-2</v>
      </c>
      <c r="M193" s="184" t="s">
        <v>677</v>
      </c>
      <c r="N193" s="182">
        <v>43606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8">
        <v>64</v>
      </c>
      <c r="B194" s="169">
        <v>42584</v>
      </c>
      <c r="C194" s="169"/>
      <c r="D194" s="170" t="s">
        <v>678</v>
      </c>
      <c r="E194" s="171" t="s">
        <v>558</v>
      </c>
      <c r="F194" s="172">
        <f>169.5-12.8</f>
        <v>156.69999999999999</v>
      </c>
      <c r="G194" s="172"/>
      <c r="H194" s="173">
        <v>77</v>
      </c>
      <c r="I194" s="173" t="s">
        <v>679</v>
      </c>
      <c r="J194" s="174" t="s">
        <v>680</v>
      </c>
      <c r="K194" s="175">
        <f t="shared" si="111"/>
        <v>-79.699999999999989</v>
      </c>
      <c r="L194" s="176">
        <f t="shared" si="112"/>
        <v>-0.50861518825781749</v>
      </c>
      <c r="M194" s="172" t="s">
        <v>568</v>
      </c>
      <c r="N194" s="169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8">
        <v>65</v>
      </c>
      <c r="B195" s="169">
        <v>42586</v>
      </c>
      <c r="C195" s="169"/>
      <c r="D195" s="170" t="s">
        <v>681</v>
      </c>
      <c r="E195" s="171" t="s">
        <v>586</v>
      </c>
      <c r="F195" s="172">
        <v>400</v>
      </c>
      <c r="G195" s="172"/>
      <c r="H195" s="173">
        <v>305</v>
      </c>
      <c r="I195" s="173">
        <v>475</v>
      </c>
      <c r="J195" s="174" t="s">
        <v>682</v>
      </c>
      <c r="K195" s="175">
        <f t="shared" si="111"/>
        <v>-95</v>
      </c>
      <c r="L195" s="176">
        <f t="shared" si="112"/>
        <v>-0.23749999999999999</v>
      </c>
      <c r="M195" s="172" t="s">
        <v>568</v>
      </c>
      <c r="N195" s="169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66</v>
      </c>
      <c r="B196" s="159">
        <v>42593</v>
      </c>
      <c r="C196" s="159"/>
      <c r="D196" s="160" t="s">
        <v>683</v>
      </c>
      <c r="E196" s="161" t="s">
        <v>586</v>
      </c>
      <c r="F196" s="162">
        <v>86.5</v>
      </c>
      <c r="G196" s="161"/>
      <c r="H196" s="161">
        <v>130</v>
      </c>
      <c r="I196" s="163">
        <v>130</v>
      </c>
      <c r="J196" s="164" t="s">
        <v>684</v>
      </c>
      <c r="K196" s="165">
        <f t="shared" si="111"/>
        <v>43.5</v>
      </c>
      <c r="L196" s="166">
        <f t="shared" si="112"/>
        <v>0.50289017341040465</v>
      </c>
      <c r="M196" s="161" t="s">
        <v>556</v>
      </c>
      <c r="N196" s="167">
        <v>43091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8">
        <v>67</v>
      </c>
      <c r="B197" s="169">
        <v>42600</v>
      </c>
      <c r="C197" s="169"/>
      <c r="D197" s="170" t="s">
        <v>109</v>
      </c>
      <c r="E197" s="171" t="s">
        <v>586</v>
      </c>
      <c r="F197" s="172">
        <v>133.5</v>
      </c>
      <c r="G197" s="172"/>
      <c r="H197" s="173">
        <v>126.5</v>
      </c>
      <c r="I197" s="173">
        <v>178</v>
      </c>
      <c r="J197" s="174" t="s">
        <v>685</v>
      </c>
      <c r="K197" s="175">
        <f t="shared" si="111"/>
        <v>-7</v>
      </c>
      <c r="L197" s="176">
        <f t="shared" si="112"/>
        <v>-5.2434456928838954E-2</v>
      </c>
      <c r="M197" s="172" t="s">
        <v>568</v>
      </c>
      <c r="N197" s="169">
        <v>42615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68</v>
      </c>
      <c r="B198" s="159">
        <v>42613</v>
      </c>
      <c r="C198" s="159"/>
      <c r="D198" s="160" t="s">
        <v>686</v>
      </c>
      <c r="E198" s="161" t="s">
        <v>586</v>
      </c>
      <c r="F198" s="162">
        <v>560</v>
      </c>
      <c r="G198" s="161"/>
      <c r="H198" s="161">
        <v>725</v>
      </c>
      <c r="I198" s="163">
        <v>725</v>
      </c>
      <c r="J198" s="164" t="s">
        <v>588</v>
      </c>
      <c r="K198" s="165">
        <f t="shared" si="111"/>
        <v>165</v>
      </c>
      <c r="L198" s="166">
        <f t="shared" si="112"/>
        <v>0.29464285714285715</v>
      </c>
      <c r="M198" s="161" t="s">
        <v>556</v>
      </c>
      <c r="N198" s="167">
        <v>42456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69</v>
      </c>
      <c r="B199" s="159">
        <v>42614</v>
      </c>
      <c r="C199" s="159"/>
      <c r="D199" s="160" t="s">
        <v>687</v>
      </c>
      <c r="E199" s="161" t="s">
        <v>586</v>
      </c>
      <c r="F199" s="162">
        <v>160.5</v>
      </c>
      <c r="G199" s="161"/>
      <c r="H199" s="161">
        <v>210</v>
      </c>
      <c r="I199" s="163">
        <v>210</v>
      </c>
      <c r="J199" s="164" t="s">
        <v>588</v>
      </c>
      <c r="K199" s="165">
        <f t="shared" si="111"/>
        <v>49.5</v>
      </c>
      <c r="L199" s="166">
        <f t="shared" si="112"/>
        <v>0.30841121495327101</v>
      </c>
      <c r="M199" s="161" t="s">
        <v>556</v>
      </c>
      <c r="N199" s="167">
        <v>42871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70</v>
      </c>
      <c r="B200" s="159">
        <v>42646</v>
      </c>
      <c r="C200" s="159"/>
      <c r="D200" s="160" t="s">
        <v>385</v>
      </c>
      <c r="E200" s="161" t="s">
        <v>586</v>
      </c>
      <c r="F200" s="162">
        <v>430</v>
      </c>
      <c r="G200" s="161"/>
      <c r="H200" s="161">
        <v>596</v>
      </c>
      <c r="I200" s="163">
        <v>575</v>
      </c>
      <c r="J200" s="164" t="s">
        <v>688</v>
      </c>
      <c r="K200" s="165">
        <v>166</v>
      </c>
      <c r="L200" s="166">
        <v>0.38604651162790699</v>
      </c>
      <c r="M200" s="161" t="s">
        <v>556</v>
      </c>
      <c r="N200" s="167">
        <v>42769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71</v>
      </c>
      <c r="B201" s="159">
        <v>42657</v>
      </c>
      <c r="C201" s="159"/>
      <c r="D201" s="160" t="s">
        <v>689</v>
      </c>
      <c r="E201" s="161" t="s">
        <v>586</v>
      </c>
      <c r="F201" s="162">
        <v>280</v>
      </c>
      <c r="G201" s="161"/>
      <c r="H201" s="161">
        <v>345</v>
      </c>
      <c r="I201" s="163">
        <v>345</v>
      </c>
      <c r="J201" s="164" t="s">
        <v>588</v>
      </c>
      <c r="K201" s="165">
        <f t="shared" ref="K201:K206" si="113">H201-F201</f>
        <v>65</v>
      </c>
      <c r="L201" s="166">
        <f>K201/F201</f>
        <v>0.23214285714285715</v>
      </c>
      <c r="M201" s="161" t="s">
        <v>556</v>
      </c>
      <c r="N201" s="167">
        <v>42814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72</v>
      </c>
      <c r="B202" s="159">
        <v>42657</v>
      </c>
      <c r="C202" s="159"/>
      <c r="D202" s="160" t="s">
        <v>690</v>
      </c>
      <c r="E202" s="161" t="s">
        <v>586</v>
      </c>
      <c r="F202" s="162">
        <v>245</v>
      </c>
      <c r="G202" s="161"/>
      <c r="H202" s="161">
        <v>325.5</v>
      </c>
      <c r="I202" s="163">
        <v>330</v>
      </c>
      <c r="J202" s="164" t="s">
        <v>691</v>
      </c>
      <c r="K202" s="165">
        <f t="shared" si="113"/>
        <v>80.5</v>
      </c>
      <c r="L202" s="166">
        <f>K202/F202</f>
        <v>0.32857142857142857</v>
      </c>
      <c r="M202" s="161" t="s">
        <v>556</v>
      </c>
      <c r="N202" s="167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73</v>
      </c>
      <c r="B203" s="159">
        <v>42660</v>
      </c>
      <c r="C203" s="159"/>
      <c r="D203" s="160" t="s">
        <v>338</v>
      </c>
      <c r="E203" s="161" t="s">
        <v>586</v>
      </c>
      <c r="F203" s="162">
        <v>125</v>
      </c>
      <c r="G203" s="161"/>
      <c r="H203" s="161">
        <v>160</v>
      </c>
      <c r="I203" s="163">
        <v>160</v>
      </c>
      <c r="J203" s="164" t="s">
        <v>644</v>
      </c>
      <c r="K203" s="165">
        <f t="shared" si="113"/>
        <v>35</v>
      </c>
      <c r="L203" s="166">
        <v>0.28000000000000003</v>
      </c>
      <c r="M203" s="161" t="s">
        <v>556</v>
      </c>
      <c r="N203" s="167">
        <v>42803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74</v>
      </c>
      <c r="B204" s="159">
        <v>42660</v>
      </c>
      <c r="C204" s="159"/>
      <c r="D204" s="160" t="s">
        <v>445</v>
      </c>
      <c r="E204" s="161" t="s">
        <v>586</v>
      </c>
      <c r="F204" s="162">
        <v>114</v>
      </c>
      <c r="G204" s="161"/>
      <c r="H204" s="161">
        <v>145</v>
      </c>
      <c r="I204" s="163">
        <v>145</v>
      </c>
      <c r="J204" s="164" t="s">
        <v>644</v>
      </c>
      <c r="K204" s="165">
        <f t="shared" si="113"/>
        <v>31</v>
      </c>
      <c r="L204" s="166">
        <f>K204/F204</f>
        <v>0.27192982456140352</v>
      </c>
      <c r="M204" s="161" t="s">
        <v>556</v>
      </c>
      <c r="N204" s="167">
        <v>42859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8">
        <v>75</v>
      </c>
      <c r="B205" s="159">
        <v>42660</v>
      </c>
      <c r="C205" s="159"/>
      <c r="D205" s="160" t="s">
        <v>692</v>
      </c>
      <c r="E205" s="161" t="s">
        <v>586</v>
      </c>
      <c r="F205" s="162">
        <v>212</v>
      </c>
      <c r="G205" s="161"/>
      <c r="H205" s="161">
        <v>280</v>
      </c>
      <c r="I205" s="163">
        <v>276</v>
      </c>
      <c r="J205" s="164" t="s">
        <v>693</v>
      </c>
      <c r="K205" s="165">
        <f t="shared" si="113"/>
        <v>68</v>
      </c>
      <c r="L205" s="166">
        <f>K205/F205</f>
        <v>0.32075471698113206</v>
      </c>
      <c r="M205" s="161" t="s">
        <v>556</v>
      </c>
      <c r="N205" s="167">
        <v>42858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76</v>
      </c>
      <c r="B206" s="159">
        <v>42678</v>
      </c>
      <c r="C206" s="159"/>
      <c r="D206" s="160" t="s">
        <v>435</v>
      </c>
      <c r="E206" s="161" t="s">
        <v>586</v>
      </c>
      <c r="F206" s="162">
        <v>155</v>
      </c>
      <c r="G206" s="161"/>
      <c r="H206" s="161">
        <v>210</v>
      </c>
      <c r="I206" s="163">
        <v>210</v>
      </c>
      <c r="J206" s="164" t="s">
        <v>694</v>
      </c>
      <c r="K206" s="165">
        <f t="shared" si="113"/>
        <v>55</v>
      </c>
      <c r="L206" s="166">
        <f>K206/F206</f>
        <v>0.35483870967741937</v>
      </c>
      <c r="M206" s="161" t="s">
        <v>556</v>
      </c>
      <c r="N206" s="167">
        <v>42944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8">
        <v>77</v>
      </c>
      <c r="B207" s="169">
        <v>42710</v>
      </c>
      <c r="C207" s="169"/>
      <c r="D207" s="170" t="s">
        <v>695</v>
      </c>
      <c r="E207" s="171" t="s">
        <v>586</v>
      </c>
      <c r="F207" s="172">
        <v>150.5</v>
      </c>
      <c r="G207" s="172"/>
      <c r="H207" s="173">
        <v>72.5</v>
      </c>
      <c r="I207" s="173">
        <v>174</v>
      </c>
      <c r="J207" s="174" t="s">
        <v>696</v>
      </c>
      <c r="K207" s="175">
        <v>-78</v>
      </c>
      <c r="L207" s="176">
        <v>-0.51827242524916906</v>
      </c>
      <c r="M207" s="172" t="s">
        <v>568</v>
      </c>
      <c r="N207" s="169">
        <v>43333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78</v>
      </c>
      <c r="B208" s="159">
        <v>42712</v>
      </c>
      <c r="C208" s="159"/>
      <c r="D208" s="160" t="s">
        <v>697</v>
      </c>
      <c r="E208" s="161" t="s">
        <v>586</v>
      </c>
      <c r="F208" s="162">
        <v>380</v>
      </c>
      <c r="G208" s="161"/>
      <c r="H208" s="161">
        <v>478</v>
      </c>
      <c r="I208" s="163">
        <v>468</v>
      </c>
      <c r="J208" s="164" t="s">
        <v>644</v>
      </c>
      <c r="K208" s="165">
        <f>H208-F208</f>
        <v>98</v>
      </c>
      <c r="L208" s="166">
        <f>K208/F208</f>
        <v>0.25789473684210529</v>
      </c>
      <c r="M208" s="161" t="s">
        <v>556</v>
      </c>
      <c r="N208" s="167">
        <v>43025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79</v>
      </c>
      <c r="B209" s="159">
        <v>42734</v>
      </c>
      <c r="C209" s="159"/>
      <c r="D209" s="160" t="s">
        <v>108</v>
      </c>
      <c r="E209" s="161" t="s">
        <v>586</v>
      </c>
      <c r="F209" s="162">
        <v>305</v>
      </c>
      <c r="G209" s="161"/>
      <c r="H209" s="161">
        <v>375</v>
      </c>
      <c r="I209" s="163">
        <v>375</v>
      </c>
      <c r="J209" s="164" t="s">
        <v>644</v>
      </c>
      <c r="K209" s="165">
        <f>H209-F209</f>
        <v>70</v>
      </c>
      <c r="L209" s="166">
        <f>K209/F209</f>
        <v>0.22950819672131148</v>
      </c>
      <c r="M209" s="161" t="s">
        <v>556</v>
      </c>
      <c r="N209" s="167">
        <v>42768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80</v>
      </c>
      <c r="B210" s="159">
        <v>42739</v>
      </c>
      <c r="C210" s="159"/>
      <c r="D210" s="160" t="s">
        <v>94</v>
      </c>
      <c r="E210" s="161" t="s">
        <v>586</v>
      </c>
      <c r="F210" s="162">
        <v>99.5</v>
      </c>
      <c r="G210" s="161"/>
      <c r="H210" s="161">
        <v>158</v>
      </c>
      <c r="I210" s="163">
        <v>158</v>
      </c>
      <c r="J210" s="164" t="s">
        <v>644</v>
      </c>
      <c r="K210" s="165">
        <f>H210-F210</f>
        <v>58.5</v>
      </c>
      <c r="L210" s="166">
        <f>K210/F210</f>
        <v>0.5879396984924623</v>
      </c>
      <c r="M210" s="161" t="s">
        <v>556</v>
      </c>
      <c r="N210" s="167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81</v>
      </c>
      <c r="B211" s="159">
        <v>42739</v>
      </c>
      <c r="C211" s="159"/>
      <c r="D211" s="160" t="s">
        <v>94</v>
      </c>
      <c r="E211" s="161" t="s">
        <v>586</v>
      </c>
      <c r="F211" s="162">
        <v>99.5</v>
      </c>
      <c r="G211" s="161"/>
      <c r="H211" s="161">
        <v>158</v>
      </c>
      <c r="I211" s="163">
        <v>158</v>
      </c>
      <c r="J211" s="164" t="s">
        <v>644</v>
      </c>
      <c r="K211" s="165">
        <v>58.5</v>
      </c>
      <c r="L211" s="166">
        <v>0.58793969849246197</v>
      </c>
      <c r="M211" s="161" t="s">
        <v>556</v>
      </c>
      <c r="N211" s="167">
        <v>42898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8">
        <v>82</v>
      </c>
      <c r="B212" s="159">
        <v>42786</v>
      </c>
      <c r="C212" s="159"/>
      <c r="D212" s="160" t="s">
        <v>184</v>
      </c>
      <c r="E212" s="161" t="s">
        <v>586</v>
      </c>
      <c r="F212" s="162">
        <v>140.5</v>
      </c>
      <c r="G212" s="161"/>
      <c r="H212" s="161">
        <v>220</v>
      </c>
      <c r="I212" s="163">
        <v>220</v>
      </c>
      <c r="J212" s="164" t="s">
        <v>644</v>
      </c>
      <c r="K212" s="165">
        <f>H212-F212</f>
        <v>79.5</v>
      </c>
      <c r="L212" s="166">
        <f>K212/F212</f>
        <v>0.5658362989323843</v>
      </c>
      <c r="M212" s="161" t="s">
        <v>556</v>
      </c>
      <c r="N212" s="167">
        <v>42864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83</v>
      </c>
      <c r="B213" s="159">
        <v>42786</v>
      </c>
      <c r="C213" s="159"/>
      <c r="D213" s="160" t="s">
        <v>698</v>
      </c>
      <c r="E213" s="161" t="s">
        <v>586</v>
      </c>
      <c r="F213" s="162">
        <v>202.5</v>
      </c>
      <c r="G213" s="161"/>
      <c r="H213" s="161">
        <v>234</v>
      </c>
      <c r="I213" s="163">
        <v>234</v>
      </c>
      <c r="J213" s="164" t="s">
        <v>644</v>
      </c>
      <c r="K213" s="165">
        <v>31.5</v>
      </c>
      <c r="L213" s="166">
        <v>0.155555555555556</v>
      </c>
      <c r="M213" s="161" t="s">
        <v>556</v>
      </c>
      <c r="N213" s="167">
        <v>42836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84</v>
      </c>
      <c r="B214" s="159">
        <v>42818</v>
      </c>
      <c r="C214" s="159"/>
      <c r="D214" s="160" t="s">
        <v>699</v>
      </c>
      <c r="E214" s="161" t="s">
        <v>586</v>
      </c>
      <c r="F214" s="162">
        <v>300.5</v>
      </c>
      <c r="G214" s="161"/>
      <c r="H214" s="161">
        <v>417.5</v>
      </c>
      <c r="I214" s="163">
        <v>420</v>
      </c>
      <c r="J214" s="164" t="s">
        <v>700</v>
      </c>
      <c r="K214" s="165">
        <f>H214-F214</f>
        <v>117</v>
      </c>
      <c r="L214" s="166">
        <f>K214/F214</f>
        <v>0.38935108153078202</v>
      </c>
      <c r="M214" s="161" t="s">
        <v>556</v>
      </c>
      <c r="N214" s="167">
        <v>43070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85</v>
      </c>
      <c r="B215" s="159">
        <v>42818</v>
      </c>
      <c r="C215" s="159"/>
      <c r="D215" s="160" t="s">
        <v>674</v>
      </c>
      <c r="E215" s="161" t="s">
        <v>586</v>
      </c>
      <c r="F215" s="162">
        <v>850</v>
      </c>
      <c r="G215" s="161"/>
      <c r="H215" s="161">
        <v>1042.5</v>
      </c>
      <c r="I215" s="163">
        <v>1023</v>
      </c>
      <c r="J215" s="164" t="s">
        <v>701</v>
      </c>
      <c r="K215" s="165">
        <v>192.5</v>
      </c>
      <c r="L215" s="166">
        <v>0.22647058823529401</v>
      </c>
      <c r="M215" s="161" t="s">
        <v>556</v>
      </c>
      <c r="N215" s="167">
        <v>42830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86</v>
      </c>
      <c r="B216" s="159">
        <v>42830</v>
      </c>
      <c r="C216" s="159"/>
      <c r="D216" s="160" t="s">
        <v>464</v>
      </c>
      <c r="E216" s="161" t="s">
        <v>586</v>
      </c>
      <c r="F216" s="162">
        <v>785</v>
      </c>
      <c r="G216" s="161"/>
      <c r="H216" s="161">
        <v>930</v>
      </c>
      <c r="I216" s="163">
        <v>920</v>
      </c>
      <c r="J216" s="164" t="s">
        <v>702</v>
      </c>
      <c r="K216" s="165">
        <f>H216-F216</f>
        <v>145</v>
      </c>
      <c r="L216" s="166">
        <f>K216/F216</f>
        <v>0.18471337579617833</v>
      </c>
      <c r="M216" s="161" t="s">
        <v>556</v>
      </c>
      <c r="N216" s="167">
        <v>42976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8">
        <v>87</v>
      </c>
      <c r="B217" s="169">
        <v>42831</v>
      </c>
      <c r="C217" s="169"/>
      <c r="D217" s="170" t="s">
        <v>703</v>
      </c>
      <c r="E217" s="171" t="s">
        <v>586</v>
      </c>
      <c r="F217" s="172">
        <v>40</v>
      </c>
      <c r="G217" s="172"/>
      <c r="H217" s="173">
        <v>13.1</v>
      </c>
      <c r="I217" s="173">
        <v>60</v>
      </c>
      <c r="J217" s="174" t="s">
        <v>704</v>
      </c>
      <c r="K217" s="175">
        <v>-26.9</v>
      </c>
      <c r="L217" s="176">
        <v>-0.67249999999999999</v>
      </c>
      <c r="M217" s="172" t="s">
        <v>568</v>
      </c>
      <c r="N217" s="169">
        <v>43138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8">
        <v>88</v>
      </c>
      <c r="B218" s="159">
        <v>42837</v>
      </c>
      <c r="C218" s="159"/>
      <c r="D218" s="160" t="s">
        <v>93</v>
      </c>
      <c r="E218" s="161" t="s">
        <v>586</v>
      </c>
      <c r="F218" s="162">
        <v>289.5</v>
      </c>
      <c r="G218" s="161"/>
      <c r="H218" s="161">
        <v>354</v>
      </c>
      <c r="I218" s="163">
        <v>360</v>
      </c>
      <c r="J218" s="164" t="s">
        <v>705</v>
      </c>
      <c r="K218" s="165">
        <f t="shared" ref="K218:K226" si="114">H218-F218</f>
        <v>64.5</v>
      </c>
      <c r="L218" s="166">
        <f t="shared" ref="L218:L226" si="115">K218/F218</f>
        <v>0.22279792746113988</v>
      </c>
      <c r="M218" s="161" t="s">
        <v>556</v>
      </c>
      <c r="N218" s="167">
        <v>43040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8">
        <v>89</v>
      </c>
      <c r="B219" s="159">
        <v>42845</v>
      </c>
      <c r="C219" s="159"/>
      <c r="D219" s="160" t="s">
        <v>410</v>
      </c>
      <c r="E219" s="161" t="s">
        <v>586</v>
      </c>
      <c r="F219" s="162">
        <v>700</v>
      </c>
      <c r="G219" s="161"/>
      <c r="H219" s="161">
        <v>840</v>
      </c>
      <c r="I219" s="163">
        <v>840</v>
      </c>
      <c r="J219" s="164" t="s">
        <v>706</v>
      </c>
      <c r="K219" s="165">
        <f t="shared" si="114"/>
        <v>140</v>
      </c>
      <c r="L219" s="166">
        <f t="shared" si="115"/>
        <v>0.2</v>
      </c>
      <c r="M219" s="161" t="s">
        <v>556</v>
      </c>
      <c r="N219" s="167">
        <v>42893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90</v>
      </c>
      <c r="B220" s="159">
        <v>42887</v>
      </c>
      <c r="C220" s="159"/>
      <c r="D220" s="160" t="s">
        <v>707</v>
      </c>
      <c r="E220" s="161" t="s">
        <v>586</v>
      </c>
      <c r="F220" s="162">
        <v>130</v>
      </c>
      <c r="G220" s="161"/>
      <c r="H220" s="161">
        <v>144.25</v>
      </c>
      <c r="I220" s="163">
        <v>170</v>
      </c>
      <c r="J220" s="164" t="s">
        <v>708</v>
      </c>
      <c r="K220" s="165">
        <f t="shared" si="114"/>
        <v>14.25</v>
      </c>
      <c r="L220" s="166">
        <f t="shared" si="115"/>
        <v>0.10961538461538461</v>
      </c>
      <c r="M220" s="161" t="s">
        <v>556</v>
      </c>
      <c r="N220" s="167">
        <v>43675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8">
        <v>91</v>
      </c>
      <c r="B221" s="159">
        <v>42901</v>
      </c>
      <c r="C221" s="159"/>
      <c r="D221" s="160" t="s">
        <v>709</v>
      </c>
      <c r="E221" s="161" t="s">
        <v>586</v>
      </c>
      <c r="F221" s="162">
        <v>214.5</v>
      </c>
      <c r="G221" s="161"/>
      <c r="H221" s="161">
        <v>262</v>
      </c>
      <c r="I221" s="163">
        <v>262</v>
      </c>
      <c r="J221" s="164" t="s">
        <v>710</v>
      </c>
      <c r="K221" s="165">
        <f t="shared" si="114"/>
        <v>47.5</v>
      </c>
      <c r="L221" s="166">
        <f t="shared" si="115"/>
        <v>0.22144522144522144</v>
      </c>
      <c r="M221" s="161" t="s">
        <v>556</v>
      </c>
      <c r="N221" s="167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92</v>
      </c>
      <c r="B222" s="190">
        <v>42933</v>
      </c>
      <c r="C222" s="190"/>
      <c r="D222" s="191" t="s">
        <v>711</v>
      </c>
      <c r="E222" s="192" t="s">
        <v>586</v>
      </c>
      <c r="F222" s="193">
        <v>370</v>
      </c>
      <c r="G222" s="192"/>
      <c r="H222" s="192">
        <v>447.5</v>
      </c>
      <c r="I222" s="194">
        <v>450</v>
      </c>
      <c r="J222" s="195" t="s">
        <v>644</v>
      </c>
      <c r="K222" s="165">
        <f t="shared" si="114"/>
        <v>77.5</v>
      </c>
      <c r="L222" s="196">
        <f t="shared" si="115"/>
        <v>0.20945945945945946</v>
      </c>
      <c r="M222" s="192" t="s">
        <v>556</v>
      </c>
      <c r="N222" s="197">
        <v>43035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93</v>
      </c>
      <c r="B223" s="190">
        <v>42943</v>
      </c>
      <c r="C223" s="190"/>
      <c r="D223" s="191" t="s">
        <v>182</v>
      </c>
      <c r="E223" s="192" t="s">
        <v>586</v>
      </c>
      <c r="F223" s="193">
        <v>657.5</v>
      </c>
      <c r="G223" s="192"/>
      <c r="H223" s="192">
        <v>825</v>
      </c>
      <c r="I223" s="194">
        <v>820</v>
      </c>
      <c r="J223" s="195" t="s">
        <v>644</v>
      </c>
      <c r="K223" s="165">
        <f t="shared" si="114"/>
        <v>167.5</v>
      </c>
      <c r="L223" s="196">
        <f t="shared" si="115"/>
        <v>0.25475285171102663</v>
      </c>
      <c r="M223" s="192" t="s">
        <v>556</v>
      </c>
      <c r="N223" s="197">
        <v>43090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8">
        <v>94</v>
      </c>
      <c r="B224" s="159">
        <v>42964</v>
      </c>
      <c r="C224" s="159"/>
      <c r="D224" s="160" t="s">
        <v>353</v>
      </c>
      <c r="E224" s="161" t="s">
        <v>586</v>
      </c>
      <c r="F224" s="162">
        <v>605</v>
      </c>
      <c r="G224" s="161"/>
      <c r="H224" s="161">
        <v>750</v>
      </c>
      <c r="I224" s="163">
        <v>750</v>
      </c>
      <c r="J224" s="164" t="s">
        <v>702</v>
      </c>
      <c r="K224" s="165">
        <f t="shared" si="114"/>
        <v>145</v>
      </c>
      <c r="L224" s="166">
        <f t="shared" si="115"/>
        <v>0.23966942148760331</v>
      </c>
      <c r="M224" s="161" t="s">
        <v>556</v>
      </c>
      <c r="N224" s="167">
        <v>43027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8">
        <v>95</v>
      </c>
      <c r="B225" s="169">
        <v>42979</v>
      </c>
      <c r="C225" s="169"/>
      <c r="D225" s="177" t="s">
        <v>712</v>
      </c>
      <c r="E225" s="172" t="s">
        <v>586</v>
      </c>
      <c r="F225" s="172">
        <v>255</v>
      </c>
      <c r="G225" s="173"/>
      <c r="H225" s="173">
        <v>217.25</v>
      </c>
      <c r="I225" s="173">
        <v>320</v>
      </c>
      <c r="J225" s="174" t="s">
        <v>713</v>
      </c>
      <c r="K225" s="175">
        <f t="shared" si="114"/>
        <v>-37.75</v>
      </c>
      <c r="L225" s="178">
        <f t="shared" si="115"/>
        <v>-0.14803921568627451</v>
      </c>
      <c r="M225" s="172" t="s">
        <v>568</v>
      </c>
      <c r="N225" s="169">
        <v>43661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8">
        <v>96</v>
      </c>
      <c r="B226" s="159">
        <v>42997</v>
      </c>
      <c r="C226" s="159"/>
      <c r="D226" s="160" t="s">
        <v>714</v>
      </c>
      <c r="E226" s="161" t="s">
        <v>586</v>
      </c>
      <c r="F226" s="162">
        <v>215</v>
      </c>
      <c r="G226" s="161"/>
      <c r="H226" s="161">
        <v>258</v>
      </c>
      <c r="I226" s="163">
        <v>258</v>
      </c>
      <c r="J226" s="164" t="s">
        <v>644</v>
      </c>
      <c r="K226" s="165">
        <f t="shared" si="114"/>
        <v>43</v>
      </c>
      <c r="L226" s="166">
        <f t="shared" si="115"/>
        <v>0.2</v>
      </c>
      <c r="M226" s="161" t="s">
        <v>556</v>
      </c>
      <c r="N226" s="167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97</v>
      </c>
      <c r="B227" s="159">
        <v>42997</v>
      </c>
      <c r="C227" s="159"/>
      <c r="D227" s="160" t="s">
        <v>714</v>
      </c>
      <c r="E227" s="161" t="s">
        <v>586</v>
      </c>
      <c r="F227" s="162">
        <v>215</v>
      </c>
      <c r="G227" s="161"/>
      <c r="H227" s="161">
        <v>258</v>
      </c>
      <c r="I227" s="163">
        <v>258</v>
      </c>
      <c r="J227" s="195" t="s">
        <v>644</v>
      </c>
      <c r="K227" s="165">
        <v>43</v>
      </c>
      <c r="L227" s="166">
        <v>0.2</v>
      </c>
      <c r="M227" s="161" t="s">
        <v>556</v>
      </c>
      <c r="N227" s="167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98</v>
      </c>
      <c r="B228" s="190">
        <v>42998</v>
      </c>
      <c r="C228" s="190"/>
      <c r="D228" s="191" t="s">
        <v>715</v>
      </c>
      <c r="E228" s="192" t="s">
        <v>586</v>
      </c>
      <c r="F228" s="162">
        <v>75</v>
      </c>
      <c r="G228" s="192"/>
      <c r="H228" s="192">
        <v>90</v>
      </c>
      <c r="I228" s="194">
        <v>90</v>
      </c>
      <c r="J228" s="164" t="s">
        <v>716</v>
      </c>
      <c r="K228" s="165">
        <f t="shared" ref="K228:K233" si="116">H228-F228</f>
        <v>15</v>
      </c>
      <c r="L228" s="166">
        <f t="shared" ref="L228:L233" si="117">K228/F228</f>
        <v>0.2</v>
      </c>
      <c r="M228" s="161" t="s">
        <v>556</v>
      </c>
      <c r="N228" s="167">
        <v>43019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99</v>
      </c>
      <c r="B229" s="190">
        <v>43011</v>
      </c>
      <c r="C229" s="190"/>
      <c r="D229" s="191" t="s">
        <v>570</v>
      </c>
      <c r="E229" s="192" t="s">
        <v>586</v>
      </c>
      <c r="F229" s="193">
        <v>315</v>
      </c>
      <c r="G229" s="192"/>
      <c r="H229" s="192">
        <v>392</v>
      </c>
      <c r="I229" s="194">
        <v>384</v>
      </c>
      <c r="J229" s="195" t="s">
        <v>717</v>
      </c>
      <c r="K229" s="165">
        <f t="shared" si="116"/>
        <v>77</v>
      </c>
      <c r="L229" s="196">
        <f t="shared" si="117"/>
        <v>0.24444444444444444</v>
      </c>
      <c r="M229" s="192" t="s">
        <v>556</v>
      </c>
      <c r="N229" s="197">
        <v>43017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100</v>
      </c>
      <c r="B230" s="190">
        <v>43013</v>
      </c>
      <c r="C230" s="190"/>
      <c r="D230" s="191" t="s">
        <v>440</v>
      </c>
      <c r="E230" s="192" t="s">
        <v>586</v>
      </c>
      <c r="F230" s="193">
        <v>145</v>
      </c>
      <c r="G230" s="192"/>
      <c r="H230" s="192">
        <v>179</v>
      </c>
      <c r="I230" s="194">
        <v>180</v>
      </c>
      <c r="J230" s="195" t="s">
        <v>718</v>
      </c>
      <c r="K230" s="165">
        <f t="shared" si="116"/>
        <v>34</v>
      </c>
      <c r="L230" s="196">
        <f t="shared" si="117"/>
        <v>0.23448275862068965</v>
      </c>
      <c r="M230" s="192" t="s">
        <v>556</v>
      </c>
      <c r="N230" s="197">
        <v>43025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101</v>
      </c>
      <c r="B231" s="190">
        <v>43014</v>
      </c>
      <c r="C231" s="190"/>
      <c r="D231" s="191" t="s">
        <v>328</v>
      </c>
      <c r="E231" s="192" t="s">
        <v>586</v>
      </c>
      <c r="F231" s="193">
        <v>256</v>
      </c>
      <c r="G231" s="192"/>
      <c r="H231" s="192">
        <v>323</v>
      </c>
      <c r="I231" s="194">
        <v>320</v>
      </c>
      <c r="J231" s="195" t="s">
        <v>644</v>
      </c>
      <c r="K231" s="165">
        <f t="shared" si="116"/>
        <v>67</v>
      </c>
      <c r="L231" s="196">
        <f t="shared" si="117"/>
        <v>0.26171875</v>
      </c>
      <c r="M231" s="192" t="s">
        <v>556</v>
      </c>
      <c r="N231" s="197">
        <v>43067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102</v>
      </c>
      <c r="B232" s="190">
        <v>43017</v>
      </c>
      <c r="C232" s="190"/>
      <c r="D232" s="191" t="s">
        <v>343</v>
      </c>
      <c r="E232" s="192" t="s">
        <v>586</v>
      </c>
      <c r="F232" s="193">
        <v>137.5</v>
      </c>
      <c r="G232" s="192"/>
      <c r="H232" s="192">
        <v>184</v>
      </c>
      <c r="I232" s="194">
        <v>183</v>
      </c>
      <c r="J232" s="195" t="s">
        <v>719</v>
      </c>
      <c r="K232" s="165">
        <f t="shared" si="116"/>
        <v>46.5</v>
      </c>
      <c r="L232" s="196">
        <f t="shared" si="117"/>
        <v>0.33818181818181819</v>
      </c>
      <c r="M232" s="192" t="s">
        <v>556</v>
      </c>
      <c r="N232" s="197">
        <v>43108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103</v>
      </c>
      <c r="B233" s="190">
        <v>43018</v>
      </c>
      <c r="C233" s="190"/>
      <c r="D233" s="191" t="s">
        <v>720</v>
      </c>
      <c r="E233" s="192" t="s">
        <v>586</v>
      </c>
      <c r="F233" s="193">
        <v>125.5</v>
      </c>
      <c r="G233" s="192"/>
      <c r="H233" s="192">
        <v>158</v>
      </c>
      <c r="I233" s="194">
        <v>155</v>
      </c>
      <c r="J233" s="195" t="s">
        <v>721</v>
      </c>
      <c r="K233" s="165">
        <f t="shared" si="116"/>
        <v>32.5</v>
      </c>
      <c r="L233" s="196">
        <f t="shared" si="117"/>
        <v>0.25896414342629481</v>
      </c>
      <c r="M233" s="192" t="s">
        <v>556</v>
      </c>
      <c r="N233" s="197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104</v>
      </c>
      <c r="B234" s="190">
        <v>43018</v>
      </c>
      <c r="C234" s="190"/>
      <c r="D234" s="191" t="s">
        <v>722</v>
      </c>
      <c r="E234" s="192" t="s">
        <v>586</v>
      </c>
      <c r="F234" s="193">
        <v>895</v>
      </c>
      <c r="G234" s="192"/>
      <c r="H234" s="192">
        <v>1122.5</v>
      </c>
      <c r="I234" s="194">
        <v>1078</v>
      </c>
      <c r="J234" s="195" t="s">
        <v>723</v>
      </c>
      <c r="K234" s="165">
        <v>227.5</v>
      </c>
      <c r="L234" s="196">
        <v>0.25418994413407803</v>
      </c>
      <c r="M234" s="192" t="s">
        <v>556</v>
      </c>
      <c r="N234" s="197">
        <v>43117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105</v>
      </c>
      <c r="B235" s="190">
        <v>43020</v>
      </c>
      <c r="C235" s="190"/>
      <c r="D235" s="191" t="s">
        <v>337</v>
      </c>
      <c r="E235" s="192" t="s">
        <v>586</v>
      </c>
      <c r="F235" s="193">
        <v>525</v>
      </c>
      <c r="G235" s="192"/>
      <c r="H235" s="192">
        <v>629</v>
      </c>
      <c r="I235" s="194">
        <v>629</v>
      </c>
      <c r="J235" s="195" t="s">
        <v>644</v>
      </c>
      <c r="K235" s="165">
        <v>104</v>
      </c>
      <c r="L235" s="196">
        <v>0.19809523809523799</v>
      </c>
      <c r="M235" s="192" t="s">
        <v>556</v>
      </c>
      <c r="N235" s="197">
        <v>43119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106</v>
      </c>
      <c r="B236" s="190">
        <v>43046</v>
      </c>
      <c r="C236" s="190"/>
      <c r="D236" s="191" t="s">
        <v>376</v>
      </c>
      <c r="E236" s="192" t="s">
        <v>586</v>
      </c>
      <c r="F236" s="193">
        <v>740</v>
      </c>
      <c r="G236" s="192"/>
      <c r="H236" s="192">
        <v>892.5</v>
      </c>
      <c r="I236" s="194">
        <v>900</v>
      </c>
      <c r="J236" s="195" t="s">
        <v>724</v>
      </c>
      <c r="K236" s="165">
        <f>H236-F236</f>
        <v>152.5</v>
      </c>
      <c r="L236" s="196">
        <f>K236/F236</f>
        <v>0.20608108108108109</v>
      </c>
      <c r="M236" s="192" t="s">
        <v>556</v>
      </c>
      <c r="N236" s="197">
        <v>43052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8">
        <v>107</v>
      </c>
      <c r="B237" s="159">
        <v>43073</v>
      </c>
      <c r="C237" s="159"/>
      <c r="D237" s="160" t="s">
        <v>725</v>
      </c>
      <c r="E237" s="161" t="s">
        <v>586</v>
      </c>
      <c r="F237" s="162">
        <v>118.5</v>
      </c>
      <c r="G237" s="161"/>
      <c r="H237" s="161">
        <v>143.5</v>
      </c>
      <c r="I237" s="163">
        <v>145</v>
      </c>
      <c r="J237" s="164" t="s">
        <v>577</v>
      </c>
      <c r="K237" s="165">
        <f>H237-F237</f>
        <v>25</v>
      </c>
      <c r="L237" s="166">
        <f>K237/F237</f>
        <v>0.2109704641350211</v>
      </c>
      <c r="M237" s="161" t="s">
        <v>556</v>
      </c>
      <c r="N237" s="167">
        <v>43097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8">
        <v>108</v>
      </c>
      <c r="B238" s="169">
        <v>43090</v>
      </c>
      <c r="C238" s="169"/>
      <c r="D238" s="170" t="s">
        <v>415</v>
      </c>
      <c r="E238" s="171" t="s">
        <v>586</v>
      </c>
      <c r="F238" s="172">
        <v>715</v>
      </c>
      <c r="G238" s="172"/>
      <c r="H238" s="173">
        <v>500</v>
      </c>
      <c r="I238" s="173">
        <v>872</v>
      </c>
      <c r="J238" s="174" t="s">
        <v>726</v>
      </c>
      <c r="K238" s="175">
        <f>H238-F238</f>
        <v>-215</v>
      </c>
      <c r="L238" s="176">
        <f>K238/F238</f>
        <v>-0.30069930069930068</v>
      </c>
      <c r="M238" s="172" t="s">
        <v>568</v>
      </c>
      <c r="N238" s="169">
        <v>43670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8">
        <v>109</v>
      </c>
      <c r="B239" s="159">
        <v>43098</v>
      </c>
      <c r="C239" s="159"/>
      <c r="D239" s="160" t="s">
        <v>570</v>
      </c>
      <c r="E239" s="161" t="s">
        <v>586</v>
      </c>
      <c r="F239" s="162">
        <v>435</v>
      </c>
      <c r="G239" s="161"/>
      <c r="H239" s="161">
        <v>542.5</v>
      </c>
      <c r="I239" s="163">
        <v>539</v>
      </c>
      <c r="J239" s="164" t="s">
        <v>644</v>
      </c>
      <c r="K239" s="165">
        <v>107.5</v>
      </c>
      <c r="L239" s="166">
        <v>0.247126436781609</v>
      </c>
      <c r="M239" s="161" t="s">
        <v>556</v>
      </c>
      <c r="N239" s="167">
        <v>43206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8">
        <v>110</v>
      </c>
      <c r="B240" s="159">
        <v>43098</v>
      </c>
      <c r="C240" s="159"/>
      <c r="D240" s="160" t="s">
        <v>528</v>
      </c>
      <c r="E240" s="161" t="s">
        <v>586</v>
      </c>
      <c r="F240" s="162">
        <v>885</v>
      </c>
      <c r="G240" s="161"/>
      <c r="H240" s="161">
        <v>1090</v>
      </c>
      <c r="I240" s="163">
        <v>1084</v>
      </c>
      <c r="J240" s="164" t="s">
        <v>644</v>
      </c>
      <c r="K240" s="165">
        <v>205</v>
      </c>
      <c r="L240" s="166">
        <v>0.23163841807909599</v>
      </c>
      <c r="M240" s="161" t="s">
        <v>556</v>
      </c>
      <c r="N240" s="167">
        <v>43213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111</v>
      </c>
      <c r="B241" s="199">
        <v>43192</v>
      </c>
      <c r="C241" s="199"/>
      <c r="D241" s="177" t="s">
        <v>727</v>
      </c>
      <c r="E241" s="172" t="s">
        <v>586</v>
      </c>
      <c r="F241" s="200">
        <v>478.5</v>
      </c>
      <c r="G241" s="172"/>
      <c r="H241" s="172">
        <v>442</v>
      </c>
      <c r="I241" s="173">
        <v>613</v>
      </c>
      <c r="J241" s="174" t="s">
        <v>728</v>
      </c>
      <c r="K241" s="175">
        <f>H241-F241</f>
        <v>-36.5</v>
      </c>
      <c r="L241" s="176">
        <f>K241/F241</f>
        <v>-7.6280041797283177E-2</v>
      </c>
      <c r="M241" s="172" t="s">
        <v>568</v>
      </c>
      <c r="N241" s="169">
        <v>43762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68">
        <v>112</v>
      </c>
      <c r="B242" s="169">
        <v>43194</v>
      </c>
      <c r="C242" s="169"/>
      <c r="D242" s="170" t="s">
        <v>729</v>
      </c>
      <c r="E242" s="171" t="s">
        <v>586</v>
      </c>
      <c r="F242" s="172">
        <f>141.5-7.3</f>
        <v>134.19999999999999</v>
      </c>
      <c r="G242" s="172"/>
      <c r="H242" s="173">
        <v>77</v>
      </c>
      <c r="I242" s="173">
        <v>180</v>
      </c>
      <c r="J242" s="174" t="s">
        <v>730</v>
      </c>
      <c r="K242" s="175">
        <f>H242-F242</f>
        <v>-57.199999999999989</v>
      </c>
      <c r="L242" s="176">
        <f>K242/F242</f>
        <v>-0.42622950819672129</v>
      </c>
      <c r="M242" s="172" t="s">
        <v>568</v>
      </c>
      <c r="N242" s="169">
        <v>43522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68">
        <v>113</v>
      </c>
      <c r="B243" s="169">
        <v>43209</v>
      </c>
      <c r="C243" s="169"/>
      <c r="D243" s="170" t="s">
        <v>731</v>
      </c>
      <c r="E243" s="171" t="s">
        <v>586</v>
      </c>
      <c r="F243" s="172">
        <v>430</v>
      </c>
      <c r="G243" s="172"/>
      <c r="H243" s="173">
        <v>220</v>
      </c>
      <c r="I243" s="173">
        <v>537</v>
      </c>
      <c r="J243" s="174" t="s">
        <v>732</v>
      </c>
      <c r="K243" s="175">
        <f>H243-F243</f>
        <v>-210</v>
      </c>
      <c r="L243" s="176">
        <f>K243/F243</f>
        <v>-0.48837209302325579</v>
      </c>
      <c r="M243" s="172" t="s">
        <v>568</v>
      </c>
      <c r="N243" s="169">
        <v>43252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114</v>
      </c>
      <c r="B244" s="190">
        <v>43220</v>
      </c>
      <c r="C244" s="190"/>
      <c r="D244" s="191" t="s">
        <v>377</v>
      </c>
      <c r="E244" s="192" t="s">
        <v>586</v>
      </c>
      <c r="F244" s="192">
        <v>153.5</v>
      </c>
      <c r="G244" s="192"/>
      <c r="H244" s="192">
        <v>196</v>
      </c>
      <c r="I244" s="194">
        <v>196</v>
      </c>
      <c r="J244" s="164" t="s">
        <v>733</v>
      </c>
      <c r="K244" s="165">
        <f>H244-F244</f>
        <v>42.5</v>
      </c>
      <c r="L244" s="166">
        <f>K244/F244</f>
        <v>0.27687296416938112</v>
      </c>
      <c r="M244" s="161" t="s">
        <v>556</v>
      </c>
      <c r="N244" s="167">
        <v>43605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8">
        <v>115</v>
      </c>
      <c r="B245" s="169">
        <v>43306</v>
      </c>
      <c r="C245" s="169"/>
      <c r="D245" s="170" t="s">
        <v>703</v>
      </c>
      <c r="E245" s="171" t="s">
        <v>586</v>
      </c>
      <c r="F245" s="172">
        <v>27.5</v>
      </c>
      <c r="G245" s="172"/>
      <c r="H245" s="173">
        <v>13.1</v>
      </c>
      <c r="I245" s="173">
        <v>60</v>
      </c>
      <c r="J245" s="174" t="s">
        <v>734</v>
      </c>
      <c r="K245" s="175">
        <v>-14.4</v>
      </c>
      <c r="L245" s="176">
        <v>-0.52363636363636401</v>
      </c>
      <c r="M245" s="172" t="s">
        <v>568</v>
      </c>
      <c r="N245" s="169">
        <v>43138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116</v>
      </c>
      <c r="B246" s="199">
        <v>43318</v>
      </c>
      <c r="C246" s="199"/>
      <c r="D246" s="177" t="s">
        <v>735</v>
      </c>
      <c r="E246" s="172" t="s">
        <v>586</v>
      </c>
      <c r="F246" s="172">
        <v>148.5</v>
      </c>
      <c r="G246" s="172"/>
      <c r="H246" s="172">
        <v>102</v>
      </c>
      <c r="I246" s="173">
        <v>182</v>
      </c>
      <c r="J246" s="174" t="s">
        <v>736</v>
      </c>
      <c r="K246" s="175">
        <f>H246-F246</f>
        <v>-46.5</v>
      </c>
      <c r="L246" s="176">
        <f>K246/F246</f>
        <v>-0.31313131313131315</v>
      </c>
      <c r="M246" s="172" t="s">
        <v>568</v>
      </c>
      <c r="N246" s="169">
        <v>43661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8">
        <v>117</v>
      </c>
      <c r="B247" s="159">
        <v>43335</v>
      </c>
      <c r="C247" s="159"/>
      <c r="D247" s="160" t="s">
        <v>737</v>
      </c>
      <c r="E247" s="161" t="s">
        <v>586</v>
      </c>
      <c r="F247" s="192">
        <v>285</v>
      </c>
      <c r="G247" s="161"/>
      <c r="H247" s="161">
        <v>355</v>
      </c>
      <c r="I247" s="163">
        <v>364</v>
      </c>
      <c r="J247" s="164" t="s">
        <v>738</v>
      </c>
      <c r="K247" s="165">
        <v>70</v>
      </c>
      <c r="L247" s="166">
        <v>0.24561403508771901</v>
      </c>
      <c r="M247" s="161" t="s">
        <v>556</v>
      </c>
      <c r="N247" s="167">
        <v>43455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8">
        <v>118</v>
      </c>
      <c r="B248" s="159">
        <v>43341</v>
      </c>
      <c r="C248" s="159"/>
      <c r="D248" s="160" t="s">
        <v>365</v>
      </c>
      <c r="E248" s="161" t="s">
        <v>586</v>
      </c>
      <c r="F248" s="192">
        <v>525</v>
      </c>
      <c r="G248" s="161"/>
      <c r="H248" s="161">
        <v>585</v>
      </c>
      <c r="I248" s="163">
        <v>635</v>
      </c>
      <c r="J248" s="164" t="s">
        <v>739</v>
      </c>
      <c r="K248" s="165">
        <f t="shared" ref="K248:K265" si="118">H248-F248</f>
        <v>60</v>
      </c>
      <c r="L248" s="166">
        <f t="shared" ref="L248:L265" si="119">K248/F248</f>
        <v>0.11428571428571428</v>
      </c>
      <c r="M248" s="161" t="s">
        <v>556</v>
      </c>
      <c r="N248" s="167">
        <v>43662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8">
        <v>119</v>
      </c>
      <c r="B249" s="159">
        <v>43395</v>
      </c>
      <c r="C249" s="159"/>
      <c r="D249" s="160" t="s">
        <v>353</v>
      </c>
      <c r="E249" s="161" t="s">
        <v>586</v>
      </c>
      <c r="F249" s="192">
        <v>475</v>
      </c>
      <c r="G249" s="161"/>
      <c r="H249" s="161">
        <v>574</v>
      </c>
      <c r="I249" s="163">
        <v>570</v>
      </c>
      <c r="J249" s="164" t="s">
        <v>644</v>
      </c>
      <c r="K249" s="165">
        <f t="shared" si="118"/>
        <v>99</v>
      </c>
      <c r="L249" s="166">
        <f t="shared" si="119"/>
        <v>0.20842105263157895</v>
      </c>
      <c r="M249" s="161" t="s">
        <v>556</v>
      </c>
      <c r="N249" s="167">
        <v>43403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120</v>
      </c>
      <c r="B250" s="190">
        <v>43397</v>
      </c>
      <c r="C250" s="190"/>
      <c r="D250" s="191" t="s">
        <v>372</v>
      </c>
      <c r="E250" s="192" t="s">
        <v>586</v>
      </c>
      <c r="F250" s="192">
        <v>707.5</v>
      </c>
      <c r="G250" s="192"/>
      <c r="H250" s="192">
        <v>872</v>
      </c>
      <c r="I250" s="194">
        <v>872</v>
      </c>
      <c r="J250" s="195" t="s">
        <v>644</v>
      </c>
      <c r="K250" s="165">
        <f t="shared" si="118"/>
        <v>164.5</v>
      </c>
      <c r="L250" s="196">
        <f t="shared" si="119"/>
        <v>0.23250883392226149</v>
      </c>
      <c r="M250" s="192" t="s">
        <v>556</v>
      </c>
      <c r="N250" s="197">
        <v>43482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121</v>
      </c>
      <c r="B251" s="190">
        <v>43398</v>
      </c>
      <c r="C251" s="190"/>
      <c r="D251" s="191" t="s">
        <v>740</v>
      </c>
      <c r="E251" s="192" t="s">
        <v>586</v>
      </c>
      <c r="F251" s="192">
        <v>162</v>
      </c>
      <c r="G251" s="192"/>
      <c r="H251" s="192">
        <v>204</v>
      </c>
      <c r="I251" s="194">
        <v>209</v>
      </c>
      <c r="J251" s="195" t="s">
        <v>741</v>
      </c>
      <c r="K251" s="165">
        <f t="shared" si="118"/>
        <v>42</v>
      </c>
      <c r="L251" s="196">
        <f t="shared" si="119"/>
        <v>0.25925925925925924</v>
      </c>
      <c r="M251" s="192" t="s">
        <v>556</v>
      </c>
      <c r="N251" s="197">
        <v>43539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122</v>
      </c>
      <c r="B252" s="190">
        <v>43399</v>
      </c>
      <c r="C252" s="190"/>
      <c r="D252" s="191" t="s">
        <v>457</v>
      </c>
      <c r="E252" s="192" t="s">
        <v>586</v>
      </c>
      <c r="F252" s="192">
        <v>240</v>
      </c>
      <c r="G252" s="192"/>
      <c r="H252" s="192">
        <v>297</v>
      </c>
      <c r="I252" s="194">
        <v>297</v>
      </c>
      <c r="J252" s="195" t="s">
        <v>644</v>
      </c>
      <c r="K252" s="201">
        <f t="shared" si="118"/>
        <v>57</v>
      </c>
      <c r="L252" s="196">
        <f t="shared" si="119"/>
        <v>0.23749999999999999</v>
      </c>
      <c r="M252" s="192" t="s">
        <v>556</v>
      </c>
      <c r="N252" s="197">
        <v>43417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8">
        <v>123</v>
      </c>
      <c r="B253" s="159">
        <v>43439</v>
      </c>
      <c r="C253" s="159"/>
      <c r="D253" s="160" t="s">
        <v>742</v>
      </c>
      <c r="E253" s="161" t="s">
        <v>586</v>
      </c>
      <c r="F253" s="161">
        <v>202.5</v>
      </c>
      <c r="G253" s="161"/>
      <c r="H253" s="161">
        <v>255</v>
      </c>
      <c r="I253" s="163">
        <v>252</v>
      </c>
      <c r="J253" s="164" t="s">
        <v>644</v>
      </c>
      <c r="K253" s="165">
        <f t="shared" si="118"/>
        <v>52.5</v>
      </c>
      <c r="L253" s="166">
        <f t="shared" si="119"/>
        <v>0.25925925925925924</v>
      </c>
      <c r="M253" s="161" t="s">
        <v>556</v>
      </c>
      <c r="N253" s="167">
        <v>43542</v>
      </c>
      <c r="O253" s="1"/>
      <c r="P253" s="1"/>
      <c r="Q253" s="1"/>
      <c r="R253" s="6" t="s">
        <v>743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124</v>
      </c>
      <c r="B254" s="190">
        <v>43465</v>
      </c>
      <c r="C254" s="159"/>
      <c r="D254" s="191" t="s">
        <v>402</v>
      </c>
      <c r="E254" s="192" t="s">
        <v>586</v>
      </c>
      <c r="F254" s="192">
        <v>710</v>
      </c>
      <c r="G254" s="192"/>
      <c r="H254" s="192">
        <v>866</v>
      </c>
      <c r="I254" s="194">
        <v>866</v>
      </c>
      <c r="J254" s="195" t="s">
        <v>644</v>
      </c>
      <c r="K254" s="165">
        <f t="shared" si="118"/>
        <v>156</v>
      </c>
      <c r="L254" s="166">
        <f t="shared" si="119"/>
        <v>0.21971830985915494</v>
      </c>
      <c r="M254" s="161" t="s">
        <v>556</v>
      </c>
      <c r="N254" s="167">
        <v>43553</v>
      </c>
      <c r="O254" s="1"/>
      <c r="P254" s="1"/>
      <c r="Q254" s="1"/>
      <c r="R254" s="6" t="s">
        <v>743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125</v>
      </c>
      <c r="B255" s="190">
        <v>43522</v>
      </c>
      <c r="C255" s="190"/>
      <c r="D255" s="191" t="s">
        <v>152</v>
      </c>
      <c r="E255" s="192" t="s">
        <v>586</v>
      </c>
      <c r="F255" s="192">
        <v>337.25</v>
      </c>
      <c r="G255" s="192"/>
      <c r="H255" s="192">
        <v>398.5</v>
      </c>
      <c r="I255" s="194">
        <v>411</v>
      </c>
      <c r="J255" s="164" t="s">
        <v>744</v>
      </c>
      <c r="K255" s="165">
        <f t="shared" si="118"/>
        <v>61.25</v>
      </c>
      <c r="L255" s="166">
        <f t="shared" si="119"/>
        <v>0.1816160118606375</v>
      </c>
      <c r="M255" s="161" t="s">
        <v>556</v>
      </c>
      <c r="N255" s="167">
        <v>43760</v>
      </c>
      <c r="O255" s="1"/>
      <c r="P255" s="1"/>
      <c r="Q255" s="1"/>
      <c r="R255" s="6" t="s">
        <v>743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2">
        <v>126</v>
      </c>
      <c r="B256" s="203">
        <v>43559</v>
      </c>
      <c r="C256" s="203"/>
      <c r="D256" s="204" t="s">
        <v>745</v>
      </c>
      <c r="E256" s="205" t="s">
        <v>586</v>
      </c>
      <c r="F256" s="205">
        <v>130</v>
      </c>
      <c r="G256" s="205"/>
      <c r="H256" s="205">
        <v>65</v>
      </c>
      <c r="I256" s="206">
        <v>158</v>
      </c>
      <c r="J256" s="174" t="s">
        <v>746</v>
      </c>
      <c r="K256" s="175">
        <f t="shared" si="118"/>
        <v>-65</v>
      </c>
      <c r="L256" s="176">
        <f t="shared" si="119"/>
        <v>-0.5</v>
      </c>
      <c r="M256" s="172" t="s">
        <v>568</v>
      </c>
      <c r="N256" s="169">
        <v>43726</v>
      </c>
      <c r="O256" s="1"/>
      <c r="P256" s="1"/>
      <c r="Q256" s="1"/>
      <c r="R256" s="6" t="s">
        <v>747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127</v>
      </c>
      <c r="B257" s="190">
        <v>43017</v>
      </c>
      <c r="C257" s="190"/>
      <c r="D257" s="191" t="s">
        <v>184</v>
      </c>
      <c r="E257" s="192" t="s">
        <v>586</v>
      </c>
      <c r="F257" s="192">
        <v>141.5</v>
      </c>
      <c r="G257" s="192"/>
      <c r="H257" s="192">
        <v>183.5</v>
      </c>
      <c r="I257" s="194">
        <v>210</v>
      </c>
      <c r="J257" s="164" t="s">
        <v>741</v>
      </c>
      <c r="K257" s="165">
        <f t="shared" si="118"/>
        <v>42</v>
      </c>
      <c r="L257" s="166">
        <f t="shared" si="119"/>
        <v>0.29681978798586572</v>
      </c>
      <c r="M257" s="161" t="s">
        <v>556</v>
      </c>
      <c r="N257" s="167">
        <v>43042</v>
      </c>
      <c r="O257" s="1"/>
      <c r="P257" s="1"/>
      <c r="Q257" s="1"/>
      <c r="R257" s="6" t="s">
        <v>747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2">
        <v>128</v>
      </c>
      <c r="B258" s="203">
        <v>43074</v>
      </c>
      <c r="C258" s="203"/>
      <c r="D258" s="204" t="s">
        <v>748</v>
      </c>
      <c r="E258" s="205" t="s">
        <v>586</v>
      </c>
      <c r="F258" s="200">
        <v>172</v>
      </c>
      <c r="G258" s="205"/>
      <c r="H258" s="205">
        <v>155.25</v>
      </c>
      <c r="I258" s="206">
        <v>230</v>
      </c>
      <c r="J258" s="174" t="s">
        <v>749</v>
      </c>
      <c r="K258" s="175">
        <f t="shared" si="118"/>
        <v>-16.75</v>
      </c>
      <c r="L258" s="176">
        <f t="shared" si="119"/>
        <v>-9.7383720930232565E-2</v>
      </c>
      <c r="M258" s="172" t="s">
        <v>568</v>
      </c>
      <c r="N258" s="169">
        <v>43787</v>
      </c>
      <c r="O258" s="1"/>
      <c r="P258" s="1"/>
      <c r="Q258" s="1"/>
      <c r="R258" s="6" t="s">
        <v>747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129</v>
      </c>
      <c r="B259" s="190">
        <v>43398</v>
      </c>
      <c r="C259" s="190"/>
      <c r="D259" s="191" t="s">
        <v>107</v>
      </c>
      <c r="E259" s="192" t="s">
        <v>586</v>
      </c>
      <c r="F259" s="192">
        <v>698.5</v>
      </c>
      <c r="G259" s="192"/>
      <c r="H259" s="192">
        <v>890</v>
      </c>
      <c r="I259" s="194">
        <v>890</v>
      </c>
      <c r="J259" s="164" t="s">
        <v>816</v>
      </c>
      <c r="K259" s="165">
        <f t="shared" si="118"/>
        <v>191.5</v>
      </c>
      <c r="L259" s="166">
        <f t="shared" si="119"/>
        <v>0.27415891195418757</v>
      </c>
      <c r="M259" s="161" t="s">
        <v>556</v>
      </c>
      <c r="N259" s="167">
        <v>44328</v>
      </c>
      <c r="O259" s="1"/>
      <c r="P259" s="1"/>
      <c r="Q259" s="1"/>
      <c r="R259" s="6" t="s">
        <v>743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130</v>
      </c>
      <c r="B260" s="190">
        <v>42877</v>
      </c>
      <c r="C260" s="190"/>
      <c r="D260" s="191" t="s">
        <v>364</v>
      </c>
      <c r="E260" s="192" t="s">
        <v>586</v>
      </c>
      <c r="F260" s="192">
        <v>127.6</v>
      </c>
      <c r="G260" s="192"/>
      <c r="H260" s="192">
        <v>138</v>
      </c>
      <c r="I260" s="194">
        <v>190</v>
      </c>
      <c r="J260" s="164" t="s">
        <v>750</v>
      </c>
      <c r="K260" s="165">
        <f t="shared" si="118"/>
        <v>10.400000000000006</v>
      </c>
      <c r="L260" s="166">
        <f t="shared" si="119"/>
        <v>8.1504702194357417E-2</v>
      </c>
      <c r="M260" s="161" t="s">
        <v>556</v>
      </c>
      <c r="N260" s="167">
        <v>43774</v>
      </c>
      <c r="O260" s="1"/>
      <c r="P260" s="1"/>
      <c r="Q260" s="1"/>
      <c r="R260" s="6" t="s">
        <v>747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131</v>
      </c>
      <c r="B261" s="190">
        <v>43158</v>
      </c>
      <c r="C261" s="190"/>
      <c r="D261" s="191" t="s">
        <v>751</v>
      </c>
      <c r="E261" s="192" t="s">
        <v>586</v>
      </c>
      <c r="F261" s="192">
        <v>317</v>
      </c>
      <c r="G261" s="192"/>
      <c r="H261" s="192">
        <v>382.5</v>
      </c>
      <c r="I261" s="194">
        <v>398</v>
      </c>
      <c r="J261" s="164" t="s">
        <v>752</v>
      </c>
      <c r="K261" s="165">
        <f t="shared" si="118"/>
        <v>65.5</v>
      </c>
      <c r="L261" s="166">
        <f t="shared" si="119"/>
        <v>0.20662460567823343</v>
      </c>
      <c r="M261" s="161" t="s">
        <v>556</v>
      </c>
      <c r="N261" s="167">
        <v>44238</v>
      </c>
      <c r="O261" s="1"/>
      <c r="P261" s="1"/>
      <c r="Q261" s="1"/>
      <c r="R261" s="6" t="s">
        <v>747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2">
        <v>132</v>
      </c>
      <c r="B262" s="203">
        <v>43164</v>
      </c>
      <c r="C262" s="203"/>
      <c r="D262" s="204" t="s">
        <v>144</v>
      </c>
      <c r="E262" s="205" t="s">
        <v>586</v>
      </c>
      <c r="F262" s="200">
        <f>510-14.4</f>
        <v>495.6</v>
      </c>
      <c r="G262" s="205"/>
      <c r="H262" s="205">
        <v>350</v>
      </c>
      <c r="I262" s="206">
        <v>672</v>
      </c>
      <c r="J262" s="174" t="s">
        <v>753</v>
      </c>
      <c r="K262" s="175">
        <f t="shared" si="118"/>
        <v>-145.60000000000002</v>
      </c>
      <c r="L262" s="176">
        <f t="shared" si="119"/>
        <v>-0.29378531073446329</v>
      </c>
      <c r="M262" s="172" t="s">
        <v>568</v>
      </c>
      <c r="N262" s="169">
        <v>43887</v>
      </c>
      <c r="O262" s="1"/>
      <c r="P262" s="1"/>
      <c r="Q262" s="1"/>
      <c r="R262" s="6" t="s">
        <v>743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2">
        <v>133</v>
      </c>
      <c r="B263" s="203">
        <v>43237</v>
      </c>
      <c r="C263" s="203"/>
      <c r="D263" s="204" t="s">
        <v>449</v>
      </c>
      <c r="E263" s="205" t="s">
        <v>586</v>
      </c>
      <c r="F263" s="200">
        <v>230.3</v>
      </c>
      <c r="G263" s="205"/>
      <c r="H263" s="205">
        <v>102.5</v>
      </c>
      <c r="I263" s="206">
        <v>348</v>
      </c>
      <c r="J263" s="174" t="s">
        <v>754</v>
      </c>
      <c r="K263" s="175">
        <f t="shared" si="118"/>
        <v>-127.80000000000001</v>
      </c>
      <c r="L263" s="176">
        <f t="shared" si="119"/>
        <v>-0.55492835432045162</v>
      </c>
      <c r="M263" s="172" t="s">
        <v>568</v>
      </c>
      <c r="N263" s="169">
        <v>43896</v>
      </c>
      <c r="O263" s="1"/>
      <c r="P263" s="1"/>
      <c r="Q263" s="1"/>
      <c r="R263" s="6" t="s">
        <v>743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134</v>
      </c>
      <c r="B264" s="190">
        <v>43258</v>
      </c>
      <c r="C264" s="190"/>
      <c r="D264" s="191" t="s">
        <v>419</v>
      </c>
      <c r="E264" s="192" t="s">
        <v>586</v>
      </c>
      <c r="F264" s="192">
        <f>342.5-5.1</f>
        <v>337.4</v>
      </c>
      <c r="G264" s="192"/>
      <c r="H264" s="192">
        <v>412.5</v>
      </c>
      <c r="I264" s="194">
        <v>439</v>
      </c>
      <c r="J264" s="164" t="s">
        <v>755</v>
      </c>
      <c r="K264" s="165">
        <f t="shared" si="118"/>
        <v>75.100000000000023</v>
      </c>
      <c r="L264" s="166">
        <f t="shared" si="119"/>
        <v>0.22258446947243635</v>
      </c>
      <c r="M264" s="161" t="s">
        <v>556</v>
      </c>
      <c r="N264" s="167">
        <v>44230</v>
      </c>
      <c r="O264" s="1"/>
      <c r="P264" s="1"/>
      <c r="Q264" s="1"/>
      <c r="R264" s="6" t="s">
        <v>747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3">
        <v>135</v>
      </c>
      <c r="B265" s="182">
        <v>43285</v>
      </c>
      <c r="C265" s="182"/>
      <c r="D265" s="183" t="s">
        <v>55</v>
      </c>
      <c r="E265" s="184" t="s">
        <v>586</v>
      </c>
      <c r="F265" s="184">
        <f>127.5-5.53</f>
        <v>121.97</v>
      </c>
      <c r="G265" s="185"/>
      <c r="H265" s="185">
        <v>122.5</v>
      </c>
      <c r="I265" s="185">
        <v>170</v>
      </c>
      <c r="J265" s="186" t="s">
        <v>784</v>
      </c>
      <c r="K265" s="187">
        <f t="shared" si="118"/>
        <v>0.53000000000000114</v>
      </c>
      <c r="L265" s="188">
        <f t="shared" si="119"/>
        <v>4.3453308190538747E-3</v>
      </c>
      <c r="M265" s="184" t="s">
        <v>677</v>
      </c>
      <c r="N265" s="182">
        <v>44431</v>
      </c>
      <c r="O265" s="1"/>
      <c r="P265" s="1"/>
      <c r="Q265" s="1"/>
      <c r="R265" s="6" t="s">
        <v>743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2">
        <v>136</v>
      </c>
      <c r="B266" s="203">
        <v>43294</v>
      </c>
      <c r="C266" s="203"/>
      <c r="D266" s="204" t="s">
        <v>355</v>
      </c>
      <c r="E266" s="205" t="s">
        <v>586</v>
      </c>
      <c r="F266" s="200">
        <v>46.5</v>
      </c>
      <c r="G266" s="205"/>
      <c r="H266" s="205">
        <v>17</v>
      </c>
      <c r="I266" s="206">
        <v>59</v>
      </c>
      <c r="J266" s="174" t="s">
        <v>756</v>
      </c>
      <c r="K266" s="175">
        <f t="shared" ref="K266:K274" si="120">H266-F266</f>
        <v>-29.5</v>
      </c>
      <c r="L266" s="176">
        <f t="shared" ref="L266:L274" si="121">K266/F266</f>
        <v>-0.63440860215053763</v>
      </c>
      <c r="M266" s="172" t="s">
        <v>568</v>
      </c>
      <c r="N266" s="169">
        <v>43887</v>
      </c>
      <c r="O266" s="1"/>
      <c r="P266" s="1"/>
      <c r="Q266" s="1"/>
      <c r="R266" s="6" t="s">
        <v>743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137</v>
      </c>
      <c r="B267" s="190">
        <v>43396</v>
      </c>
      <c r="C267" s="190"/>
      <c r="D267" s="191" t="s">
        <v>404</v>
      </c>
      <c r="E267" s="192" t="s">
        <v>586</v>
      </c>
      <c r="F267" s="192">
        <v>156.5</v>
      </c>
      <c r="G267" s="192"/>
      <c r="H267" s="192">
        <v>207.5</v>
      </c>
      <c r="I267" s="194">
        <v>191</v>
      </c>
      <c r="J267" s="164" t="s">
        <v>644</v>
      </c>
      <c r="K267" s="165">
        <f t="shared" si="120"/>
        <v>51</v>
      </c>
      <c r="L267" s="166">
        <f t="shared" si="121"/>
        <v>0.32587859424920129</v>
      </c>
      <c r="M267" s="161" t="s">
        <v>556</v>
      </c>
      <c r="N267" s="167">
        <v>44369</v>
      </c>
      <c r="O267" s="1"/>
      <c r="P267" s="1"/>
      <c r="Q267" s="1"/>
      <c r="R267" s="6" t="s">
        <v>743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138</v>
      </c>
      <c r="B268" s="190">
        <v>43439</v>
      </c>
      <c r="C268" s="190"/>
      <c r="D268" s="191" t="s">
        <v>318</v>
      </c>
      <c r="E268" s="192" t="s">
        <v>586</v>
      </c>
      <c r="F268" s="192">
        <v>259.5</v>
      </c>
      <c r="G268" s="192"/>
      <c r="H268" s="192">
        <v>320</v>
      </c>
      <c r="I268" s="194">
        <v>320</v>
      </c>
      <c r="J268" s="164" t="s">
        <v>644</v>
      </c>
      <c r="K268" s="165">
        <f t="shared" si="120"/>
        <v>60.5</v>
      </c>
      <c r="L268" s="166">
        <f t="shared" si="121"/>
        <v>0.23314065510597304</v>
      </c>
      <c r="M268" s="161" t="s">
        <v>556</v>
      </c>
      <c r="N268" s="167">
        <v>44323</v>
      </c>
      <c r="O268" s="1"/>
      <c r="P268" s="1"/>
      <c r="Q268" s="1"/>
      <c r="R268" s="6" t="s">
        <v>743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2">
        <v>139</v>
      </c>
      <c r="B269" s="203">
        <v>43439</v>
      </c>
      <c r="C269" s="203"/>
      <c r="D269" s="204" t="s">
        <v>757</v>
      </c>
      <c r="E269" s="205" t="s">
        <v>586</v>
      </c>
      <c r="F269" s="205">
        <v>715</v>
      </c>
      <c r="G269" s="205"/>
      <c r="H269" s="205">
        <v>445</v>
      </c>
      <c r="I269" s="206">
        <v>840</v>
      </c>
      <c r="J269" s="174" t="s">
        <v>758</v>
      </c>
      <c r="K269" s="175">
        <f t="shared" si="120"/>
        <v>-270</v>
      </c>
      <c r="L269" s="176">
        <f t="shared" si="121"/>
        <v>-0.3776223776223776</v>
      </c>
      <c r="M269" s="172" t="s">
        <v>568</v>
      </c>
      <c r="N269" s="169">
        <v>43800</v>
      </c>
      <c r="O269" s="1"/>
      <c r="P269" s="1"/>
      <c r="Q269" s="1"/>
      <c r="R269" s="6" t="s">
        <v>743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140</v>
      </c>
      <c r="B270" s="190">
        <v>43469</v>
      </c>
      <c r="C270" s="190"/>
      <c r="D270" s="191" t="s">
        <v>157</v>
      </c>
      <c r="E270" s="192" t="s">
        <v>586</v>
      </c>
      <c r="F270" s="192">
        <v>875</v>
      </c>
      <c r="G270" s="192"/>
      <c r="H270" s="192">
        <v>1165</v>
      </c>
      <c r="I270" s="194">
        <v>1185</v>
      </c>
      <c r="J270" s="164" t="s">
        <v>759</v>
      </c>
      <c r="K270" s="165">
        <f t="shared" si="120"/>
        <v>290</v>
      </c>
      <c r="L270" s="166">
        <f t="shared" si="121"/>
        <v>0.33142857142857141</v>
      </c>
      <c r="M270" s="161" t="s">
        <v>556</v>
      </c>
      <c r="N270" s="167">
        <v>43847</v>
      </c>
      <c r="O270" s="1"/>
      <c r="P270" s="1"/>
      <c r="Q270" s="1"/>
      <c r="R270" s="6" t="s">
        <v>743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141</v>
      </c>
      <c r="B271" s="190">
        <v>43559</v>
      </c>
      <c r="C271" s="190"/>
      <c r="D271" s="191" t="s">
        <v>334</v>
      </c>
      <c r="E271" s="192" t="s">
        <v>586</v>
      </c>
      <c r="F271" s="192">
        <f>387-14.63</f>
        <v>372.37</v>
      </c>
      <c r="G271" s="192"/>
      <c r="H271" s="192">
        <v>490</v>
      </c>
      <c r="I271" s="194">
        <v>490</v>
      </c>
      <c r="J271" s="164" t="s">
        <v>644</v>
      </c>
      <c r="K271" s="165">
        <f t="shared" si="120"/>
        <v>117.63</v>
      </c>
      <c r="L271" s="166">
        <f t="shared" si="121"/>
        <v>0.31589548030185027</v>
      </c>
      <c r="M271" s="161" t="s">
        <v>556</v>
      </c>
      <c r="N271" s="167">
        <v>43850</v>
      </c>
      <c r="O271" s="1"/>
      <c r="P271" s="1"/>
      <c r="Q271" s="1"/>
      <c r="R271" s="6" t="s">
        <v>743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2">
        <v>142</v>
      </c>
      <c r="B272" s="203">
        <v>43578</v>
      </c>
      <c r="C272" s="203"/>
      <c r="D272" s="204" t="s">
        <v>760</v>
      </c>
      <c r="E272" s="205" t="s">
        <v>558</v>
      </c>
      <c r="F272" s="205">
        <v>220</v>
      </c>
      <c r="G272" s="205"/>
      <c r="H272" s="205">
        <v>127.5</v>
      </c>
      <c r="I272" s="206">
        <v>284</v>
      </c>
      <c r="J272" s="174" t="s">
        <v>761</v>
      </c>
      <c r="K272" s="175">
        <f t="shared" si="120"/>
        <v>-92.5</v>
      </c>
      <c r="L272" s="176">
        <f t="shared" si="121"/>
        <v>-0.42045454545454547</v>
      </c>
      <c r="M272" s="172" t="s">
        <v>568</v>
      </c>
      <c r="N272" s="169">
        <v>43896</v>
      </c>
      <c r="O272" s="1"/>
      <c r="P272" s="1"/>
      <c r="Q272" s="1"/>
      <c r="R272" s="6" t="s">
        <v>743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143</v>
      </c>
      <c r="B273" s="190">
        <v>43622</v>
      </c>
      <c r="C273" s="190"/>
      <c r="D273" s="191" t="s">
        <v>458</v>
      </c>
      <c r="E273" s="192" t="s">
        <v>558</v>
      </c>
      <c r="F273" s="192">
        <v>332.8</v>
      </c>
      <c r="G273" s="192"/>
      <c r="H273" s="192">
        <v>405</v>
      </c>
      <c r="I273" s="194">
        <v>419</v>
      </c>
      <c r="J273" s="164" t="s">
        <v>762</v>
      </c>
      <c r="K273" s="165">
        <f t="shared" si="120"/>
        <v>72.199999999999989</v>
      </c>
      <c r="L273" s="166">
        <f t="shared" si="121"/>
        <v>0.21694711538461534</v>
      </c>
      <c r="M273" s="161" t="s">
        <v>556</v>
      </c>
      <c r="N273" s="167">
        <v>43860</v>
      </c>
      <c r="O273" s="1"/>
      <c r="P273" s="1"/>
      <c r="Q273" s="1"/>
      <c r="R273" s="6" t="s">
        <v>747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3">
        <v>144</v>
      </c>
      <c r="B274" s="182">
        <v>43641</v>
      </c>
      <c r="C274" s="182"/>
      <c r="D274" s="183" t="s">
        <v>150</v>
      </c>
      <c r="E274" s="184" t="s">
        <v>586</v>
      </c>
      <c r="F274" s="184">
        <v>386</v>
      </c>
      <c r="G274" s="185"/>
      <c r="H274" s="185">
        <v>395</v>
      </c>
      <c r="I274" s="185">
        <v>452</v>
      </c>
      <c r="J274" s="186" t="s">
        <v>763</v>
      </c>
      <c r="K274" s="187">
        <f t="shared" si="120"/>
        <v>9</v>
      </c>
      <c r="L274" s="188">
        <f t="shared" si="121"/>
        <v>2.3316062176165803E-2</v>
      </c>
      <c r="M274" s="184" t="s">
        <v>677</v>
      </c>
      <c r="N274" s="182">
        <v>43868</v>
      </c>
      <c r="O274" s="1"/>
      <c r="P274" s="1"/>
      <c r="Q274" s="1"/>
      <c r="R274" s="6" t="s">
        <v>747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3">
        <v>145</v>
      </c>
      <c r="B275" s="182">
        <v>43707</v>
      </c>
      <c r="C275" s="182"/>
      <c r="D275" s="183" t="s">
        <v>130</v>
      </c>
      <c r="E275" s="184" t="s">
        <v>586</v>
      </c>
      <c r="F275" s="184">
        <v>137.5</v>
      </c>
      <c r="G275" s="185"/>
      <c r="H275" s="185">
        <v>138.5</v>
      </c>
      <c r="I275" s="185">
        <v>190</v>
      </c>
      <c r="J275" s="186" t="s">
        <v>783</v>
      </c>
      <c r="K275" s="187">
        <f>H275-F275</f>
        <v>1</v>
      </c>
      <c r="L275" s="188">
        <f>K275/F275</f>
        <v>7.2727272727272727E-3</v>
      </c>
      <c r="M275" s="184" t="s">
        <v>677</v>
      </c>
      <c r="N275" s="182">
        <v>44432</v>
      </c>
      <c r="O275" s="1"/>
      <c r="P275" s="1"/>
      <c r="Q275" s="1"/>
      <c r="R275" s="6" t="s">
        <v>743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146</v>
      </c>
      <c r="B276" s="190">
        <v>43731</v>
      </c>
      <c r="C276" s="190"/>
      <c r="D276" s="191" t="s">
        <v>412</v>
      </c>
      <c r="E276" s="192" t="s">
        <v>586</v>
      </c>
      <c r="F276" s="192">
        <v>235</v>
      </c>
      <c r="G276" s="192"/>
      <c r="H276" s="192">
        <v>295</v>
      </c>
      <c r="I276" s="194">
        <v>296</v>
      </c>
      <c r="J276" s="164" t="s">
        <v>764</v>
      </c>
      <c r="K276" s="165">
        <f t="shared" ref="K276:K282" si="122">H276-F276</f>
        <v>60</v>
      </c>
      <c r="L276" s="166">
        <f t="shared" ref="L276:L282" si="123">K276/F276</f>
        <v>0.25531914893617019</v>
      </c>
      <c r="M276" s="161" t="s">
        <v>556</v>
      </c>
      <c r="N276" s="167">
        <v>43844</v>
      </c>
      <c r="O276" s="1"/>
      <c r="P276" s="1"/>
      <c r="Q276" s="1"/>
      <c r="R276" s="6" t="s">
        <v>747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147</v>
      </c>
      <c r="B277" s="190">
        <v>43752</v>
      </c>
      <c r="C277" s="190"/>
      <c r="D277" s="191" t="s">
        <v>765</v>
      </c>
      <c r="E277" s="192" t="s">
        <v>586</v>
      </c>
      <c r="F277" s="192">
        <v>277.5</v>
      </c>
      <c r="G277" s="192"/>
      <c r="H277" s="192">
        <v>333</v>
      </c>
      <c r="I277" s="194">
        <v>333</v>
      </c>
      <c r="J277" s="164" t="s">
        <v>766</v>
      </c>
      <c r="K277" s="165">
        <f t="shared" si="122"/>
        <v>55.5</v>
      </c>
      <c r="L277" s="166">
        <f t="shared" si="123"/>
        <v>0.2</v>
      </c>
      <c r="M277" s="161" t="s">
        <v>556</v>
      </c>
      <c r="N277" s="167">
        <v>43846</v>
      </c>
      <c r="O277" s="1"/>
      <c r="P277" s="1"/>
      <c r="Q277" s="1"/>
      <c r="R277" s="6" t="s">
        <v>743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148</v>
      </c>
      <c r="B278" s="190">
        <v>43752</v>
      </c>
      <c r="C278" s="190"/>
      <c r="D278" s="191" t="s">
        <v>767</v>
      </c>
      <c r="E278" s="192" t="s">
        <v>586</v>
      </c>
      <c r="F278" s="192">
        <v>930</v>
      </c>
      <c r="G278" s="192"/>
      <c r="H278" s="192">
        <v>1165</v>
      </c>
      <c r="I278" s="194">
        <v>1200</v>
      </c>
      <c r="J278" s="164" t="s">
        <v>768</v>
      </c>
      <c r="K278" s="165">
        <f t="shared" si="122"/>
        <v>235</v>
      </c>
      <c r="L278" s="166">
        <f t="shared" si="123"/>
        <v>0.25268817204301075</v>
      </c>
      <c r="M278" s="161" t="s">
        <v>556</v>
      </c>
      <c r="N278" s="167">
        <v>43847</v>
      </c>
      <c r="O278" s="1"/>
      <c r="P278" s="1"/>
      <c r="Q278" s="1"/>
      <c r="R278" s="6" t="s">
        <v>747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149</v>
      </c>
      <c r="B279" s="190">
        <v>43753</v>
      </c>
      <c r="C279" s="190"/>
      <c r="D279" s="191" t="s">
        <v>769</v>
      </c>
      <c r="E279" s="192" t="s">
        <v>586</v>
      </c>
      <c r="F279" s="162">
        <v>111</v>
      </c>
      <c r="G279" s="192"/>
      <c r="H279" s="192">
        <v>141</v>
      </c>
      <c r="I279" s="194">
        <v>141</v>
      </c>
      <c r="J279" s="164" t="s">
        <v>571</v>
      </c>
      <c r="K279" s="165">
        <f t="shared" si="122"/>
        <v>30</v>
      </c>
      <c r="L279" s="166">
        <f t="shared" si="123"/>
        <v>0.27027027027027029</v>
      </c>
      <c r="M279" s="161" t="s">
        <v>556</v>
      </c>
      <c r="N279" s="167">
        <v>44328</v>
      </c>
      <c r="O279" s="1"/>
      <c r="P279" s="1"/>
      <c r="Q279" s="1"/>
      <c r="R279" s="6" t="s">
        <v>747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150</v>
      </c>
      <c r="B280" s="190">
        <v>43753</v>
      </c>
      <c r="C280" s="190"/>
      <c r="D280" s="191" t="s">
        <v>770</v>
      </c>
      <c r="E280" s="192" t="s">
        <v>586</v>
      </c>
      <c r="F280" s="162">
        <v>296</v>
      </c>
      <c r="G280" s="192"/>
      <c r="H280" s="192">
        <v>370</v>
      </c>
      <c r="I280" s="194">
        <v>370</v>
      </c>
      <c r="J280" s="164" t="s">
        <v>644</v>
      </c>
      <c r="K280" s="165">
        <f t="shared" si="122"/>
        <v>74</v>
      </c>
      <c r="L280" s="166">
        <f t="shared" si="123"/>
        <v>0.25</v>
      </c>
      <c r="M280" s="161" t="s">
        <v>556</v>
      </c>
      <c r="N280" s="167">
        <v>43853</v>
      </c>
      <c r="O280" s="1"/>
      <c r="P280" s="1"/>
      <c r="Q280" s="1"/>
      <c r="R280" s="6" t="s">
        <v>747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151</v>
      </c>
      <c r="B281" s="190">
        <v>43754</v>
      </c>
      <c r="C281" s="190"/>
      <c r="D281" s="191" t="s">
        <v>771</v>
      </c>
      <c r="E281" s="192" t="s">
        <v>586</v>
      </c>
      <c r="F281" s="162">
        <v>300</v>
      </c>
      <c r="G281" s="192"/>
      <c r="H281" s="192">
        <v>382.5</v>
      </c>
      <c r="I281" s="194">
        <v>344</v>
      </c>
      <c r="J281" s="164" t="s">
        <v>820</v>
      </c>
      <c r="K281" s="165">
        <f t="shared" si="122"/>
        <v>82.5</v>
      </c>
      <c r="L281" s="166">
        <f t="shared" si="123"/>
        <v>0.27500000000000002</v>
      </c>
      <c r="M281" s="161" t="s">
        <v>556</v>
      </c>
      <c r="N281" s="167">
        <v>44238</v>
      </c>
      <c r="O281" s="1"/>
      <c r="P281" s="1"/>
      <c r="Q281" s="1"/>
      <c r="R281" s="6" t="s">
        <v>747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152</v>
      </c>
      <c r="B282" s="190">
        <v>43832</v>
      </c>
      <c r="C282" s="190"/>
      <c r="D282" s="191" t="s">
        <v>772</v>
      </c>
      <c r="E282" s="192" t="s">
        <v>586</v>
      </c>
      <c r="F282" s="162">
        <v>495</v>
      </c>
      <c r="G282" s="192"/>
      <c r="H282" s="192">
        <v>595</v>
      </c>
      <c r="I282" s="194">
        <v>590</v>
      </c>
      <c r="J282" s="164" t="s">
        <v>819</v>
      </c>
      <c r="K282" s="165">
        <f t="shared" si="122"/>
        <v>100</v>
      </c>
      <c r="L282" s="166">
        <f t="shared" si="123"/>
        <v>0.20202020202020202</v>
      </c>
      <c r="M282" s="161" t="s">
        <v>556</v>
      </c>
      <c r="N282" s="167">
        <v>44589</v>
      </c>
      <c r="O282" s="1"/>
      <c r="P282" s="1"/>
      <c r="Q282" s="1"/>
      <c r="R282" s="6" t="s">
        <v>747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153</v>
      </c>
      <c r="B283" s="190">
        <v>43966</v>
      </c>
      <c r="C283" s="190"/>
      <c r="D283" s="191" t="s">
        <v>71</v>
      </c>
      <c r="E283" s="192" t="s">
        <v>586</v>
      </c>
      <c r="F283" s="162">
        <v>67.5</v>
      </c>
      <c r="G283" s="192"/>
      <c r="H283" s="192">
        <v>86</v>
      </c>
      <c r="I283" s="194">
        <v>86</v>
      </c>
      <c r="J283" s="164" t="s">
        <v>773</v>
      </c>
      <c r="K283" s="165">
        <f t="shared" ref="K283:K290" si="124">H283-F283</f>
        <v>18.5</v>
      </c>
      <c r="L283" s="166">
        <f t="shared" ref="L283:L290" si="125">K283/F283</f>
        <v>0.27407407407407408</v>
      </c>
      <c r="M283" s="161" t="s">
        <v>556</v>
      </c>
      <c r="N283" s="167">
        <v>44008</v>
      </c>
      <c r="O283" s="1"/>
      <c r="P283" s="1"/>
      <c r="Q283" s="1"/>
      <c r="R283" s="6" t="s">
        <v>747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154</v>
      </c>
      <c r="B284" s="190">
        <v>44035</v>
      </c>
      <c r="C284" s="190"/>
      <c r="D284" s="191" t="s">
        <v>457</v>
      </c>
      <c r="E284" s="192" t="s">
        <v>586</v>
      </c>
      <c r="F284" s="162">
        <v>231</v>
      </c>
      <c r="G284" s="192"/>
      <c r="H284" s="192">
        <v>281</v>
      </c>
      <c r="I284" s="194">
        <v>281</v>
      </c>
      <c r="J284" s="164" t="s">
        <v>644</v>
      </c>
      <c r="K284" s="165">
        <f t="shared" si="124"/>
        <v>50</v>
      </c>
      <c r="L284" s="166">
        <f t="shared" si="125"/>
        <v>0.21645021645021645</v>
      </c>
      <c r="M284" s="161" t="s">
        <v>556</v>
      </c>
      <c r="N284" s="167">
        <v>44358</v>
      </c>
      <c r="O284" s="1"/>
      <c r="P284" s="1"/>
      <c r="Q284" s="1"/>
      <c r="R284" s="6" t="s">
        <v>747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155</v>
      </c>
      <c r="B285" s="190">
        <v>44092</v>
      </c>
      <c r="C285" s="190"/>
      <c r="D285" s="191" t="s">
        <v>394</v>
      </c>
      <c r="E285" s="192" t="s">
        <v>586</v>
      </c>
      <c r="F285" s="192">
        <v>206</v>
      </c>
      <c r="G285" s="192"/>
      <c r="H285" s="192">
        <v>248</v>
      </c>
      <c r="I285" s="194">
        <v>248</v>
      </c>
      <c r="J285" s="164" t="s">
        <v>644</v>
      </c>
      <c r="K285" s="165">
        <f t="shared" si="124"/>
        <v>42</v>
      </c>
      <c r="L285" s="166">
        <f t="shared" si="125"/>
        <v>0.20388349514563106</v>
      </c>
      <c r="M285" s="161" t="s">
        <v>556</v>
      </c>
      <c r="N285" s="167">
        <v>44214</v>
      </c>
      <c r="O285" s="1"/>
      <c r="P285" s="1"/>
      <c r="Q285" s="1"/>
      <c r="R285" s="6" t="s">
        <v>747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156</v>
      </c>
      <c r="B286" s="190">
        <v>44140</v>
      </c>
      <c r="C286" s="190"/>
      <c r="D286" s="191" t="s">
        <v>394</v>
      </c>
      <c r="E286" s="192" t="s">
        <v>586</v>
      </c>
      <c r="F286" s="192">
        <v>182.5</v>
      </c>
      <c r="G286" s="192"/>
      <c r="H286" s="192">
        <v>248</v>
      </c>
      <c r="I286" s="194">
        <v>248</v>
      </c>
      <c r="J286" s="164" t="s">
        <v>644</v>
      </c>
      <c r="K286" s="165">
        <f t="shared" si="124"/>
        <v>65.5</v>
      </c>
      <c r="L286" s="166">
        <f t="shared" si="125"/>
        <v>0.35890410958904112</v>
      </c>
      <c r="M286" s="161" t="s">
        <v>556</v>
      </c>
      <c r="N286" s="167">
        <v>44214</v>
      </c>
      <c r="O286" s="1"/>
      <c r="P286" s="1"/>
      <c r="Q286" s="1"/>
      <c r="R286" s="6" t="s">
        <v>747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157</v>
      </c>
      <c r="B287" s="190">
        <v>44140</v>
      </c>
      <c r="C287" s="190"/>
      <c r="D287" s="191" t="s">
        <v>318</v>
      </c>
      <c r="E287" s="192" t="s">
        <v>586</v>
      </c>
      <c r="F287" s="192">
        <v>247.5</v>
      </c>
      <c r="G287" s="192"/>
      <c r="H287" s="192">
        <v>320</v>
      </c>
      <c r="I287" s="194">
        <v>320</v>
      </c>
      <c r="J287" s="164" t="s">
        <v>644</v>
      </c>
      <c r="K287" s="165">
        <f t="shared" si="124"/>
        <v>72.5</v>
      </c>
      <c r="L287" s="166">
        <f t="shared" si="125"/>
        <v>0.29292929292929293</v>
      </c>
      <c r="M287" s="161" t="s">
        <v>556</v>
      </c>
      <c r="N287" s="167">
        <v>44323</v>
      </c>
      <c r="O287" s="1"/>
      <c r="P287" s="1"/>
      <c r="Q287" s="1"/>
      <c r="R287" s="6" t="s">
        <v>747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158</v>
      </c>
      <c r="B288" s="190">
        <v>44140</v>
      </c>
      <c r="C288" s="190"/>
      <c r="D288" s="191" t="s">
        <v>270</v>
      </c>
      <c r="E288" s="192" t="s">
        <v>586</v>
      </c>
      <c r="F288" s="162">
        <v>925</v>
      </c>
      <c r="G288" s="192"/>
      <c r="H288" s="192">
        <v>1095</v>
      </c>
      <c r="I288" s="194">
        <v>1093</v>
      </c>
      <c r="J288" s="164" t="s">
        <v>774</v>
      </c>
      <c r="K288" s="165">
        <f t="shared" si="124"/>
        <v>170</v>
      </c>
      <c r="L288" s="166">
        <f t="shared" si="125"/>
        <v>0.18378378378378379</v>
      </c>
      <c r="M288" s="161" t="s">
        <v>556</v>
      </c>
      <c r="N288" s="167">
        <v>44201</v>
      </c>
      <c r="O288" s="1"/>
      <c r="P288" s="1"/>
      <c r="Q288" s="1"/>
      <c r="R288" s="6" t="s">
        <v>747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159</v>
      </c>
      <c r="B289" s="190">
        <v>44140</v>
      </c>
      <c r="C289" s="190"/>
      <c r="D289" s="191" t="s">
        <v>334</v>
      </c>
      <c r="E289" s="192" t="s">
        <v>586</v>
      </c>
      <c r="F289" s="162">
        <v>332.5</v>
      </c>
      <c r="G289" s="192"/>
      <c r="H289" s="192">
        <v>393</v>
      </c>
      <c r="I289" s="194">
        <v>406</v>
      </c>
      <c r="J289" s="164" t="s">
        <v>775</v>
      </c>
      <c r="K289" s="165">
        <f t="shared" si="124"/>
        <v>60.5</v>
      </c>
      <c r="L289" s="166">
        <f t="shared" si="125"/>
        <v>0.18195488721804512</v>
      </c>
      <c r="M289" s="161" t="s">
        <v>556</v>
      </c>
      <c r="N289" s="167">
        <v>44256</v>
      </c>
      <c r="O289" s="1"/>
      <c r="P289" s="1"/>
      <c r="Q289" s="1"/>
      <c r="R289" s="6" t="s">
        <v>747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160</v>
      </c>
      <c r="B290" s="190">
        <v>44141</v>
      </c>
      <c r="C290" s="190"/>
      <c r="D290" s="191" t="s">
        <v>457</v>
      </c>
      <c r="E290" s="192" t="s">
        <v>586</v>
      </c>
      <c r="F290" s="162">
        <v>231</v>
      </c>
      <c r="G290" s="192"/>
      <c r="H290" s="192">
        <v>281</v>
      </c>
      <c r="I290" s="194">
        <v>281</v>
      </c>
      <c r="J290" s="164" t="s">
        <v>644</v>
      </c>
      <c r="K290" s="165">
        <f t="shared" si="124"/>
        <v>50</v>
      </c>
      <c r="L290" s="166">
        <f t="shared" si="125"/>
        <v>0.21645021645021645</v>
      </c>
      <c r="M290" s="161" t="s">
        <v>556</v>
      </c>
      <c r="N290" s="167">
        <v>44358</v>
      </c>
      <c r="O290" s="1"/>
      <c r="P290" s="1"/>
      <c r="Q290" s="1"/>
      <c r="R290" s="6" t="s">
        <v>747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5">
        <v>161</v>
      </c>
      <c r="B291" s="208">
        <v>44187</v>
      </c>
      <c r="C291" s="208"/>
      <c r="D291" s="209" t="s">
        <v>432</v>
      </c>
      <c r="E291" s="53" t="s">
        <v>586</v>
      </c>
      <c r="F291" s="210" t="s">
        <v>776</v>
      </c>
      <c r="G291" s="53"/>
      <c r="H291" s="53"/>
      <c r="I291" s="211">
        <v>239</v>
      </c>
      <c r="J291" s="207" t="s">
        <v>559</v>
      </c>
      <c r="K291" s="207"/>
      <c r="L291" s="212"/>
      <c r="M291" s="213"/>
      <c r="N291" s="214"/>
      <c r="O291" s="1"/>
      <c r="P291" s="1"/>
      <c r="Q291" s="1"/>
      <c r="R291" s="6" t="s">
        <v>747</v>
      </c>
    </row>
    <row r="292" spans="1:26" ht="12.75" customHeight="1">
      <c r="A292" s="189">
        <v>162</v>
      </c>
      <c r="B292" s="190">
        <v>44258</v>
      </c>
      <c r="C292" s="190"/>
      <c r="D292" s="191" t="s">
        <v>772</v>
      </c>
      <c r="E292" s="192" t="s">
        <v>586</v>
      </c>
      <c r="F292" s="162">
        <v>495</v>
      </c>
      <c r="G292" s="192"/>
      <c r="H292" s="192">
        <v>595</v>
      </c>
      <c r="I292" s="194">
        <v>590</v>
      </c>
      <c r="J292" s="164" t="s">
        <v>819</v>
      </c>
      <c r="K292" s="165">
        <f>H292-F292</f>
        <v>100</v>
      </c>
      <c r="L292" s="166">
        <f>K292/F292</f>
        <v>0.20202020202020202</v>
      </c>
      <c r="M292" s="161" t="s">
        <v>556</v>
      </c>
      <c r="N292" s="167">
        <v>44589</v>
      </c>
      <c r="O292" s="1"/>
      <c r="P292" s="1"/>
      <c r="R292" s="6" t="s">
        <v>747</v>
      </c>
    </row>
    <row r="293" spans="1:26" ht="12.75" customHeight="1">
      <c r="A293" s="189">
        <v>163</v>
      </c>
      <c r="B293" s="190">
        <v>44274</v>
      </c>
      <c r="C293" s="190"/>
      <c r="D293" s="191" t="s">
        <v>334</v>
      </c>
      <c r="E293" s="192" t="s">
        <v>586</v>
      </c>
      <c r="F293" s="162">
        <v>355</v>
      </c>
      <c r="G293" s="192"/>
      <c r="H293" s="192">
        <v>422.5</v>
      </c>
      <c r="I293" s="194">
        <v>420</v>
      </c>
      <c r="J293" s="164" t="s">
        <v>777</v>
      </c>
      <c r="K293" s="165">
        <f>H293-F293</f>
        <v>67.5</v>
      </c>
      <c r="L293" s="166">
        <f>K293/F293</f>
        <v>0.19014084507042253</v>
      </c>
      <c r="M293" s="161" t="s">
        <v>556</v>
      </c>
      <c r="N293" s="167">
        <v>44361</v>
      </c>
      <c r="O293" s="1"/>
      <c r="R293" s="216" t="s">
        <v>747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164</v>
      </c>
      <c r="B294" s="190">
        <v>44295</v>
      </c>
      <c r="C294" s="190"/>
      <c r="D294" s="191" t="s">
        <v>778</v>
      </c>
      <c r="E294" s="192" t="s">
        <v>586</v>
      </c>
      <c r="F294" s="162">
        <v>555</v>
      </c>
      <c r="G294" s="192"/>
      <c r="H294" s="192">
        <v>663</v>
      </c>
      <c r="I294" s="194">
        <v>663</v>
      </c>
      <c r="J294" s="164" t="s">
        <v>779</v>
      </c>
      <c r="K294" s="165">
        <f>H294-F294</f>
        <v>108</v>
      </c>
      <c r="L294" s="166">
        <f>K294/F294</f>
        <v>0.19459459459459461</v>
      </c>
      <c r="M294" s="161" t="s">
        <v>556</v>
      </c>
      <c r="N294" s="167">
        <v>44321</v>
      </c>
      <c r="O294" s="1"/>
      <c r="P294" s="1"/>
      <c r="Q294" s="1"/>
      <c r="R294" s="216" t="s">
        <v>747</v>
      </c>
    </row>
    <row r="295" spans="1:26" ht="12.75" customHeight="1">
      <c r="A295" s="189">
        <v>165</v>
      </c>
      <c r="B295" s="190">
        <v>44308</v>
      </c>
      <c r="C295" s="190"/>
      <c r="D295" s="191" t="s">
        <v>364</v>
      </c>
      <c r="E295" s="192" t="s">
        <v>586</v>
      </c>
      <c r="F295" s="162">
        <v>126.5</v>
      </c>
      <c r="G295" s="192"/>
      <c r="H295" s="192">
        <v>155</v>
      </c>
      <c r="I295" s="194">
        <v>155</v>
      </c>
      <c r="J295" s="164" t="s">
        <v>644</v>
      </c>
      <c r="K295" s="165">
        <f>H295-F295</f>
        <v>28.5</v>
      </c>
      <c r="L295" s="166">
        <f>K295/F295</f>
        <v>0.22529644268774704</v>
      </c>
      <c r="M295" s="161" t="s">
        <v>556</v>
      </c>
      <c r="N295" s="167">
        <v>44362</v>
      </c>
      <c r="O295" s="1"/>
      <c r="R295" s="216" t="s">
        <v>747</v>
      </c>
    </row>
    <row r="296" spans="1:26" ht="12.75" customHeight="1">
      <c r="A296" s="246">
        <v>166</v>
      </c>
      <c r="B296" s="247">
        <v>44368</v>
      </c>
      <c r="C296" s="247"/>
      <c r="D296" s="248" t="s">
        <v>382</v>
      </c>
      <c r="E296" s="249" t="s">
        <v>586</v>
      </c>
      <c r="F296" s="250">
        <v>287.5</v>
      </c>
      <c r="G296" s="249"/>
      <c r="H296" s="249">
        <v>245</v>
      </c>
      <c r="I296" s="251">
        <v>344</v>
      </c>
      <c r="J296" s="174" t="s">
        <v>814</v>
      </c>
      <c r="K296" s="175">
        <f>H296-F296</f>
        <v>-42.5</v>
      </c>
      <c r="L296" s="176">
        <f>K296/F296</f>
        <v>-0.14782608695652175</v>
      </c>
      <c r="M296" s="172" t="s">
        <v>568</v>
      </c>
      <c r="N296" s="169">
        <v>44508</v>
      </c>
      <c r="O296" s="1"/>
      <c r="R296" s="216" t="s">
        <v>747</v>
      </c>
    </row>
    <row r="297" spans="1:26" ht="12.75" customHeight="1">
      <c r="A297" s="215">
        <v>167</v>
      </c>
      <c r="B297" s="208">
        <v>44368</v>
      </c>
      <c r="C297" s="208"/>
      <c r="D297" s="209" t="s">
        <v>457</v>
      </c>
      <c r="E297" s="53" t="s">
        <v>586</v>
      </c>
      <c r="F297" s="210" t="s">
        <v>780</v>
      </c>
      <c r="G297" s="53"/>
      <c r="H297" s="53"/>
      <c r="I297" s="211">
        <v>320</v>
      </c>
      <c r="J297" s="207" t="s">
        <v>559</v>
      </c>
      <c r="K297" s="215"/>
      <c r="L297" s="208"/>
      <c r="M297" s="208"/>
      <c r="N297" s="209"/>
      <c r="O297" s="41"/>
      <c r="R297" s="216" t="s">
        <v>747</v>
      </c>
    </row>
    <row r="298" spans="1:26" ht="12.75" customHeight="1">
      <c r="A298" s="189">
        <v>168</v>
      </c>
      <c r="B298" s="190">
        <v>44406</v>
      </c>
      <c r="C298" s="190"/>
      <c r="D298" s="191" t="s">
        <v>364</v>
      </c>
      <c r="E298" s="192" t="s">
        <v>586</v>
      </c>
      <c r="F298" s="162">
        <v>162.5</v>
      </c>
      <c r="G298" s="192"/>
      <c r="H298" s="192">
        <v>200</v>
      </c>
      <c r="I298" s="194">
        <v>200</v>
      </c>
      <c r="J298" s="164" t="s">
        <v>644</v>
      </c>
      <c r="K298" s="165">
        <f>H298-F298</f>
        <v>37.5</v>
      </c>
      <c r="L298" s="166">
        <f>K298/F298</f>
        <v>0.23076923076923078</v>
      </c>
      <c r="M298" s="161" t="s">
        <v>556</v>
      </c>
      <c r="N298" s="167">
        <v>44571</v>
      </c>
      <c r="O298" s="1"/>
      <c r="R298" s="216" t="s">
        <v>747</v>
      </c>
    </row>
    <row r="299" spans="1:26" ht="12.75" customHeight="1">
      <c r="A299" s="189">
        <v>169</v>
      </c>
      <c r="B299" s="190">
        <v>44462</v>
      </c>
      <c r="C299" s="190"/>
      <c r="D299" s="191" t="s">
        <v>785</v>
      </c>
      <c r="E299" s="192" t="s">
        <v>586</v>
      </c>
      <c r="F299" s="162">
        <v>1235</v>
      </c>
      <c r="G299" s="192"/>
      <c r="H299" s="192">
        <v>1505</v>
      </c>
      <c r="I299" s="194">
        <v>1500</v>
      </c>
      <c r="J299" s="164" t="s">
        <v>644</v>
      </c>
      <c r="K299" s="165">
        <f>H299-F299</f>
        <v>270</v>
      </c>
      <c r="L299" s="166">
        <f>K299/F299</f>
        <v>0.21862348178137653</v>
      </c>
      <c r="M299" s="161" t="s">
        <v>556</v>
      </c>
      <c r="N299" s="167">
        <v>44564</v>
      </c>
      <c r="O299" s="1"/>
      <c r="R299" s="216" t="s">
        <v>747</v>
      </c>
    </row>
    <row r="300" spans="1:26" ht="12.75" customHeight="1">
      <c r="A300" s="230">
        <v>170</v>
      </c>
      <c r="B300" s="231">
        <v>44480</v>
      </c>
      <c r="C300" s="231"/>
      <c r="D300" s="232" t="s">
        <v>787</v>
      </c>
      <c r="E300" s="233" t="s">
        <v>586</v>
      </c>
      <c r="F300" s="234" t="s">
        <v>791</v>
      </c>
      <c r="G300" s="233"/>
      <c r="H300" s="233"/>
      <c r="I300" s="233">
        <v>145</v>
      </c>
      <c r="J300" s="235" t="s">
        <v>559</v>
      </c>
      <c r="K300" s="230"/>
      <c r="L300" s="231"/>
      <c r="M300" s="231"/>
      <c r="N300" s="232"/>
      <c r="O300" s="41"/>
      <c r="R300" s="216" t="s">
        <v>747</v>
      </c>
    </row>
    <row r="301" spans="1:26" ht="12.75" customHeight="1">
      <c r="A301" s="236">
        <v>171</v>
      </c>
      <c r="B301" s="237">
        <v>44481</v>
      </c>
      <c r="C301" s="237"/>
      <c r="D301" s="238" t="s">
        <v>259</v>
      </c>
      <c r="E301" s="239" t="s">
        <v>586</v>
      </c>
      <c r="F301" s="240" t="s">
        <v>789</v>
      </c>
      <c r="G301" s="239"/>
      <c r="H301" s="239"/>
      <c r="I301" s="239">
        <v>380</v>
      </c>
      <c r="J301" s="241" t="s">
        <v>559</v>
      </c>
      <c r="K301" s="236"/>
      <c r="L301" s="237"/>
      <c r="M301" s="237"/>
      <c r="N301" s="238"/>
      <c r="O301" s="41"/>
      <c r="R301" s="216" t="s">
        <v>747</v>
      </c>
    </row>
    <row r="302" spans="1:26" ht="12.75" customHeight="1">
      <c r="A302" s="236">
        <v>172</v>
      </c>
      <c r="B302" s="237">
        <v>44481</v>
      </c>
      <c r="C302" s="237"/>
      <c r="D302" s="238" t="s">
        <v>389</v>
      </c>
      <c r="E302" s="239" t="s">
        <v>586</v>
      </c>
      <c r="F302" s="240" t="s">
        <v>790</v>
      </c>
      <c r="G302" s="239"/>
      <c r="H302" s="239"/>
      <c r="I302" s="239">
        <v>56</v>
      </c>
      <c r="J302" s="241" t="s">
        <v>559</v>
      </c>
      <c r="K302" s="236"/>
      <c r="L302" s="237"/>
      <c r="M302" s="237"/>
      <c r="N302" s="238"/>
      <c r="O302" s="41"/>
      <c r="R302" s="216"/>
    </row>
    <row r="303" spans="1:26" ht="12.75" customHeight="1">
      <c r="A303" s="189">
        <v>173</v>
      </c>
      <c r="B303" s="190">
        <v>44551</v>
      </c>
      <c r="C303" s="190"/>
      <c r="D303" s="191" t="s">
        <v>118</v>
      </c>
      <c r="E303" s="192" t="s">
        <v>586</v>
      </c>
      <c r="F303" s="162">
        <v>2300</v>
      </c>
      <c r="G303" s="192"/>
      <c r="H303" s="192">
        <f>(2820+2200)/2</f>
        <v>2510</v>
      </c>
      <c r="I303" s="194">
        <v>3000</v>
      </c>
      <c r="J303" s="164" t="s">
        <v>829</v>
      </c>
      <c r="K303" s="165">
        <f>H303-F303</f>
        <v>210</v>
      </c>
      <c r="L303" s="166">
        <f>K303/F303</f>
        <v>9.1304347826086957E-2</v>
      </c>
      <c r="M303" s="161" t="s">
        <v>556</v>
      </c>
      <c r="N303" s="167">
        <v>44649</v>
      </c>
      <c r="O303" s="1"/>
      <c r="R303" s="216"/>
    </row>
    <row r="304" spans="1:26" ht="12.75" customHeight="1">
      <c r="A304" s="242">
        <v>174</v>
      </c>
      <c r="B304" s="237">
        <v>44606</v>
      </c>
      <c r="C304" s="242"/>
      <c r="D304" s="242" t="s">
        <v>410</v>
      </c>
      <c r="E304" s="239" t="s">
        <v>586</v>
      </c>
      <c r="F304" s="239" t="s">
        <v>822</v>
      </c>
      <c r="G304" s="239"/>
      <c r="H304" s="239"/>
      <c r="I304" s="239">
        <v>764</v>
      </c>
      <c r="J304" s="239" t="s">
        <v>559</v>
      </c>
      <c r="K304" s="239"/>
      <c r="L304" s="239"/>
      <c r="M304" s="239"/>
      <c r="N304" s="242"/>
      <c r="O304" s="41"/>
      <c r="R304" s="216"/>
    </row>
    <row r="305" spans="1:18" ht="12.75" customHeight="1">
      <c r="A305" s="242">
        <v>175</v>
      </c>
      <c r="B305" s="237">
        <v>44613</v>
      </c>
      <c r="C305" s="242"/>
      <c r="D305" s="242" t="s">
        <v>785</v>
      </c>
      <c r="E305" s="239" t="s">
        <v>586</v>
      </c>
      <c r="F305" s="239" t="s">
        <v>823</v>
      </c>
      <c r="G305" s="239"/>
      <c r="H305" s="239"/>
      <c r="I305" s="239">
        <v>1510</v>
      </c>
      <c r="J305" s="239" t="s">
        <v>559</v>
      </c>
      <c r="K305" s="239"/>
      <c r="L305" s="239"/>
      <c r="M305" s="239"/>
      <c r="N305" s="242"/>
      <c r="O305" s="41"/>
      <c r="R305" s="216"/>
    </row>
    <row r="306" spans="1:18" ht="12.75" customHeight="1">
      <c r="A306">
        <v>176</v>
      </c>
      <c r="B306" s="237">
        <v>44670</v>
      </c>
      <c r="C306" s="237"/>
      <c r="D306" s="242" t="s">
        <v>520</v>
      </c>
      <c r="E306" s="288" t="s">
        <v>586</v>
      </c>
      <c r="F306" s="239" t="s">
        <v>831</v>
      </c>
      <c r="G306" s="239"/>
      <c r="H306" s="239"/>
      <c r="I306" s="239">
        <v>553</v>
      </c>
      <c r="J306" s="239" t="s">
        <v>559</v>
      </c>
      <c r="K306" s="239"/>
      <c r="L306" s="239"/>
      <c r="M306" s="239"/>
      <c r="N306" s="239"/>
      <c r="O306" s="41"/>
      <c r="R306" s="216"/>
    </row>
    <row r="307" spans="1:18" ht="12.75" customHeight="1">
      <c r="A307" s="189">
        <v>177</v>
      </c>
      <c r="B307" s="190">
        <v>44746</v>
      </c>
      <c r="C307" s="190"/>
      <c r="D307" s="191" t="s">
        <v>870</v>
      </c>
      <c r="E307" s="192" t="s">
        <v>586</v>
      </c>
      <c r="F307" s="162">
        <v>207.5</v>
      </c>
      <c r="G307" s="192"/>
      <c r="H307" s="192">
        <v>254</v>
      </c>
      <c r="I307" s="194">
        <v>254</v>
      </c>
      <c r="J307" s="164" t="s">
        <v>644</v>
      </c>
      <c r="K307" s="165">
        <f>H307-F307</f>
        <v>46.5</v>
      </c>
      <c r="L307" s="166">
        <f>K307/F307</f>
        <v>0.22409638554216868</v>
      </c>
      <c r="M307" s="161" t="s">
        <v>556</v>
      </c>
      <c r="N307" s="167">
        <v>44792</v>
      </c>
      <c r="O307" s="1"/>
      <c r="R307" s="216"/>
    </row>
    <row r="308" spans="1:18" ht="12.75" customHeight="1">
      <c r="A308" s="215">
        <v>178</v>
      </c>
      <c r="B308" s="237">
        <v>44775</v>
      </c>
      <c r="D308" s="333" t="s">
        <v>459</v>
      </c>
      <c r="E308" s="332" t="s">
        <v>586</v>
      </c>
      <c r="F308" s="239" t="s">
        <v>904</v>
      </c>
      <c r="G308" s="239"/>
      <c r="H308" s="239"/>
      <c r="I308" s="239">
        <v>38</v>
      </c>
      <c r="J308" s="239" t="s">
        <v>559</v>
      </c>
      <c r="K308" s="239"/>
      <c r="L308" s="239"/>
      <c r="M308" s="239"/>
      <c r="N308" s="239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B310" s="217" t="s">
        <v>781</v>
      </c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A317" s="218"/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A318" s="218"/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A319" s="53"/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</sheetData>
  <autoFilter ref="R1:R315"/>
  <mergeCells count="16">
    <mergeCell ref="A109:A110"/>
    <mergeCell ref="J109:J110"/>
    <mergeCell ref="I109:I110"/>
    <mergeCell ref="A56:A57"/>
    <mergeCell ref="N109:N110"/>
    <mergeCell ref="M56:M57"/>
    <mergeCell ref="B56:B57"/>
    <mergeCell ref="M109:M110"/>
    <mergeCell ref="G56:G57"/>
    <mergeCell ref="I56:I57"/>
    <mergeCell ref="J56:J57"/>
    <mergeCell ref="O109:O110"/>
    <mergeCell ref="P109:P110"/>
    <mergeCell ref="N56:N57"/>
    <mergeCell ref="O56:O57"/>
    <mergeCell ref="P56:P5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55 K60 L35 K10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2022-08-24T02:38:46Z</dcterms:modified>
</cp:coreProperties>
</file>