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F&amp;O)'!$R$1:$R$360</definedName>
  </definedNames>
  <calcPr calcId="124519"/>
</workbook>
</file>

<file path=xl/calcChain.xml><?xml version="1.0" encoding="utf-8"?>
<calcChain xmlns="http://schemas.openxmlformats.org/spreadsheetml/2006/main">
  <c r="K147" i="6"/>
  <c r="M147" s="1"/>
  <c r="K146"/>
  <c r="M146" s="1"/>
  <c r="K137"/>
  <c r="M137" s="1"/>
  <c r="K145"/>
  <c r="M145" s="1"/>
  <c r="L104"/>
  <c r="K104"/>
  <c r="L102"/>
  <c r="K102"/>
  <c r="L101"/>
  <c r="K101"/>
  <c r="M101" s="1"/>
  <c r="K57"/>
  <c r="L57"/>
  <c r="L19"/>
  <c r="K19"/>
  <c r="M19" s="1"/>
  <c r="L103"/>
  <c r="K103"/>
  <c r="K140"/>
  <c r="M140" s="1"/>
  <c r="K136"/>
  <c r="K135"/>
  <c r="M135" s="1"/>
  <c r="K141"/>
  <c r="M141" s="1"/>
  <c r="K143"/>
  <c r="M143" s="1"/>
  <c r="K139"/>
  <c r="M139" s="1"/>
  <c r="K138"/>
  <c r="M138" s="1"/>
  <c r="M136"/>
  <c r="M94"/>
  <c r="L94"/>
  <c r="L55"/>
  <c r="K55"/>
  <c r="M55" s="1"/>
  <c r="L54"/>
  <c r="K54"/>
  <c r="M54" s="1"/>
  <c r="L53"/>
  <c r="K53"/>
  <c r="M53" s="1"/>
  <c r="L52"/>
  <c r="K52"/>
  <c r="K133"/>
  <c r="M133" s="1"/>
  <c r="L10"/>
  <c r="K10"/>
  <c r="M10" s="1"/>
  <c r="L45"/>
  <c r="K45"/>
  <c r="M45" s="1"/>
  <c r="L100"/>
  <c r="K100"/>
  <c r="K130"/>
  <c r="M130" s="1"/>
  <c r="K131"/>
  <c r="M131" s="1"/>
  <c r="K132"/>
  <c r="M132" s="1"/>
  <c r="L99"/>
  <c r="K99"/>
  <c r="L98"/>
  <c r="K98"/>
  <c r="L51"/>
  <c r="K51"/>
  <c r="M51" s="1"/>
  <c r="L97"/>
  <c r="K97"/>
  <c r="L96"/>
  <c r="K96"/>
  <c r="L17"/>
  <c r="K17"/>
  <c r="M17" s="1"/>
  <c r="L13"/>
  <c r="K13"/>
  <c r="M13" s="1"/>
  <c r="K126"/>
  <c r="M126" s="1"/>
  <c r="K129"/>
  <c r="M129" s="1"/>
  <c r="K128"/>
  <c r="M128" s="1"/>
  <c r="K127"/>
  <c r="M127" s="1"/>
  <c r="K123"/>
  <c r="M123" s="1"/>
  <c r="K122"/>
  <c r="M122" s="1"/>
  <c r="L93"/>
  <c r="K93"/>
  <c r="M93" s="1"/>
  <c r="K120"/>
  <c r="M120" s="1"/>
  <c r="K118"/>
  <c r="M118" s="1"/>
  <c r="K115"/>
  <c r="M115" s="1"/>
  <c r="K125"/>
  <c r="M125" s="1"/>
  <c r="L48"/>
  <c r="K48"/>
  <c r="M48" s="1"/>
  <c r="K124"/>
  <c r="M124" s="1"/>
  <c r="L87"/>
  <c r="K87"/>
  <c r="L91"/>
  <c r="K91"/>
  <c r="L158"/>
  <c r="L92"/>
  <c r="K92"/>
  <c r="M92" s="1"/>
  <c r="L90"/>
  <c r="K90"/>
  <c r="L50"/>
  <c r="K50"/>
  <c r="M50" s="1"/>
  <c r="L49"/>
  <c r="K49"/>
  <c r="M49" s="1"/>
  <c r="K158"/>
  <c r="K121"/>
  <c r="M121" s="1"/>
  <c r="L86"/>
  <c r="K86"/>
  <c r="L89"/>
  <c r="K89"/>
  <c r="M89" s="1"/>
  <c r="L47"/>
  <c r="K47"/>
  <c r="M47" s="1"/>
  <c r="L46"/>
  <c r="K46"/>
  <c r="L18"/>
  <c r="K18"/>
  <c r="M18" s="1"/>
  <c r="L88"/>
  <c r="K88"/>
  <c r="L85"/>
  <c r="K85"/>
  <c r="K81"/>
  <c r="M81"/>
  <c r="L81"/>
  <c r="L80"/>
  <c r="K80"/>
  <c r="L83"/>
  <c r="K83"/>
  <c r="L84"/>
  <c r="K84"/>
  <c r="L82"/>
  <c r="K82"/>
  <c r="L75"/>
  <c r="K75"/>
  <c r="L44"/>
  <c r="K44"/>
  <c r="M44" s="1"/>
  <c r="L42"/>
  <c r="K42"/>
  <c r="M42" s="1"/>
  <c r="L38"/>
  <c r="K38"/>
  <c r="K119"/>
  <c r="M119" s="1"/>
  <c r="L11"/>
  <c r="K11"/>
  <c r="L43"/>
  <c r="K43"/>
  <c r="L41"/>
  <c r="K41"/>
  <c r="L79"/>
  <c r="K79"/>
  <c r="L77"/>
  <c r="K77"/>
  <c r="L78"/>
  <c r="K78"/>
  <c r="K117"/>
  <c r="M117" s="1"/>
  <c r="L76"/>
  <c r="K76"/>
  <c r="L39"/>
  <c r="K39"/>
  <c r="L33"/>
  <c r="M33" s="1"/>
  <c r="K33"/>
  <c r="L36"/>
  <c r="K36"/>
  <c r="L16"/>
  <c r="K16"/>
  <c r="K116"/>
  <c r="M116" s="1"/>
  <c r="M104" l="1"/>
  <c r="M102"/>
  <c r="M57"/>
  <c r="M103"/>
  <c r="M52"/>
  <c r="M100"/>
  <c r="M99"/>
  <c r="M98"/>
  <c r="M97"/>
  <c r="M96"/>
  <c r="M87"/>
  <c r="M91"/>
  <c r="M158"/>
  <c r="M90"/>
  <c r="M86"/>
  <c r="M46"/>
  <c r="M88"/>
  <c r="M85"/>
  <c r="M80"/>
  <c r="M83"/>
  <c r="M84"/>
  <c r="M82"/>
  <c r="M75"/>
  <c r="M38"/>
  <c r="M11"/>
  <c r="M41"/>
  <c r="M43"/>
  <c r="M78"/>
  <c r="M79"/>
  <c r="M77"/>
  <c r="M76"/>
  <c r="M39"/>
  <c r="M36"/>
  <c r="M16"/>
  <c r="L73"/>
  <c r="K73"/>
  <c r="L71"/>
  <c r="K71"/>
  <c r="L74"/>
  <c r="K74"/>
  <c r="L40"/>
  <c r="K40"/>
  <c r="L70"/>
  <c r="K70"/>
  <c r="L72"/>
  <c r="K72"/>
  <c r="M72" l="1"/>
  <c r="M40"/>
  <c r="M74"/>
  <c r="M73"/>
  <c r="M71"/>
  <c r="M70"/>
  <c r="L37" l="1"/>
  <c r="M37" s="1"/>
  <c r="K37"/>
  <c r="L35"/>
  <c r="K35"/>
  <c r="L34"/>
  <c r="K34"/>
  <c r="M35" l="1"/>
  <c r="M34"/>
  <c r="K344" l="1"/>
  <c r="L344" s="1"/>
  <c r="K343"/>
  <c r="L343" s="1"/>
  <c r="K342"/>
  <c r="L342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2"/>
  <c r="L322" s="1"/>
  <c r="K321"/>
  <c r="L321" s="1"/>
  <c r="F320"/>
  <c r="K320" s="1"/>
  <c r="L320" s="1"/>
  <c r="K319"/>
  <c r="L319" s="1"/>
  <c r="K318"/>
  <c r="L318" s="1"/>
  <c r="K317"/>
  <c r="L317" s="1"/>
  <c r="K316"/>
  <c r="L316" s="1"/>
  <c r="K315"/>
  <c r="L315" s="1"/>
  <c r="F314"/>
  <c r="F313"/>
  <c r="K313" s="1"/>
  <c r="L313" s="1"/>
  <c r="K312"/>
  <c r="L312" s="1"/>
  <c r="F311"/>
  <c r="K311" s="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3"/>
  <c r="L293" s="1"/>
  <c r="K292"/>
  <c r="L292" s="1"/>
  <c r="F291"/>
  <c r="K291" s="1"/>
  <c r="L291" s="1"/>
  <c r="K290"/>
  <c r="L290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1"/>
  <c r="L261" s="1"/>
  <c r="K259"/>
  <c r="L259" s="1"/>
  <c r="K258"/>
  <c r="L258" s="1"/>
  <c r="K257"/>
  <c r="L257" s="1"/>
  <c r="K255"/>
  <c r="L255" s="1"/>
  <c r="K254"/>
  <c r="L254" s="1"/>
  <c r="K253"/>
  <c r="L253" s="1"/>
  <c r="K252"/>
  <c r="K251"/>
  <c r="L251" s="1"/>
  <c r="K250"/>
  <c r="L250" s="1"/>
  <c r="K248"/>
  <c r="L248" s="1"/>
  <c r="K247"/>
  <c r="L247" s="1"/>
  <c r="K246"/>
  <c r="L246" s="1"/>
  <c r="K245"/>
  <c r="L245" s="1"/>
  <c r="K244"/>
  <c r="L244" s="1"/>
  <c r="F243"/>
  <c r="K243" s="1"/>
  <c r="L243" s="1"/>
  <c r="H242"/>
  <c r="K242" s="1"/>
  <c r="L242" s="1"/>
  <c r="K239"/>
  <c r="L239" s="1"/>
  <c r="K238"/>
  <c r="L238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M7"/>
  <c r="D7" i="5"/>
  <c r="K6" i="4"/>
  <c r="K6" i="3"/>
  <c r="L6" i="2"/>
</calcChain>
</file>

<file path=xl/sharedStrings.xml><?xml version="1.0" encoding="utf-8"?>
<sst xmlns="http://schemas.openxmlformats.org/spreadsheetml/2006/main" count="3009" uniqueCount="1170">
  <si>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</si>
  <si>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</si>
  <si>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</si>
  <si>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</si>
  <si>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</si>
  <si>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</si>
  <si>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</si>
  <si>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</si>
  <si>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</si>
  <si>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</si>
  <si>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</si>
  <si>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</si>
  <si>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</si>
  <si>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</si>
  <si>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</si>
  <si>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</si>
  <si>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</si>
  <si>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</si>
  <si>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</si>
  <si>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</si>
  <si>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</si>
  <si>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</si>
  <si>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</si>
  <si>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</si>
  <si>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</si>
  <si>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</si>
  <si>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</si>
  <si>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</si>
  <si>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</si>
  <si>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</si>
  <si>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</si>
  <si>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</si>
  <si>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</si>
  <si>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</si>
  <si>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</si>
  <si>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</si>
  <si>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</si>
  <si>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</si>
  <si>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</si>
  <si>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</si>
  <si>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</si>
  <si>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</si>
  <si>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</si>
  <si>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</si>
  <si>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</si>
  <si>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</si>
  <si>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</si>
  <si>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</si>
  <si>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</si>
  <si>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</si>
  <si>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</si>
  <si>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</si>
  <si>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</si>
  <si>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</si>
  <si>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</si>
  <si>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</si>
  <si>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</si>
  <si>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</si>
  <si>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</si>
  <si>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</si>
  <si>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</si>
  <si>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</si>
  <si>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</si>
  <si>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</si>
  <si>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</si>
  <si>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</si>
  <si>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</si>
  <si>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</si>
  <si>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</si>
  <si>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</si>
  <si>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</si>
  <si>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</si>
  <si>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</si>
  <si>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</si>
  <si>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</si>
  <si>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</si>
  <si>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</si>
  <si>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</si>
  <si>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</si>
  <si>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</si>
  <si>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</si>
  <si>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</si>
  <si>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</si>
  <si>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</si>
  <si>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</si>
  <si>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</si>
  <si>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</si>
  <si>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</si>
  <si>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</si>
  <si>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</si>
  <si>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</si>
  <si>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</si>
  <si>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</si>
  <si>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</si>
  <si>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</si>
  <si>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</si>
  <si>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</si>
  <si>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</si>
  <si>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</si>
  <si>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</si>
  <si>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</si>
  <si>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</si>
  <si>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</si>
  <si>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</si>
  <si>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</si>
  <si>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</si>
  <si>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</si>
  <si>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</si>
  <si>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</si>
  <si>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</si>
  <si>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</si>
  <si>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</si>
  <si>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</si>
  <si>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</si>
  <si>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</si>
  <si>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</si>
  <si>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</si>
  <si>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</si>
  <si>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</si>
  <si>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</si>
  <si>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</si>
  <si>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</si>
  <si>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</si>
  <si>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</si>
  <si>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</si>
  <si>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</si>
  <si>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</si>
  <si>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</si>
  <si>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</si>
  <si>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</si>
  <si>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</si>
  <si>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</si>
  <si>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</si>
  <si>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</si>
  <si>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</si>
  <si>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</si>
  <si>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</si>
  <si>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</si>
  <si>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</si>
  <si>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</si>
  <si>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</si>
  <si>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</si>
  <si>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</si>
  <si>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</si>
  <si>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</si>
  <si>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</si>
  <si>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</si>
  <si>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</si>
  <si>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</si>
  <si>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</si>
  <si>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</si>
  <si>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</si>
  <si>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</si>
  <si>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</si>
  <si>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</si>
  <si>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</si>
  <si>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</si>
  <si>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</si>
  <si>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</si>
  <si>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</si>
  <si>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</si>
  <si>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</si>
  <si>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</si>
  <si>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</si>
  <si>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</si>
  <si>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</si>
  <si>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</si>
  <si>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</si>
  <si>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</si>
  <si>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</si>
  <si>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</si>
  <si>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</si>
  <si>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</si>
  <si>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</si>
  <si>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</si>
  <si>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</si>
  <si>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</si>
  <si>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</si>
  <si>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</si>
  <si>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</si>
  <si>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</si>
  <si>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</si>
  <si>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</si>
  <si>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</si>
  <si>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</si>
  <si>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</si>
  <si>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</si>
  <si>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</si>
  <si>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</si>
  <si>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</si>
  <si>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</si>
  <si>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</si>
  <si>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</si>
  <si>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</si>
  <si>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</si>
  <si>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</si>
  <si>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</si>
  <si>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</si>
  <si>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</si>
  <si>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</si>
  <si>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</si>
  <si>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</si>
  <si>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</si>
  <si>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</si>
  <si>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</si>
  <si>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</si>
  <si>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</si>
  <si>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</si>
  <si>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</si>
  <si>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</si>
  <si>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</si>
  <si>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</si>
  <si>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</si>
  <si>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</si>
  <si>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</si>
  <si>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</si>
  <si>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</si>
  <si>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</si>
  <si>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</si>
  <si>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</si>
  <si>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</si>
  <si>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</si>
  <si>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</si>
  <si>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</si>
  <si>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</si>
  <si>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</si>
  <si>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</si>
  <si>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</si>
  <si>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</si>
  <si>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</si>
  <si>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</si>
  <si>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</si>
  <si>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</si>
  <si>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</si>
  <si>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</si>
  <si>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</si>
  <si>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</si>
  <si>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</si>
  <si>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</si>
  <si>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</si>
  <si>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</si>
  <si>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</si>
  <si>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</si>
  <si>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</si>
  <si>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</si>
  <si>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</si>
  <si>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</si>
  <si>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</si>
  <si>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</si>
  <si>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</si>
  <si>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</si>
  <si>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</si>
  <si>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</si>
  <si>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</si>
  <si>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</si>
  <si>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</si>
  <si>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</si>
  <si>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</si>
  <si>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</si>
  <si>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</si>
  <si>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</si>
  <si>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</si>
  <si>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</si>
  <si>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</si>
  <si>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</si>
  <si>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</si>
  <si>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</si>
  <si>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</si>
  <si>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</si>
  <si>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</si>
  <si>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</si>
  <si>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</si>
  <si>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</si>
  <si>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</si>
  <si>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</si>
  <si>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</si>
  <si>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</si>
  <si>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</si>
  <si>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</si>
  <si>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</si>
  <si>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</si>
  <si>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</si>
  <si>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</si>
  <si>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</si>
  <si>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</si>
  <si>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</si>
  <si>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</si>
  <si>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</si>
  <si>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</si>
  <si>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</si>
  <si>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</si>
  <si>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</si>
  <si>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</si>
  <si>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</si>
  <si>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</si>
  <si>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</si>
  <si>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</si>
  <si>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</si>
  <si>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</si>
  <si>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</si>
  <si>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</si>
  <si>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</si>
  <si>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</si>
  <si>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</si>
  <si>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</si>
  <si>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</si>
  <si>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</si>
  <si>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</si>
  <si>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</si>
  <si>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</si>
  <si>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</si>
  <si>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</si>
  <si>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</si>
  <si>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</si>
  <si>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</si>
  <si>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</si>
  <si>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</si>
  <si>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</si>
  <si>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</si>
  <si>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</si>
  <si>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</si>
  <si>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</si>
  <si>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</si>
  <si>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</si>
  <si>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</si>
  <si>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</si>
  <si>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</si>
  <si>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</si>
  <si>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</si>
  <si>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</si>
  <si>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</si>
  <si>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</si>
  <si>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</si>
  <si>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</si>
  <si>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</si>
  <si>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</si>
  <si>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</si>
  <si>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</si>
  <si>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</si>
  <si>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</si>
  <si>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</si>
  <si>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</si>
  <si>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</si>
  <si>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</si>
  <si>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</si>
  <si>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</si>
  <si>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</si>
  <si>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</si>
  <si>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</si>
  <si>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</si>
  <si>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</si>
  <si>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</si>
  <si>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</si>
  <si>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</si>
  <si>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</si>
  <si>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</si>
  <si>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</si>
  <si>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</si>
  <si>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</si>
  <si>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</si>
  <si>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</si>
  <si>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</si>
  <si>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</si>
  <si>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</si>
  <si>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</si>
  <si>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</si>
  <si>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</si>
  <si>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</si>
  <si>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</si>
  <si>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</si>
  <si>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</si>
  <si>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</si>
  <si>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</si>
  <si>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</si>
  <si>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</si>
  <si>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</si>
  <si>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</si>
  <si>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</si>
  <si>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</si>
  <si>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</si>
  <si>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</si>
  <si>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</si>
  <si>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</si>
  <si>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</si>
  <si>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</si>
  <si>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</si>
  <si>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</si>
  <si>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</si>
  <si>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</si>
  <si>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</si>
  <si>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</si>
  <si>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</si>
  <si>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</si>
  <si>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</si>
  <si>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</si>
  <si>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</si>
  <si>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</si>
  <si>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</si>
  <si>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</si>
  <si>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</si>
  <si>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</si>
  <si>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</si>
  <si>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</si>
  <si>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</si>
  <si>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</si>
  <si>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</si>
  <si>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</si>
  <si>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</si>
  <si>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</si>
  <si>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</si>
  <si>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</si>
  <si>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</si>
  <si>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</si>
  <si>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</si>
  <si>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</si>
  <si>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</si>
  <si>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</si>
  <si>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</si>
  <si>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</si>
  <si>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</si>
  <si>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</si>
  <si>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</si>
  <si>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</si>
  <si>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</si>
  <si>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</si>
  <si>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</si>
  <si>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</si>
  <si>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</si>
  <si>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</si>
  <si>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</si>
  <si>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</si>
  <si>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</si>
  <si>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</si>
  <si>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</si>
  <si>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</si>
  <si>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</si>
  <si>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</si>
  <si>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</si>
  <si>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</si>
  <si>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</si>
  <si>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</si>
  <si>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</si>
  <si>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</si>
  <si>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</si>
  <si>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</si>
  <si>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</si>
  <si>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</si>
  <si>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</si>
  <si>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</si>
  <si>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</si>
  <si>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</si>
  <si>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</si>
  <si>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</si>
  <si>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</si>
  <si>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</si>
  <si>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</si>
  <si>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</si>
  <si>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</si>
  <si>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</si>
  <si>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</si>
  <si>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</si>
  <si>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</si>
  <si>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</si>
  <si>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</si>
  <si>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</si>
  <si>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</si>
  <si>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</si>
  <si>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</si>
  <si>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</si>
  <si>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</si>
  <si>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</si>
  <si>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</si>
  <si>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</si>
  <si>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</si>
  <si>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</si>
  <si>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</si>
  <si>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</si>
  <si>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</si>
  <si>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</si>
  <si>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</si>
  <si>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</si>
  <si>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</si>
  <si>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</si>
  <si>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</si>
  <si>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</si>
  <si>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</si>
  <si>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</si>
  <si>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</si>
  <si>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</si>
  <si>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</si>
  <si>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</si>
  <si>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</si>
  <si>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</si>
  <si>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</si>
  <si>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</si>
  <si>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</si>
  <si>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</si>
  <si>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</si>
  <si>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</si>
  <si>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</si>
  <si>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</si>
  <si>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</si>
  <si>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</si>
  <si>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</si>
  <si>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</si>
  <si>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</si>
  <si>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</si>
  <si>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</si>
  <si>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</si>
  <si>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</si>
  <si>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</si>
  <si>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</si>
  <si>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</si>
  <si>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</si>
  <si>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</si>
  <si>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</si>
  <si>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</si>
  <si>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</si>
  <si>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</si>
  <si>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</si>
  <si>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</si>
  <si>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</si>
  <si>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</si>
  <si>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</si>
  <si>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</si>
  <si>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</si>
  <si>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</si>
  <si>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</si>
  <si>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</si>
  <si>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</si>
  <si>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</si>
  <si>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</si>
  <si>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</si>
  <si>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</si>
  <si>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</si>
  <si>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</si>
  <si>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</si>
  <si>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</si>
  <si>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</si>
  <si>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</si>
  <si>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</si>
  <si>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</si>
  <si>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</si>
  <si>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</si>
  <si>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</si>
  <si>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</si>
  <si>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</si>
  <si>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</si>
  <si>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</si>
  <si>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</si>
  <si>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</si>
  <si>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</si>
  <si>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</si>
  <si>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</si>
  <si>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</si>
  <si>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</si>
  <si>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</si>
  <si>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</si>
  <si>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</si>
  <si>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</si>
  <si>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</si>
  <si>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</si>
  <si>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</si>
  <si>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</si>
  <si>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</si>
  <si>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</si>
  <si>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</si>
  <si>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</si>
  <si>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</si>
  <si>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</si>
  <si>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</si>
  <si>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</si>
  <si>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</si>
  <si>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</si>
  <si>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</si>
  <si>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</si>
  <si>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</si>
  <si>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</si>
  <si>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</si>
  <si>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</si>
  <si>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</si>
  <si>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</si>
  <si>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</si>
  <si>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</si>
  <si>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</si>
  <si>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</si>
  <si>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</si>
  <si>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</si>
  <si>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</si>
  <si>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</si>
  <si>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</si>
  <si>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</si>
  <si>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</si>
  <si>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</si>
  <si>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</si>
  <si>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</si>
  <si>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</si>
  <si>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</si>
  <si>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</si>
  <si>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</si>
  <si>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</si>
  <si>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</si>
  <si>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</si>
  <si>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</si>
  <si>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</si>
  <si>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</si>
  <si>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</si>
  <si>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</si>
  <si>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</si>
  <si>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</si>
  <si>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</si>
  <si>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</si>
  <si>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</si>
  <si>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</si>
  <si>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</si>
  <si>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</si>
  <si>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</si>
  <si>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</si>
  <si>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</si>
  <si>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</si>
  <si>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</si>
  <si>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</si>
  <si>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</si>
  <si>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</si>
  <si>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</si>
  <si>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</si>
  <si>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</si>
  <si>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</si>
  <si>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</si>
  <si>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</si>
  <si>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</si>
  <si>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</si>
  <si>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</si>
  <si>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</si>
  <si>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</si>
  <si>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</si>
  <si>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</si>
  <si>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</si>
  <si>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</si>
  <si>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</si>
  <si>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</si>
  <si>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</si>
  <si>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</si>
  <si>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</si>
  <si>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</si>
  <si>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</si>
  <si>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</si>
  <si>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</si>
  <si>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</si>
  <si>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</si>
  <si>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</si>
  <si>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</si>
  <si>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</si>
  <si>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</si>
  <si>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</si>
  <si>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</si>
  <si>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</si>
  <si>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</si>
  <si>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</si>
  <si>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</si>
  <si>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</si>
  <si>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</si>
  <si>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</si>
  <si>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</si>
  <si>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</si>
  <si>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</si>
  <si>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</si>
  <si>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</si>
  <si>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</si>
  <si>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</si>
  <si>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</si>
  <si>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</si>
  <si>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</si>
  <si>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</si>
  <si>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</si>
  <si>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</si>
  <si>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</si>
  <si>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</si>
  <si>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</si>
  <si>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</si>
  <si>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</si>
  <si>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</si>
  <si>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</si>
  <si>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</si>
  <si>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</si>
  <si>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</si>
  <si>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</si>
  <si>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</si>
  <si>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</si>
  <si>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</si>
  <si>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</si>
  <si>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</si>
  <si>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</si>
  <si>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</si>
  <si>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</si>
  <si>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</si>
  <si>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</si>
  <si>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</si>
  <si>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</si>
  <si>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</si>
  <si>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</si>
  <si>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</si>
  <si>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</si>
  <si>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</si>
  <si>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</si>
  <si>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</si>
  <si>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</si>
  <si>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</si>
  <si>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</si>
  <si>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</si>
  <si>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</si>
  <si>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</si>
  <si>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</si>
  <si>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</si>
  <si>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</si>
  <si>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</si>
  <si>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</si>
  <si>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</si>
  <si>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</si>
  <si>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</si>
  <si>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</si>
  <si>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</si>
  <si>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</si>
  <si>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</si>
  <si>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</si>
  <si>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</si>
  <si>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</si>
  <si>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</si>
  <si>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</si>
  <si>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</si>
  <si>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</si>
  <si>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</si>
  <si>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</si>
  <si>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</si>
  <si>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</si>
  <si>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</si>
  <si>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</si>
  <si>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</si>
  <si>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</si>
  <si>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</si>
  <si>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</si>
  <si>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</si>
  <si>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</si>
  <si>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</si>
  <si>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</si>
  <si>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</si>
  <si>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</si>
  <si>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</si>
  <si>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</si>
  <si>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</si>
  <si>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</si>
  <si>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</si>
  <si>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</si>
  <si>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</si>
  <si>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</si>
  <si>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</si>
  <si>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</si>
  <si>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</si>
  <si>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</si>
  <si>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</si>
  <si>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</si>
  <si>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</si>
  <si>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</si>
  <si>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</si>
  <si>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</si>
  <si>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</si>
  <si>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</si>
  <si>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</si>
  <si>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</si>
  <si>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</si>
  <si>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</si>
  <si>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</si>
  <si>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</si>
  <si>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</si>
  <si>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</si>
  <si>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</si>
  <si>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</si>
  <si>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</si>
  <si>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</si>
  <si>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</si>
  <si>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</si>
  <si>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</si>
  <si>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</si>
  <si>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</si>
  <si>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</si>
  <si>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</si>
  <si>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</si>
  <si>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</si>
  <si>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</si>
  <si>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</si>
  <si>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</si>
  <si>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</si>
  <si>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</si>
  <si>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</si>
  <si>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</si>
  <si>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</si>
  <si>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</si>
  <si>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</si>
  <si>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</si>
  <si>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</si>
  <si>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</si>
  <si>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</si>
  <si>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</si>
  <si>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</si>
  <si>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</si>
  <si>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</si>
  <si>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</si>
  <si>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</si>
  <si>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</si>
  <si>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</si>
  <si>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</si>
  <si>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</si>
  <si>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</si>
  <si>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</si>
  <si>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</si>
  <si>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</si>
  <si>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</si>
  <si>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</si>
  <si>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</si>
  <si>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</si>
  <si>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</si>
  <si>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</si>
  <si>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</si>
  <si>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</si>
  <si>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</si>
  <si>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</si>
  <si>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</si>
  <si>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</si>
  <si>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</si>
  <si>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</si>
  <si>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</si>
  <si>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</si>
  <si>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</si>
  <si>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</si>
  <si>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</si>
  <si>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</si>
  <si>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</si>
  <si>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</si>
  <si>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</si>
  <si>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</si>
  <si>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</si>
  <si>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</si>
  <si>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</si>
  <si>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</si>
  <si>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</si>
  <si>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</si>
  <si>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</si>
  <si>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</si>
  <si>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</si>
  <si>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</si>
  <si>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</si>
  <si>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</si>
  <si>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</si>
  <si>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</si>
  <si>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</si>
  <si>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</si>
  <si>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</si>
  <si>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</si>
  <si>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</si>
  <si>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</si>
  <si>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</si>
  <si>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</si>
  <si>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</si>
  <si>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</si>
  <si>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</si>
  <si>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</si>
  <si>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</si>
  <si>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</si>
  <si>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</si>
  <si>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</si>
  <si>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</si>
  <si>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</si>
  <si>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</si>
  <si>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</si>
  <si>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</si>
  <si>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</si>
  <si>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</si>
  <si>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</si>
  <si>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</si>
  <si>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</si>
  <si>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</si>
  <si>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</si>
  <si>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</si>
  <si>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</si>
  <si>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</si>
  <si>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</si>
  <si>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</si>
  <si>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</si>
  <si>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</si>
  <si>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</si>
  <si>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</si>
  <si>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</si>
  <si>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</si>
  <si>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</si>
  <si>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</si>
  <si>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</si>
  <si>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</si>
  <si>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</si>
  <si>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</si>
  <si>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</si>
  <si>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</si>
  <si>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</si>
  <si>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</si>
  <si>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</si>
  <si>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</si>
  <si>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</si>
  <si>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</si>
  <si>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</si>
  <si>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</si>
  <si>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</si>
  <si>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</si>
  <si>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</si>
  <si>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</si>
  <si>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</si>
  <si>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</si>
  <si>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</si>
  <si>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</si>
  <si>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</si>
  <si>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</si>
  <si>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</si>
  <si>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</si>
  <si>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</si>
  <si>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</si>
  <si>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</si>
  <si>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</si>
  <si>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</si>
  <si>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</si>
  <si>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</si>
  <si>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</si>
  <si>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</si>
  <si>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</si>
  <si>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</si>
  <si>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</si>
  <si>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</si>
  <si>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</si>
  <si>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</si>
  <si>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</si>
  <si>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</si>
  <si>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</si>
  <si>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</si>
  <si>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</si>
  <si>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</si>
  <si>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</si>
  <si>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</si>
  <si>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</si>
  <si>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</si>
  <si>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</si>
  <si>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</si>
  <si>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</si>
  <si>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</si>
  <si>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</si>
  <si>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</si>
  <si>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</si>
  <si>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</si>
  <si>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</si>
  <si>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</si>
  <si>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</si>
  <si>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</si>
  <si>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</si>
  <si>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</si>
  <si>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</si>
  <si>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</si>
  <si>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</si>
  <si>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</si>
  <si>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</si>
  <si>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</si>
  <si>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</si>
  <si>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</si>
  <si>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</si>
  <si>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</si>
  <si>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</si>
  <si>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</si>
  <si>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</si>
  <si>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</si>
  <si>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</si>
  <si>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</si>
  <si>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</si>
  <si>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</si>
  <si>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</si>
  <si>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</si>
  <si>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</si>
  <si>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</si>
  <si>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</si>
  <si>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</si>
  <si>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</si>
  <si>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</si>
  <si>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</si>
  <si>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</si>
  <si>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</si>
  <si>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</si>
  <si>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</si>
  <si>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</si>
  <si>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</si>
  <si>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</si>
  <si>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</si>
  <si>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</si>
  <si>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</si>
  <si>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</si>
  <si>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</si>
  <si>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</si>
  <si>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</si>
  <si>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</si>
  <si>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</si>
  <si>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</si>
  <si>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</si>
  <si>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</si>
  <si>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</si>
  <si>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</si>
  <si>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</si>
  <si>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</si>
  <si>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</si>
  <si>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</si>
  <si>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</si>
  <si>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</si>
  <si>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</si>
  <si>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</si>
  <si>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</si>
  <si>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</si>
  <si>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</si>
  <si>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</si>
  <si>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</si>
  <si>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KARDA</t>
  </si>
  <si>
    <t>ELARA INDIA OPPORTUNITIES FUND LIMITED</t>
  </si>
  <si>
    <t>LIBAS</t>
  </si>
  <si>
    <t>Libas Consu Products Ltd</t>
  </si>
  <si>
    <t>Profit of Rs.17/-</t>
  </si>
  <si>
    <t>Profit of Rs.4/-</t>
  </si>
  <si>
    <t>RELIANCE 2180 CE AUG</t>
  </si>
  <si>
    <t>24-26</t>
  </si>
  <si>
    <t xml:space="preserve">ASIANPAINT 3020 CE AUG </t>
  </si>
  <si>
    <t>ESCORTS AUG FUT</t>
  </si>
  <si>
    <t>1270-1275</t>
  </si>
  <si>
    <t>360-365</t>
  </si>
  <si>
    <t>SK GROWTH FUND PRIVATE LIMITED</t>
  </si>
  <si>
    <t>SCAPDVR</t>
  </si>
  <si>
    <t>Stampede Capital Limited</t>
  </si>
  <si>
    <t>GAYI ADI MANAGEMENT AND TRENDS PRIVATE LIMITED</t>
  </si>
  <si>
    <t>Loss of Rs.11.9/-</t>
  </si>
  <si>
    <t>NIFTY 16600 CE AUG</t>
  </si>
  <si>
    <t>M&amp;M 790 CE AUG</t>
  </si>
  <si>
    <t>20-22</t>
  </si>
  <si>
    <t>BATAINDIA 1760 CE AUG</t>
  </si>
  <si>
    <t>HDFC 2700 PE AUG</t>
  </si>
  <si>
    <t>HINDUNILVR 2620 CE AUG</t>
  </si>
  <si>
    <t>40-45</t>
  </si>
  <si>
    <t>LT 1600 CE AUG</t>
  </si>
  <si>
    <t>18.5-19.5</t>
  </si>
  <si>
    <t>NIFTY 16400 PE AUG</t>
  </si>
  <si>
    <t>13-14</t>
  </si>
  <si>
    <t>Profit of Rs.4.5/-</t>
  </si>
  <si>
    <t>Profit of Rs.15.5/-</t>
  </si>
  <si>
    <t>Loss of Rs.11/-</t>
  </si>
  <si>
    <t>930-938</t>
  </si>
  <si>
    <t>980-1000</t>
  </si>
  <si>
    <t>1860-1870</t>
  </si>
  <si>
    <t>2000-2050</t>
  </si>
  <si>
    <t xml:space="preserve">GODREJCP AUG FUT </t>
  </si>
  <si>
    <t>1065-1070</t>
  </si>
  <si>
    <t>IRCTC AUG FUT</t>
  </si>
  <si>
    <t>2700-2730</t>
  </si>
  <si>
    <t>Profit of Rs.8.5/-</t>
  </si>
  <si>
    <t>AAYUSH</t>
  </si>
  <si>
    <t>PALLAVI MITTAL</t>
  </si>
  <si>
    <t>GREENPLY</t>
  </si>
  <si>
    <t>SHOWAN INVESTMENT PRIVATE LIMITED</t>
  </si>
  <si>
    <t>S.M.MANAGEMENT PRIVATE LTD</t>
  </si>
  <si>
    <t>SIPTL</t>
  </si>
  <si>
    <t>MOHANDAS VADAKE PUTHUR</t>
  </si>
  <si>
    <t>Karda Constructions Ltd</t>
  </si>
  <si>
    <t>VISA CAPITAL PARTNERS</t>
  </si>
  <si>
    <t>NAGA RAJU PYDI</t>
  </si>
  <si>
    <t>72-70</t>
  </si>
  <si>
    <t>Profit of Rs.40.5/-</t>
  </si>
  <si>
    <t>Profit of Rs.1.35/-</t>
  </si>
  <si>
    <t>700-703</t>
  </si>
  <si>
    <t>735-745</t>
  </si>
  <si>
    <t>Profit of Rs.0.5/-</t>
  </si>
  <si>
    <t>Loss of Rs.20/-</t>
  </si>
  <si>
    <t>Profit of Rs.28/-</t>
  </si>
  <si>
    <t>NIFTY 16500 PE AUG</t>
  </si>
  <si>
    <t>2890-2900</t>
  </si>
  <si>
    <t>3000-3010</t>
  </si>
  <si>
    <t>COLPAL SEP FUT</t>
  </si>
  <si>
    <t>1680-1684</t>
  </si>
  <si>
    <t>1750-1760</t>
  </si>
  <si>
    <t xml:space="preserve">TVSMOTOR 510 CE AUG </t>
  </si>
  <si>
    <t>PIDILITIND 2200 PE AUG</t>
  </si>
  <si>
    <t>11.5-12.5</t>
  </si>
  <si>
    <t>CLASSIC MERCANTILE LLP</t>
  </si>
  <si>
    <t>AKASHKUMARJAIN RAVUKA</t>
  </si>
  <si>
    <t>PREMA LAL</t>
  </si>
  <si>
    <t>GRISHMA VIRAL JHAVERI</t>
  </si>
  <si>
    <t>BNKCAP</t>
  </si>
  <si>
    <t>LEBNITZE REAL ESTATES PRIVATE LIMITED</t>
  </si>
  <si>
    <t>AJIT KUMAR KHANDELWAL</t>
  </si>
  <si>
    <t>PATREX VYAPAAR PRIVATE LIMITED</t>
  </si>
  <si>
    <t>R S KHANDELWAL (H.U.F)</t>
  </si>
  <si>
    <t>SANJEEV KUMAR KHANDELWAL</t>
  </si>
  <si>
    <t>ASIAN SECURITIES EXCHANGE PVT LIMITED</t>
  </si>
  <si>
    <t>BNK SECURITIES PVT LTD</t>
  </si>
  <si>
    <t>BRIJNATH KHANDELWAL &amp; CO.</t>
  </si>
  <si>
    <t>DANUBE</t>
  </si>
  <si>
    <t>S N SHAH (HUF)</t>
  </si>
  <si>
    <t>FISCHER</t>
  </si>
  <si>
    <t>ARUNKUMAR</t>
  </si>
  <si>
    <t>GOLKONDA</t>
  </si>
  <si>
    <t>DIPAK KANAYALAL SHAH</t>
  </si>
  <si>
    <t>RAJESH JOSEPH</t>
  </si>
  <si>
    <t>INDLMETER</t>
  </si>
  <si>
    <t>MEHTA MANISHKUMAR SUMATIL AL</t>
  </si>
  <si>
    <t>NINJA SECURITIES PRIVATE LIMITED</t>
  </si>
  <si>
    <t>JBFIND</t>
  </si>
  <si>
    <t>PILOT CONSULTANTS PRIVATE LIMITED</t>
  </si>
  <si>
    <t>GLADIATOR VYAPAAR PRIVATE LIMITED</t>
  </si>
  <si>
    <t>GOLDMAN SACHS FUNDS GOLDMAN SACHS INDIA EQUITY PORTFOLIO</t>
  </si>
  <si>
    <t>GOLDMAN SACHS INDIA FUND LIMITED</t>
  </si>
  <si>
    <t>MNIL</t>
  </si>
  <si>
    <t>KABIR SHRAN DAGAR HUF</t>
  </si>
  <si>
    <t>SITA RAM</t>
  </si>
  <si>
    <t>OCTAWARE</t>
  </si>
  <si>
    <t>MOHAMMED ASLAM QUDRATULLAH KHAN</t>
  </si>
  <si>
    <t>REGENCY</t>
  </si>
  <si>
    <t>SATVINDER SINGH</t>
  </si>
  <si>
    <t>NEHA MIRLKUMAR VANKAWALA</t>
  </si>
  <si>
    <t>JAYANTIBHAI MANJIBHAI SOJITRA</t>
  </si>
  <si>
    <t>KANTILAL BHIKHAJI GAMETI</t>
  </si>
  <si>
    <t>UNITEDTE</t>
  </si>
  <si>
    <t>MANOJ</t>
  </si>
  <si>
    <t>VISAGAR</t>
  </si>
  <si>
    <t>MEGHKUMAR MAHENDRAKUMAR SHAH .</t>
  </si>
  <si>
    <t>Asian Granito India Limit</t>
  </si>
  <si>
    <t>JUNIPER EQUITY INDIA PRIVATE LIMITED</t>
  </si>
  <si>
    <t>AAKASH DILIP DOSHI</t>
  </si>
  <si>
    <t>LASA</t>
  </si>
  <si>
    <t>Lasa Supergenerics Ltd</t>
  </si>
  <si>
    <t>SHREE VASUDEV EXIM</t>
  </si>
  <si>
    <t>LUMAXIND</t>
  </si>
  <si>
    <t>Lumax Industries Ltd</t>
  </si>
  <si>
    <t>GOENKA BUSINESS &amp; FINANCE LIMITED</t>
  </si>
  <si>
    <t>NECCLTD</t>
  </si>
  <si>
    <t>North East Carry Corp Ltd</t>
  </si>
  <si>
    <t>COMFORT COMMOTRADE PRIVATE LIMITED</t>
  </si>
  <si>
    <t>SUNAYANA INVESTMENT COMPANY LIMITED</t>
  </si>
  <si>
    <t>OLECTRA</t>
  </si>
  <si>
    <t>Olectra Greentech Limited</t>
  </si>
  <si>
    <t>MEIL HOLDINGS LIMITED</t>
  </si>
  <si>
    <t>RPSGVENT</t>
  </si>
  <si>
    <t>RPSG VENTURES LIMITED</t>
  </si>
  <si>
    <t>CLSA GLOBAL MARKETS PTE LTD</t>
  </si>
  <si>
    <t>THOMASCOTT</t>
  </si>
  <si>
    <t>Thomas Scott (India) Ltd</t>
  </si>
  <si>
    <t>RAVINDRA NAUPATLAL SAKLA</t>
  </si>
  <si>
    <t>VIKASECO</t>
  </si>
  <si>
    <t>Vikas EcoTech Limited</t>
  </si>
  <si>
    <t>ADROIT FINANCIAL SERVICES PVT LTD</t>
  </si>
  <si>
    <t>VISESHINFO</t>
  </si>
  <si>
    <t>Visesh Infotecnics Limite</t>
  </si>
  <si>
    <t>TOPGAIN FINANCE PRIVATE LIMITED</t>
  </si>
  <si>
    <t>VISHAL</t>
  </si>
  <si>
    <t>Vishal Fabrics Limited</t>
  </si>
  <si>
    <t>CHIRIPAL SAVITRIDEVI V</t>
  </si>
  <si>
    <t>LAXMAN JAGUMAL KARDA</t>
  </si>
  <si>
    <t>PARESH THAKKER</t>
  </si>
  <si>
    <t>SUVI DEVELOPERS PRIVATE LIMITED</t>
  </si>
  <si>
    <t>TRINITY INFRAVENTURES LIMITED</t>
  </si>
  <si>
    <t>PALASHSECU</t>
  </si>
  <si>
    <t>Palash Securities  Ltd</t>
  </si>
  <si>
    <t>ZAKI ABBAS NASSER</t>
  </si>
  <si>
    <t>KOTAK MAHINDRA (INTERNATIONAL) LIMITED</t>
  </si>
  <si>
    <t>L D INVESTMENTS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</si>
</sst>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52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5" fontId="35" fillId="16" borderId="15" xfId="0" applyNumberFormat="1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1" xfId="0" applyFont="1" applyFill="1" applyBorder="1"/>
    <xf numFmtId="0" fontId="36" fillId="25" borderId="15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2" fontId="36" fillId="25" borderId="2" xfId="0" applyNumberFormat="1" applyFont="1" applyFill="1" applyBorder="1" applyAlignment="1">
      <alignment horizontal="center" vertical="center"/>
    </xf>
    <xf numFmtId="167" fontId="36" fillId="25" borderId="15" xfId="0" applyNumberFormat="1" applyFont="1" applyFill="1" applyBorder="1" applyAlignment="1">
      <alignment horizontal="center" vertical="center"/>
    </xf>
    <xf numFmtId="43" fontId="36" fillId="26" borderId="1" xfId="0" applyNumberFormat="1" applyFont="1" applyFill="1" applyBorder="1" applyAlignment="1">
      <alignment horizontal="center" vertical="center"/>
    </xf>
    <xf numFmtId="16" fontId="37" fillId="25" borderId="15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5" fillId="12" borderId="2" xfId="0" applyFont="1" applyFill="1" applyBorder="1"/>
    <xf numFmtId="0" fontId="35" fillId="2" borderId="15" xfId="0" applyFont="1" applyFill="1" applyBorder="1"/>
    <xf numFmtId="0" fontId="35" fillId="12" borderId="22" xfId="0" applyFont="1" applyFill="1" applyBorder="1"/>
    <xf numFmtId="0" fontId="42" fillId="18" borderId="0" xfId="0" applyFont="1" applyFill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44432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44432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9" t="s">
        <v>16</v>
      </c>
      <c r="B9" s="491" t="s">
        <v>17</v>
      </c>
      <c r="C9" s="491" t="s">
        <v>18</v>
      </c>
      <c r="D9" s="491" t="s">
        <v>19</v>
      </c>
      <c r="E9" s="26" t="s">
        <v>20</v>
      </c>
      <c r="F9" s="26" t="s">
        <v>21</v>
      </c>
      <c r="G9" s="486" t="s">
        <v>22</v>
      </c>
      <c r="H9" s="487"/>
      <c r="I9" s="488"/>
      <c r="J9" s="486" t="s">
        <v>23</v>
      </c>
      <c r="K9" s="487"/>
      <c r="L9" s="488"/>
      <c r="M9" s="26"/>
      <c r="N9" s="27"/>
      <c r="O9" s="27"/>
      <c r="P9" s="27"/>
    </row>
    <row r="10" spans="1:16" ht="59.25" customHeight="1">
      <c r="A10" s="490"/>
      <c r="B10" s="492"/>
      <c r="C10" s="492"/>
      <c r="D10" s="49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35159.199999999997</v>
      </c>
      <c r="F11" s="35">
        <v>35136.73333333333</v>
      </c>
      <c r="G11" s="36">
        <v>34872.46666666666</v>
      </c>
      <c r="H11" s="36">
        <v>34585.73333333333</v>
      </c>
      <c r="I11" s="36">
        <v>34321.46666666666</v>
      </c>
      <c r="J11" s="36">
        <v>35423.46666666666</v>
      </c>
      <c r="K11" s="36">
        <v>35687.733333333337</v>
      </c>
      <c r="L11" s="36">
        <v>35974.46666666666</v>
      </c>
      <c r="M11" s="37">
        <v>35401</v>
      </c>
      <c r="N11" s="37">
        <v>34850</v>
      </c>
      <c r="O11" s="38">
        <v>2107700</v>
      </c>
      <c r="P11" s="39">
        <v>-6.8718311259375442E-2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16494.25</v>
      </c>
      <c r="F12" s="40">
        <v>16484.066666666666</v>
      </c>
      <c r="G12" s="41">
        <v>16402.183333333331</v>
      </c>
      <c r="H12" s="41">
        <v>16310.116666666665</v>
      </c>
      <c r="I12" s="41">
        <v>16228.23333333333</v>
      </c>
      <c r="J12" s="41">
        <v>16576.133333333331</v>
      </c>
      <c r="K12" s="41">
        <v>16658.016666666663</v>
      </c>
      <c r="L12" s="41">
        <v>16750.083333333332</v>
      </c>
      <c r="M12" s="31">
        <v>16565.95</v>
      </c>
      <c r="N12" s="31">
        <v>16392</v>
      </c>
      <c r="O12" s="42">
        <v>13610150</v>
      </c>
      <c r="P12" s="43">
        <v>-2.4096169565903255E-2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17234.05</v>
      </c>
      <c r="F13" s="40">
        <v>17196.383333333335</v>
      </c>
      <c r="G13" s="41">
        <v>16902.76666666667</v>
      </c>
      <c r="H13" s="41">
        <v>16571.483333333334</v>
      </c>
      <c r="I13" s="41">
        <v>16277.866666666669</v>
      </c>
      <c r="J13" s="41">
        <v>17527.666666666672</v>
      </c>
      <c r="K13" s="41">
        <v>17821.283333333333</v>
      </c>
      <c r="L13" s="41">
        <v>18152.566666666673</v>
      </c>
      <c r="M13" s="31">
        <v>17490</v>
      </c>
      <c r="N13" s="31">
        <v>16865.099999999999</v>
      </c>
      <c r="O13" s="42">
        <v>4440</v>
      </c>
      <c r="P13" s="43">
        <v>-0.10483870967741936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911.15</v>
      </c>
      <c r="F14" s="40">
        <v>916.16666666666663</v>
      </c>
      <c r="G14" s="41">
        <v>890.88333333333321</v>
      </c>
      <c r="H14" s="41">
        <v>870.61666666666656</v>
      </c>
      <c r="I14" s="41">
        <v>845.33333333333314</v>
      </c>
      <c r="J14" s="41">
        <v>936.43333333333328</v>
      </c>
      <c r="K14" s="41">
        <v>961.71666666666681</v>
      </c>
      <c r="L14" s="41">
        <v>981.98333333333335</v>
      </c>
      <c r="M14" s="31">
        <v>941.45</v>
      </c>
      <c r="N14" s="31">
        <v>895.9</v>
      </c>
      <c r="O14" s="42">
        <v>2957150</v>
      </c>
      <c r="P14" s="43">
        <v>-0.10103359173126615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193.85</v>
      </c>
      <c r="F15" s="40">
        <v>196.31666666666669</v>
      </c>
      <c r="G15" s="41">
        <v>189.63333333333338</v>
      </c>
      <c r="H15" s="41">
        <v>185.41666666666669</v>
      </c>
      <c r="I15" s="41">
        <v>178.73333333333338</v>
      </c>
      <c r="J15" s="41">
        <v>200.53333333333339</v>
      </c>
      <c r="K15" s="41">
        <v>207.21666666666673</v>
      </c>
      <c r="L15" s="41">
        <v>211.43333333333339</v>
      </c>
      <c r="M15" s="31">
        <v>203</v>
      </c>
      <c r="N15" s="31">
        <v>192.1</v>
      </c>
      <c r="O15" s="42">
        <v>10584600</v>
      </c>
      <c r="P15" s="43">
        <v>3.2035485460818135E-3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2259.4499999999998</v>
      </c>
      <c r="F16" s="40">
        <v>2268.0333333333333</v>
      </c>
      <c r="G16" s="41">
        <v>2220.5166666666664</v>
      </c>
      <c r="H16" s="41">
        <v>2181.583333333333</v>
      </c>
      <c r="I16" s="41">
        <v>2134.0666666666662</v>
      </c>
      <c r="J16" s="41">
        <v>2306.9666666666667</v>
      </c>
      <c r="K16" s="41">
        <v>2354.483333333334</v>
      </c>
      <c r="L16" s="41">
        <v>2393.416666666667</v>
      </c>
      <c r="M16" s="31">
        <v>2315.5500000000002</v>
      </c>
      <c r="N16" s="31">
        <v>2229.1</v>
      </c>
      <c r="O16" s="42">
        <v>3040000</v>
      </c>
      <c r="P16" s="43">
        <v>-3.1152647975077881E-3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1395.9</v>
      </c>
      <c r="F17" s="40">
        <v>1395.5333333333335</v>
      </c>
      <c r="G17" s="41">
        <v>1362.0666666666671</v>
      </c>
      <c r="H17" s="41">
        <v>1328.2333333333336</v>
      </c>
      <c r="I17" s="41">
        <v>1294.7666666666671</v>
      </c>
      <c r="J17" s="41">
        <v>1429.366666666667</v>
      </c>
      <c r="K17" s="41">
        <v>1462.8333333333337</v>
      </c>
      <c r="L17" s="41">
        <v>1496.666666666667</v>
      </c>
      <c r="M17" s="31">
        <v>1429</v>
      </c>
      <c r="N17" s="31">
        <v>1361.7</v>
      </c>
      <c r="O17" s="42">
        <v>17513000</v>
      </c>
      <c r="P17" s="43">
        <v>2.2895858886747271E-2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668.8</v>
      </c>
      <c r="F18" s="40">
        <v>674.33333333333326</v>
      </c>
      <c r="G18" s="41">
        <v>658.51666666666654</v>
      </c>
      <c r="H18" s="41">
        <v>648.23333333333323</v>
      </c>
      <c r="I18" s="41">
        <v>632.41666666666652</v>
      </c>
      <c r="J18" s="41">
        <v>684.61666666666656</v>
      </c>
      <c r="K18" s="41">
        <v>700.43333333333317</v>
      </c>
      <c r="L18" s="41">
        <v>710.71666666666658</v>
      </c>
      <c r="M18" s="31">
        <v>690.15</v>
      </c>
      <c r="N18" s="31">
        <v>664.05</v>
      </c>
      <c r="O18" s="42">
        <v>88221250</v>
      </c>
      <c r="P18" s="43">
        <v>-4.0219017244785635E-3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3808.95</v>
      </c>
      <c r="F19" s="40">
        <v>3814.1166666666668</v>
      </c>
      <c r="G19" s="41">
        <v>3773.8333333333335</v>
      </c>
      <c r="H19" s="41">
        <v>3738.7166666666667</v>
      </c>
      <c r="I19" s="41">
        <v>3698.4333333333334</v>
      </c>
      <c r="J19" s="41">
        <v>3849.2333333333336</v>
      </c>
      <c r="K19" s="41">
        <v>3889.5166666666664</v>
      </c>
      <c r="L19" s="41">
        <v>3924.6333333333337</v>
      </c>
      <c r="M19" s="31">
        <v>3854.4</v>
      </c>
      <c r="N19" s="31">
        <v>3779</v>
      </c>
      <c r="O19" s="42">
        <v>501200</v>
      </c>
      <c r="P19" s="43">
        <v>-1.8025078369905956E-2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679.7</v>
      </c>
      <c r="F20" s="40">
        <v>686.01666666666677</v>
      </c>
      <c r="G20" s="41">
        <v>669.53333333333353</v>
      </c>
      <c r="H20" s="41">
        <v>659.36666666666679</v>
      </c>
      <c r="I20" s="41">
        <v>642.88333333333355</v>
      </c>
      <c r="J20" s="41">
        <v>696.18333333333351</v>
      </c>
      <c r="K20" s="41">
        <v>712.66666666666686</v>
      </c>
      <c r="L20" s="41">
        <v>722.83333333333348</v>
      </c>
      <c r="M20" s="31">
        <v>702.5</v>
      </c>
      <c r="N20" s="31">
        <v>675.85</v>
      </c>
      <c r="O20" s="42">
        <v>9720000</v>
      </c>
      <c r="P20" s="43">
        <v>4.6511627906976744E-3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390.75</v>
      </c>
      <c r="F21" s="40">
        <v>389.7</v>
      </c>
      <c r="G21" s="41">
        <v>382.34999999999997</v>
      </c>
      <c r="H21" s="41">
        <v>373.95</v>
      </c>
      <c r="I21" s="41">
        <v>366.59999999999997</v>
      </c>
      <c r="J21" s="41">
        <v>398.09999999999997</v>
      </c>
      <c r="K21" s="41">
        <v>405.45</v>
      </c>
      <c r="L21" s="41">
        <v>413.84999999999997</v>
      </c>
      <c r="M21" s="31">
        <v>397.05</v>
      </c>
      <c r="N21" s="31">
        <v>381.3</v>
      </c>
      <c r="O21" s="42">
        <v>17769000</v>
      </c>
      <c r="P21" s="43">
        <v>-4.9277688603531301E-2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734.15</v>
      </c>
      <c r="F22" s="40">
        <v>732.63333333333333</v>
      </c>
      <c r="G22" s="41">
        <v>722.41666666666663</v>
      </c>
      <c r="H22" s="41">
        <v>710.68333333333328</v>
      </c>
      <c r="I22" s="41">
        <v>700.46666666666658</v>
      </c>
      <c r="J22" s="41">
        <v>744.36666666666667</v>
      </c>
      <c r="K22" s="41">
        <v>754.58333333333337</v>
      </c>
      <c r="L22" s="41">
        <v>766.31666666666672</v>
      </c>
      <c r="M22" s="31">
        <v>742.85</v>
      </c>
      <c r="N22" s="31">
        <v>720.9</v>
      </c>
      <c r="O22" s="42">
        <v>2158200</v>
      </c>
      <c r="P22" s="43">
        <v>-7.9305490380103233E-2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4748.1499999999996</v>
      </c>
      <c r="F23" s="40">
        <v>4772.3499999999995</v>
      </c>
      <c r="G23" s="41">
        <v>4704.7999999999993</v>
      </c>
      <c r="H23" s="41">
        <v>4661.45</v>
      </c>
      <c r="I23" s="41">
        <v>4593.8999999999996</v>
      </c>
      <c r="J23" s="41">
        <v>4815.6999999999989</v>
      </c>
      <c r="K23" s="41">
        <v>4883.25</v>
      </c>
      <c r="L23" s="41">
        <v>4926.5999999999985</v>
      </c>
      <c r="M23" s="31">
        <v>4839.8999999999996</v>
      </c>
      <c r="N23" s="31">
        <v>4729</v>
      </c>
      <c r="O23" s="42">
        <v>2585000</v>
      </c>
      <c r="P23" s="43">
        <v>-2.6915113871635612E-2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205.65</v>
      </c>
      <c r="F24" s="40">
        <v>207.68333333333331</v>
      </c>
      <c r="G24" s="41">
        <v>202.16666666666663</v>
      </c>
      <c r="H24" s="41">
        <v>198.68333333333331</v>
      </c>
      <c r="I24" s="41">
        <v>193.16666666666663</v>
      </c>
      <c r="J24" s="41">
        <v>211.16666666666663</v>
      </c>
      <c r="K24" s="41">
        <v>216.68333333333334</v>
      </c>
      <c r="L24" s="41">
        <v>220.16666666666663</v>
      </c>
      <c r="M24" s="31">
        <v>213.2</v>
      </c>
      <c r="N24" s="31">
        <v>204.2</v>
      </c>
      <c r="O24" s="42">
        <v>15005000</v>
      </c>
      <c r="P24" s="43">
        <v>5.6876210600457826E-2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117.85</v>
      </c>
      <c r="F25" s="40">
        <v>118.05</v>
      </c>
      <c r="G25" s="41">
        <v>114.85</v>
      </c>
      <c r="H25" s="41">
        <v>111.85</v>
      </c>
      <c r="I25" s="41">
        <v>108.64999999999999</v>
      </c>
      <c r="J25" s="41">
        <v>121.05</v>
      </c>
      <c r="K25" s="41">
        <v>124.25000000000001</v>
      </c>
      <c r="L25" s="41">
        <v>127.25</v>
      </c>
      <c r="M25" s="31">
        <v>121.25</v>
      </c>
      <c r="N25" s="31">
        <v>115.05</v>
      </c>
      <c r="O25" s="42">
        <v>39091500</v>
      </c>
      <c r="P25" s="43">
        <v>3.813265541945921E-3</v>
      </c>
    </row>
    <row r="26" spans="1:16" ht="12.75" customHeight="1">
      <c r="A26" s="31">
        <v>16</v>
      </c>
      <c r="B26" s="323" t="s">
        <v>45</v>
      </c>
      <c r="C26" s="33" t="s">
        <v>310</v>
      </c>
      <c r="D26" s="34">
        <v>44434</v>
      </c>
      <c r="E26" s="40">
        <v>2020.9</v>
      </c>
      <c r="F26" s="40">
        <v>2025.6833333333336</v>
      </c>
      <c r="G26" s="41">
        <v>1966.5666666666671</v>
      </c>
      <c r="H26" s="41">
        <v>1912.2333333333333</v>
      </c>
      <c r="I26" s="41">
        <v>1853.1166666666668</v>
      </c>
      <c r="J26" s="41">
        <v>2080.0166666666673</v>
      </c>
      <c r="K26" s="41">
        <v>2139.1333333333337</v>
      </c>
      <c r="L26" s="41">
        <v>2193.4666666666676</v>
      </c>
      <c r="M26" s="31">
        <v>2084.8000000000002</v>
      </c>
      <c r="N26" s="31">
        <v>1971.35</v>
      </c>
      <c r="O26" s="42">
        <v>325050</v>
      </c>
      <c r="P26" s="43">
        <v>-4.6774193548387098E-2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3074.95</v>
      </c>
      <c r="F27" s="40">
        <v>3094.4</v>
      </c>
      <c r="G27" s="41">
        <v>3033.3500000000004</v>
      </c>
      <c r="H27" s="41">
        <v>2991.7500000000005</v>
      </c>
      <c r="I27" s="41">
        <v>2930.7000000000007</v>
      </c>
      <c r="J27" s="41">
        <v>3136</v>
      </c>
      <c r="K27" s="41">
        <v>3197.05</v>
      </c>
      <c r="L27" s="41">
        <v>3238.6499999999996</v>
      </c>
      <c r="M27" s="31">
        <v>3155.45</v>
      </c>
      <c r="N27" s="31">
        <v>3052.8</v>
      </c>
      <c r="O27" s="42">
        <v>5096400</v>
      </c>
      <c r="P27" s="43">
        <v>1.064905705276935E-2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1297.1500000000001</v>
      </c>
      <c r="F28" s="40">
        <v>1299.2166666666667</v>
      </c>
      <c r="G28" s="41">
        <v>1273.9333333333334</v>
      </c>
      <c r="H28" s="41">
        <v>1250.7166666666667</v>
      </c>
      <c r="I28" s="41">
        <v>1225.4333333333334</v>
      </c>
      <c r="J28" s="41">
        <v>1322.4333333333334</v>
      </c>
      <c r="K28" s="41">
        <v>1347.7166666666667</v>
      </c>
      <c r="L28" s="41">
        <v>1370.9333333333334</v>
      </c>
      <c r="M28" s="31">
        <v>1324.5</v>
      </c>
      <c r="N28" s="31">
        <v>1276</v>
      </c>
      <c r="O28" s="42">
        <v>2049000</v>
      </c>
      <c r="P28" s="43">
        <v>-8.8523131672597871E-2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684.3</v>
      </c>
      <c r="F29" s="40">
        <v>696.96666666666658</v>
      </c>
      <c r="G29" s="41">
        <v>666.53333333333319</v>
      </c>
      <c r="H29" s="41">
        <v>648.76666666666665</v>
      </c>
      <c r="I29" s="41">
        <v>618.33333333333326</v>
      </c>
      <c r="J29" s="41">
        <v>714.73333333333312</v>
      </c>
      <c r="K29" s="41">
        <v>745.16666666666652</v>
      </c>
      <c r="L29" s="41">
        <v>762.93333333333305</v>
      </c>
      <c r="M29" s="31">
        <v>727.4</v>
      </c>
      <c r="N29" s="31">
        <v>679.2</v>
      </c>
      <c r="O29" s="42">
        <v>17004000</v>
      </c>
      <c r="P29" s="43">
        <v>1.928696668614845E-2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737.1</v>
      </c>
      <c r="F30" s="40">
        <v>739.75</v>
      </c>
      <c r="G30" s="41">
        <v>731.5</v>
      </c>
      <c r="H30" s="41">
        <v>725.9</v>
      </c>
      <c r="I30" s="41">
        <v>717.65</v>
      </c>
      <c r="J30" s="41">
        <v>745.35</v>
      </c>
      <c r="K30" s="41">
        <v>753.6</v>
      </c>
      <c r="L30" s="41">
        <v>759.2</v>
      </c>
      <c r="M30" s="31">
        <v>748</v>
      </c>
      <c r="N30" s="31">
        <v>734.15</v>
      </c>
      <c r="O30" s="42">
        <v>27570000</v>
      </c>
      <c r="P30" s="43">
        <v>-2.6441798381287341E-2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3662.4</v>
      </c>
      <c r="F31" s="40">
        <v>3692.1999999999994</v>
      </c>
      <c r="G31" s="41">
        <v>3612.3999999999987</v>
      </c>
      <c r="H31" s="41">
        <v>3562.3999999999992</v>
      </c>
      <c r="I31" s="41">
        <v>3482.5999999999985</v>
      </c>
      <c r="J31" s="41">
        <v>3742.1999999999989</v>
      </c>
      <c r="K31" s="41">
        <v>3821.9999999999991</v>
      </c>
      <c r="L31" s="41">
        <v>3871.9999999999991</v>
      </c>
      <c r="M31" s="31">
        <v>3772</v>
      </c>
      <c r="N31" s="31">
        <v>3642.2</v>
      </c>
      <c r="O31" s="42">
        <v>2114500</v>
      </c>
      <c r="P31" s="43">
        <v>4.1112752338749385E-2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15247.3</v>
      </c>
      <c r="F32" s="40">
        <v>15231.1</v>
      </c>
      <c r="G32" s="41">
        <v>15066.2</v>
      </c>
      <c r="H32" s="41">
        <v>14885.1</v>
      </c>
      <c r="I32" s="41">
        <v>14720.2</v>
      </c>
      <c r="J32" s="41">
        <v>15412.2</v>
      </c>
      <c r="K32" s="41">
        <v>15577.099999999999</v>
      </c>
      <c r="L32" s="41">
        <v>15758.2</v>
      </c>
      <c r="M32" s="31">
        <v>15396</v>
      </c>
      <c r="N32" s="31">
        <v>15050</v>
      </c>
      <c r="O32" s="42">
        <v>874050</v>
      </c>
      <c r="P32" s="43">
        <v>2.0043763676148796E-2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6742.75</v>
      </c>
      <c r="F33" s="40">
        <v>6748.25</v>
      </c>
      <c r="G33" s="41">
        <v>6684.6</v>
      </c>
      <c r="H33" s="41">
        <v>6626.4500000000007</v>
      </c>
      <c r="I33" s="41">
        <v>6562.8000000000011</v>
      </c>
      <c r="J33" s="41">
        <v>6806.4</v>
      </c>
      <c r="K33" s="41">
        <v>6870.0499999999993</v>
      </c>
      <c r="L33" s="41">
        <v>6928.1999999999989</v>
      </c>
      <c r="M33" s="31">
        <v>6811.9</v>
      </c>
      <c r="N33" s="31">
        <v>6690.1</v>
      </c>
      <c r="O33" s="42">
        <v>4396000</v>
      </c>
      <c r="P33" s="43">
        <v>1.7090121909536288E-3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2278.25</v>
      </c>
      <c r="F34" s="40">
        <v>2267.75</v>
      </c>
      <c r="G34" s="41">
        <v>2237.5</v>
      </c>
      <c r="H34" s="41">
        <v>2196.75</v>
      </c>
      <c r="I34" s="41">
        <v>2166.5</v>
      </c>
      <c r="J34" s="41">
        <v>2308.5</v>
      </c>
      <c r="K34" s="41">
        <v>2338.75</v>
      </c>
      <c r="L34" s="41">
        <v>2379.5</v>
      </c>
      <c r="M34" s="31">
        <v>2298</v>
      </c>
      <c r="N34" s="31">
        <v>2227</v>
      </c>
      <c r="O34" s="42">
        <v>1370800</v>
      </c>
      <c r="P34" s="43">
        <v>-2.0857142857142859E-2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266.45</v>
      </c>
      <c r="F35" s="40">
        <v>269.58333333333331</v>
      </c>
      <c r="G35" s="41">
        <v>259.16666666666663</v>
      </c>
      <c r="H35" s="41">
        <v>251.88333333333333</v>
      </c>
      <c r="I35" s="41">
        <v>241.46666666666664</v>
      </c>
      <c r="J35" s="41">
        <v>276.86666666666662</v>
      </c>
      <c r="K35" s="41">
        <v>287.28333333333325</v>
      </c>
      <c r="L35" s="41">
        <v>294.56666666666661</v>
      </c>
      <c r="M35" s="31">
        <v>280</v>
      </c>
      <c r="N35" s="31">
        <v>262.3</v>
      </c>
      <c r="O35" s="42">
        <v>29773800</v>
      </c>
      <c r="P35" s="43">
        <v>-1.2064743474885026E-2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73.45</v>
      </c>
      <c r="F36" s="40">
        <v>73.7</v>
      </c>
      <c r="G36" s="41">
        <v>72.100000000000009</v>
      </c>
      <c r="H36" s="41">
        <v>70.75</v>
      </c>
      <c r="I36" s="41">
        <v>69.150000000000006</v>
      </c>
      <c r="J36" s="41">
        <v>75.050000000000011</v>
      </c>
      <c r="K36" s="41">
        <v>76.650000000000006</v>
      </c>
      <c r="L36" s="41">
        <v>78.000000000000014</v>
      </c>
      <c r="M36" s="31">
        <v>75.3</v>
      </c>
      <c r="N36" s="31">
        <v>72.349999999999994</v>
      </c>
      <c r="O36" s="42">
        <v>184988700</v>
      </c>
      <c r="P36" s="43">
        <v>1.5478484264611432E-2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1728.95</v>
      </c>
      <c r="F37" s="40">
        <v>1741.2</v>
      </c>
      <c r="G37" s="41">
        <v>1711</v>
      </c>
      <c r="H37" s="41">
        <v>1693.05</v>
      </c>
      <c r="I37" s="41">
        <v>1662.85</v>
      </c>
      <c r="J37" s="41">
        <v>1759.15</v>
      </c>
      <c r="K37" s="41">
        <v>1789.3500000000004</v>
      </c>
      <c r="L37" s="41">
        <v>1807.3000000000002</v>
      </c>
      <c r="M37" s="31">
        <v>1771.4</v>
      </c>
      <c r="N37" s="31">
        <v>1723.25</v>
      </c>
      <c r="O37" s="42">
        <v>1953600</v>
      </c>
      <c r="P37" s="43">
        <v>-3.0038230475150193E-2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175.35</v>
      </c>
      <c r="F38" s="40">
        <v>173.88333333333333</v>
      </c>
      <c r="G38" s="41">
        <v>170.61666666666665</v>
      </c>
      <c r="H38" s="41">
        <v>165.88333333333333</v>
      </c>
      <c r="I38" s="41">
        <v>162.61666666666665</v>
      </c>
      <c r="J38" s="41">
        <v>178.61666666666665</v>
      </c>
      <c r="K38" s="41">
        <v>181.8833333333333</v>
      </c>
      <c r="L38" s="41">
        <v>186.61666666666665</v>
      </c>
      <c r="M38" s="31">
        <v>177.15</v>
      </c>
      <c r="N38" s="31">
        <v>169.15</v>
      </c>
      <c r="O38" s="42">
        <v>29009200</v>
      </c>
      <c r="P38" s="43">
        <v>8.0079230333899271E-2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794.2</v>
      </c>
      <c r="F39" s="40">
        <v>801.66666666666663</v>
      </c>
      <c r="G39" s="41">
        <v>777.63333333333321</v>
      </c>
      <c r="H39" s="41">
        <v>761.06666666666661</v>
      </c>
      <c r="I39" s="41">
        <v>737.03333333333319</v>
      </c>
      <c r="J39" s="41">
        <v>818.23333333333323</v>
      </c>
      <c r="K39" s="41">
        <v>842.26666666666677</v>
      </c>
      <c r="L39" s="41">
        <v>858.83333333333326</v>
      </c>
      <c r="M39" s="31">
        <v>825.7</v>
      </c>
      <c r="N39" s="31">
        <v>785.1</v>
      </c>
      <c r="O39" s="42">
        <v>5087500</v>
      </c>
      <c r="P39" s="43">
        <v>-4.3631100082712988E-2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720.75</v>
      </c>
      <c r="F40" s="40">
        <v>736.35</v>
      </c>
      <c r="G40" s="41">
        <v>702.2</v>
      </c>
      <c r="H40" s="41">
        <v>683.65</v>
      </c>
      <c r="I40" s="41">
        <v>649.5</v>
      </c>
      <c r="J40" s="41">
        <v>754.90000000000009</v>
      </c>
      <c r="K40" s="41">
        <v>789.05</v>
      </c>
      <c r="L40" s="41">
        <v>807.60000000000014</v>
      </c>
      <c r="M40" s="31">
        <v>770.5</v>
      </c>
      <c r="N40" s="31">
        <v>717.8</v>
      </c>
      <c r="O40" s="42">
        <v>8910000</v>
      </c>
      <c r="P40" s="43">
        <v>0.10862262038073908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621.65</v>
      </c>
      <c r="F41" s="40">
        <v>619.61666666666667</v>
      </c>
      <c r="G41" s="41">
        <v>610.13333333333333</v>
      </c>
      <c r="H41" s="41">
        <v>598.61666666666667</v>
      </c>
      <c r="I41" s="41">
        <v>589.13333333333333</v>
      </c>
      <c r="J41" s="41">
        <v>631.13333333333333</v>
      </c>
      <c r="K41" s="41">
        <v>640.61666666666667</v>
      </c>
      <c r="L41" s="41">
        <v>652.13333333333333</v>
      </c>
      <c r="M41" s="31">
        <v>629.1</v>
      </c>
      <c r="N41" s="31">
        <v>608.1</v>
      </c>
      <c r="O41" s="42">
        <v>93866061</v>
      </c>
      <c r="P41" s="43">
        <v>-6.621089541420988E-3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51.55</v>
      </c>
      <c r="F42" s="40">
        <v>51.35</v>
      </c>
      <c r="G42" s="41">
        <v>50.1</v>
      </c>
      <c r="H42" s="41">
        <v>48.65</v>
      </c>
      <c r="I42" s="41">
        <v>47.4</v>
      </c>
      <c r="J42" s="41">
        <v>52.800000000000004</v>
      </c>
      <c r="K42" s="41">
        <v>54.050000000000004</v>
      </c>
      <c r="L42" s="41">
        <v>55.500000000000007</v>
      </c>
      <c r="M42" s="31">
        <v>52.6</v>
      </c>
      <c r="N42" s="31">
        <v>49.9</v>
      </c>
      <c r="O42" s="42">
        <v>120634500</v>
      </c>
      <c r="P42" s="43">
        <v>-7.6869925721195368E-3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333.8</v>
      </c>
      <c r="F43" s="40">
        <v>341.45</v>
      </c>
      <c r="G43" s="41">
        <v>320.59999999999997</v>
      </c>
      <c r="H43" s="41">
        <v>307.39999999999998</v>
      </c>
      <c r="I43" s="41">
        <v>286.54999999999995</v>
      </c>
      <c r="J43" s="41">
        <v>354.65</v>
      </c>
      <c r="K43" s="41">
        <v>375.5</v>
      </c>
      <c r="L43" s="41">
        <v>388.7</v>
      </c>
      <c r="M43" s="31">
        <v>362.3</v>
      </c>
      <c r="N43" s="31">
        <v>328.25</v>
      </c>
      <c r="O43" s="42">
        <v>20143400</v>
      </c>
      <c r="P43" s="43">
        <v>5.4291561333814853E-2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13632.55</v>
      </c>
      <c r="F44" s="40">
        <v>13618.733333333332</v>
      </c>
      <c r="G44" s="41">
        <v>13413.466666666664</v>
      </c>
      <c r="H44" s="41">
        <v>13194.383333333331</v>
      </c>
      <c r="I44" s="41">
        <v>12989.116666666663</v>
      </c>
      <c r="J44" s="41">
        <v>13837.816666666664</v>
      </c>
      <c r="K44" s="41">
        <v>14043.08333333333</v>
      </c>
      <c r="L44" s="41">
        <v>14262.166666666664</v>
      </c>
      <c r="M44" s="31">
        <v>13824</v>
      </c>
      <c r="N44" s="31">
        <v>13399.65</v>
      </c>
      <c r="O44" s="42">
        <v>191500</v>
      </c>
      <c r="P44" s="43">
        <v>-3.4291477559253658E-2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452.45</v>
      </c>
      <c r="F45" s="40">
        <v>452.75</v>
      </c>
      <c r="G45" s="41">
        <v>447</v>
      </c>
      <c r="H45" s="41">
        <v>441.55</v>
      </c>
      <c r="I45" s="41">
        <v>435.8</v>
      </c>
      <c r="J45" s="41">
        <v>458.2</v>
      </c>
      <c r="K45" s="41">
        <v>463.95</v>
      </c>
      <c r="L45" s="41">
        <v>469.4</v>
      </c>
      <c r="M45" s="31">
        <v>458.5</v>
      </c>
      <c r="N45" s="31">
        <v>447.3</v>
      </c>
      <c r="O45" s="42">
        <v>40424400</v>
      </c>
      <c r="P45" s="43">
        <v>-2.2214323795983651E-3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3860.25</v>
      </c>
      <c r="F46" s="40">
        <v>3894.25</v>
      </c>
      <c r="G46" s="41">
        <v>3817.45</v>
      </c>
      <c r="H46" s="41">
        <v>3774.6499999999996</v>
      </c>
      <c r="I46" s="41">
        <v>3697.8499999999995</v>
      </c>
      <c r="J46" s="41">
        <v>3937.05</v>
      </c>
      <c r="K46" s="41">
        <v>4013.8500000000004</v>
      </c>
      <c r="L46" s="41">
        <v>4056.6500000000005</v>
      </c>
      <c r="M46" s="31">
        <v>3971.05</v>
      </c>
      <c r="N46" s="31">
        <v>3851.45</v>
      </c>
      <c r="O46" s="42">
        <v>1546200</v>
      </c>
      <c r="P46" s="43">
        <v>1.3502884111169376E-2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547.20000000000005</v>
      </c>
      <c r="F47" s="40">
        <v>555</v>
      </c>
      <c r="G47" s="41">
        <v>534</v>
      </c>
      <c r="H47" s="41">
        <v>520.79999999999995</v>
      </c>
      <c r="I47" s="41">
        <v>499.79999999999995</v>
      </c>
      <c r="J47" s="41">
        <v>568.20000000000005</v>
      </c>
      <c r="K47" s="41">
        <v>589.20000000000005</v>
      </c>
      <c r="L47" s="41">
        <v>602.40000000000009</v>
      </c>
      <c r="M47" s="31">
        <v>576</v>
      </c>
      <c r="N47" s="31">
        <v>541.79999999999995</v>
      </c>
      <c r="O47" s="42">
        <v>23729200</v>
      </c>
      <c r="P47" s="43">
        <v>5.2909019914096057E-2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153.30000000000001</v>
      </c>
      <c r="F48" s="40">
        <v>152.25</v>
      </c>
      <c r="G48" s="41">
        <v>149.65</v>
      </c>
      <c r="H48" s="41">
        <v>146</v>
      </c>
      <c r="I48" s="41">
        <v>143.4</v>
      </c>
      <c r="J48" s="41">
        <v>155.9</v>
      </c>
      <c r="K48" s="41">
        <v>158.50000000000003</v>
      </c>
      <c r="L48" s="41">
        <v>162.15</v>
      </c>
      <c r="M48" s="31">
        <v>154.85</v>
      </c>
      <c r="N48" s="31">
        <v>148.6</v>
      </c>
      <c r="O48" s="42">
        <v>60393600</v>
      </c>
      <c r="P48" s="43">
        <v>-3.8431777147278821E-2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483.75</v>
      </c>
      <c r="F49" s="40">
        <v>483.25</v>
      </c>
      <c r="G49" s="41">
        <v>472.55</v>
      </c>
      <c r="H49" s="41">
        <v>461.35</v>
      </c>
      <c r="I49" s="41">
        <v>450.65000000000003</v>
      </c>
      <c r="J49" s="41">
        <v>494.45</v>
      </c>
      <c r="K49" s="41">
        <v>505.15000000000003</v>
      </c>
      <c r="L49" s="41">
        <v>516.34999999999991</v>
      </c>
      <c r="M49" s="31">
        <v>493.95</v>
      </c>
      <c r="N49" s="31">
        <v>472.05</v>
      </c>
      <c r="O49" s="42">
        <v>11812500</v>
      </c>
      <c r="P49" s="43">
        <v>1.8758085381630013E-2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897.4</v>
      </c>
      <c r="F50" s="40">
        <v>897.38333333333333</v>
      </c>
      <c r="G50" s="41">
        <v>887.76666666666665</v>
      </c>
      <c r="H50" s="41">
        <v>878.13333333333333</v>
      </c>
      <c r="I50" s="41">
        <v>868.51666666666665</v>
      </c>
      <c r="J50" s="41">
        <v>907.01666666666665</v>
      </c>
      <c r="K50" s="41">
        <v>916.63333333333321</v>
      </c>
      <c r="L50" s="41">
        <v>926.26666666666665</v>
      </c>
      <c r="M50" s="31">
        <v>907</v>
      </c>
      <c r="N50" s="31">
        <v>887.75</v>
      </c>
      <c r="O50" s="42">
        <v>14106950</v>
      </c>
      <c r="P50" s="43">
        <v>4.6754930099064899E-3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134</v>
      </c>
      <c r="F51" s="40">
        <v>134.36666666666667</v>
      </c>
      <c r="G51" s="41">
        <v>132.43333333333334</v>
      </c>
      <c r="H51" s="41">
        <v>130.86666666666667</v>
      </c>
      <c r="I51" s="41">
        <v>128.93333333333334</v>
      </c>
      <c r="J51" s="41">
        <v>135.93333333333334</v>
      </c>
      <c r="K51" s="41">
        <v>137.86666666666667</v>
      </c>
      <c r="L51" s="41">
        <v>139.43333333333334</v>
      </c>
      <c r="M51" s="31">
        <v>136.30000000000001</v>
      </c>
      <c r="N51" s="31">
        <v>132.80000000000001</v>
      </c>
      <c r="O51" s="42">
        <v>65041200</v>
      </c>
      <c r="P51" s="43">
        <v>-2.7077966953571654E-2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4977.25</v>
      </c>
      <c r="F52" s="40">
        <v>4979.1833333333334</v>
      </c>
      <c r="G52" s="41">
        <v>4892.8666666666668</v>
      </c>
      <c r="H52" s="41">
        <v>4808.4833333333336</v>
      </c>
      <c r="I52" s="41">
        <v>4722.166666666667</v>
      </c>
      <c r="J52" s="41">
        <v>5063.5666666666666</v>
      </c>
      <c r="K52" s="41">
        <v>5149.8833333333341</v>
      </c>
      <c r="L52" s="41">
        <v>5234.2666666666664</v>
      </c>
      <c r="M52" s="31">
        <v>5065.5</v>
      </c>
      <c r="N52" s="31">
        <v>4894.8</v>
      </c>
      <c r="O52" s="42">
        <v>930000</v>
      </c>
      <c r="P52" s="43">
        <v>3.678929765886288E-2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1659.5</v>
      </c>
      <c r="F53" s="40">
        <v>1671.1833333333334</v>
      </c>
      <c r="G53" s="41">
        <v>1642.5166666666669</v>
      </c>
      <c r="H53" s="41">
        <v>1625.5333333333335</v>
      </c>
      <c r="I53" s="41">
        <v>1596.866666666667</v>
      </c>
      <c r="J53" s="41">
        <v>1688.1666666666667</v>
      </c>
      <c r="K53" s="41">
        <v>1716.8333333333333</v>
      </c>
      <c r="L53" s="41">
        <v>1733.8166666666666</v>
      </c>
      <c r="M53" s="31">
        <v>1699.85</v>
      </c>
      <c r="N53" s="31">
        <v>1654.2</v>
      </c>
      <c r="O53" s="42">
        <v>2960650</v>
      </c>
      <c r="P53" s="43">
        <v>6.9039400071420065E-3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654.65</v>
      </c>
      <c r="F54" s="40">
        <v>655.2166666666667</v>
      </c>
      <c r="G54" s="41">
        <v>647.93333333333339</v>
      </c>
      <c r="H54" s="41">
        <v>641.2166666666667</v>
      </c>
      <c r="I54" s="41">
        <v>633.93333333333339</v>
      </c>
      <c r="J54" s="41">
        <v>661.93333333333339</v>
      </c>
      <c r="K54" s="41">
        <v>669.2166666666667</v>
      </c>
      <c r="L54" s="41">
        <v>675.93333333333339</v>
      </c>
      <c r="M54" s="31">
        <v>662.5</v>
      </c>
      <c r="N54" s="31">
        <v>648.5</v>
      </c>
      <c r="O54" s="42">
        <v>7713405</v>
      </c>
      <c r="P54" s="43">
        <v>-8.4388185654008432E-3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793.75</v>
      </c>
      <c r="F55" s="40">
        <v>800.66666666666663</v>
      </c>
      <c r="G55" s="41">
        <v>774.08333333333326</v>
      </c>
      <c r="H55" s="41">
        <v>754.41666666666663</v>
      </c>
      <c r="I55" s="41">
        <v>727.83333333333326</v>
      </c>
      <c r="J55" s="41">
        <v>820.33333333333326</v>
      </c>
      <c r="K55" s="41">
        <v>846.91666666666652</v>
      </c>
      <c r="L55" s="41">
        <v>866.58333333333326</v>
      </c>
      <c r="M55" s="31">
        <v>827.25</v>
      </c>
      <c r="N55" s="31">
        <v>781</v>
      </c>
      <c r="O55" s="42">
        <v>1691875</v>
      </c>
      <c r="P55" s="43">
        <v>-1.8436578171091445E-3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145.30000000000001</v>
      </c>
      <c r="F56" s="40">
        <v>145.91666666666666</v>
      </c>
      <c r="G56" s="41">
        <v>143.33333333333331</v>
      </c>
      <c r="H56" s="41">
        <v>141.36666666666665</v>
      </c>
      <c r="I56" s="41">
        <v>138.7833333333333</v>
      </c>
      <c r="J56" s="41">
        <v>147.88333333333333</v>
      </c>
      <c r="K56" s="41">
        <v>150.46666666666664</v>
      </c>
      <c r="L56" s="41">
        <v>152.43333333333334</v>
      </c>
      <c r="M56" s="31">
        <v>148.5</v>
      </c>
      <c r="N56" s="31">
        <v>143.94999999999999</v>
      </c>
      <c r="O56" s="42">
        <v>8394800</v>
      </c>
      <c r="P56" s="43">
        <v>-4.0396881644223954E-2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978</v>
      </c>
      <c r="F57" s="40">
        <v>992.66666666666663</v>
      </c>
      <c r="G57" s="41">
        <v>961.33333333333326</v>
      </c>
      <c r="H57" s="41">
        <v>944.66666666666663</v>
      </c>
      <c r="I57" s="41">
        <v>913.33333333333326</v>
      </c>
      <c r="J57" s="41">
        <v>1009.3333333333333</v>
      </c>
      <c r="K57" s="41">
        <v>1040.6666666666665</v>
      </c>
      <c r="L57" s="41">
        <v>1057.3333333333333</v>
      </c>
      <c r="M57" s="31">
        <v>1024</v>
      </c>
      <c r="N57" s="31">
        <v>976</v>
      </c>
      <c r="O57" s="42">
        <v>3601800</v>
      </c>
      <c r="P57" s="43">
        <v>3.2330180567497847E-2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609.25</v>
      </c>
      <c r="F58" s="40">
        <v>611.19999999999993</v>
      </c>
      <c r="G58" s="41">
        <v>603.39999999999986</v>
      </c>
      <c r="H58" s="41">
        <v>597.54999999999995</v>
      </c>
      <c r="I58" s="41">
        <v>589.74999999999989</v>
      </c>
      <c r="J58" s="41">
        <v>617.04999999999984</v>
      </c>
      <c r="K58" s="41">
        <v>624.8499999999998</v>
      </c>
      <c r="L58" s="41">
        <v>630.69999999999982</v>
      </c>
      <c r="M58" s="31">
        <v>619</v>
      </c>
      <c r="N58" s="31">
        <v>605.35</v>
      </c>
      <c r="O58" s="42">
        <v>11868750</v>
      </c>
      <c r="P58" s="43">
        <v>1.3881473571809931E-2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2055.15</v>
      </c>
      <c r="F59" s="40">
        <v>2073.4666666666667</v>
      </c>
      <c r="G59" s="41">
        <v>2022.5333333333333</v>
      </c>
      <c r="H59" s="41">
        <v>1989.9166666666665</v>
      </c>
      <c r="I59" s="41">
        <v>1938.9833333333331</v>
      </c>
      <c r="J59" s="41">
        <v>2106.0833333333335</v>
      </c>
      <c r="K59" s="41">
        <v>2157.0166666666669</v>
      </c>
      <c r="L59" s="41">
        <v>2189.6333333333337</v>
      </c>
      <c r="M59" s="31">
        <v>2124.4</v>
      </c>
      <c r="N59" s="31">
        <v>2040.85</v>
      </c>
      <c r="O59" s="42">
        <v>2789000</v>
      </c>
      <c r="P59" s="43">
        <v>-3.9285714285714288E-3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4869.6000000000004</v>
      </c>
      <c r="F60" s="40">
        <v>4849.4333333333334</v>
      </c>
      <c r="G60" s="41">
        <v>4811.166666666667</v>
      </c>
      <c r="H60" s="41">
        <v>4752.7333333333336</v>
      </c>
      <c r="I60" s="41">
        <v>4714.4666666666672</v>
      </c>
      <c r="J60" s="41">
        <v>4907.8666666666668</v>
      </c>
      <c r="K60" s="41">
        <v>4946.1333333333332</v>
      </c>
      <c r="L60" s="41">
        <v>5004.5666666666666</v>
      </c>
      <c r="M60" s="31">
        <v>4887.7</v>
      </c>
      <c r="N60" s="31">
        <v>4791</v>
      </c>
      <c r="O60" s="42">
        <v>2164000</v>
      </c>
      <c r="P60" s="43">
        <v>1.6917293233082706E-2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306.75</v>
      </c>
      <c r="F61" s="40">
        <v>309</v>
      </c>
      <c r="G61" s="41">
        <v>302.3</v>
      </c>
      <c r="H61" s="41">
        <v>297.85000000000002</v>
      </c>
      <c r="I61" s="41">
        <v>291.15000000000003</v>
      </c>
      <c r="J61" s="41">
        <v>313.45</v>
      </c>
      <c r="K61" s="41">
        <v>320.15000000000003</v>
      </c>
      <c r="L61" s="41">
        <v>324.59999999999997</v>
      </c>
      <c r="M61" s="31">
        <v>315.7</v>
      </c>
      <c r="N61" s="31">
        <v>304.55</v>
      </c>
      <c r="O61" s="42">
        <v>46153800</v>
      </c>
      <c r="P61" s="43">
        <v>-2.086250350042005E-2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4511</v>
      </c>
      <c r="F62" s="40">
        <v>4534.6833333333334</v>
      </c>
      <c r="G62" s="41">
        <v>4477.0666666666666</v>
      </c>
      <c r="H62" s="41">
        <v>4443.1333333333332</v>
      </c>
      <c r="I62" s="41">
        <v>4385.5166666666664</v>
      </c>
      <c r="J62" s="41">
        <v>4568.6166666666668</v>
      </c>
      <c r="K62" s="41">
        <v>4626.2333333333336</v>
      </c>
      <c r="L62" s="41">
        <v>4660.166666666667</v>
      </c>
      <c r="M62" s="31">
        <v>4592.3</v>
      </c>
      <c r="N62" s="31">
        <v>4500.75</v>
      </c>
      <c r="O62" s="42">
        <v>3340375</v>
      </c>
      <c r="P62" s="43">
        <v>3.8315615491529243E-3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2523.25</v>
      </c>
      <c r="F63" s="40">
        <v>2552.5</v>
      </c>
      <c r="G63" s="41">
        <v>2487.75</v>
      </c>
      <c r="H63" s="41">
        <v>2452.25</v>
      </c>
      <c r="I63" s="41">
        <v>2387.5</v>
      </c>
      <c r="J63" s="41">
        <v>2588</v>
      </c>
      <c r="K63" s="41">
        <v>2652.75</v>
      </c>
      <c r="L63" s="41">
        <v>2688.25</v>
      </c>
      <c r="M63" s="31">
        <v>2617.25</v>
      </c>
      <c r="N63" s="31">
        <v>2517</v>
      </c>
      <c r="O63" s="42">
        <v>4260200</v>
      </c>
      <c r="P63" s="43">
        <v>8.9899713467048711E-2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1257.6500000000001</v>
      </c>
      <c r="F64" s="40">
        <v>1247.9666666666669</v>
      </c>
      <c r="G64" s="41">
        <v>1190.9833333333338</v>
      </c>
      <c r="H64" s="41">
        <v>1124.3166666666668</v>
      </c>
      <c r="I64" s="41">
        <v>1067.3333333333337</v>
      </c>
      <c r="J64" s="41">
        <v>1314.6333333333339</v>
      </c>
      <c r="K64" s="41">
        <v>1371.616666666667</v>
      </c>
      <c r="L64" s="41">
        <v>1438.283333333334</v>
      </c>
      <c r="M64" s="31">
        <v>1304.95</v>
      </c>
      <c r="N64" s="31">
        <v>1181.3</v>
      </c>
      <c r="O64" s="42">
        <v>6050000</v>
      </c>
      <c r="P64" s="43">
        <v>0.10563875766408684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158.35</v>
      </c>
      <c r="F65" s="40">
        <v>158.83333333333334</v>
      </c>
      <c r="G65" s="41">
        <v>156.61666666666667</v>
      </c>
      <c r="H65" s="41">
        <v>154.88333333333333</v>
      </c>
      <c r="I65" s="41">
        <v>152.66666666666666</v>
      </c>
      <c r="J65" s="41">
        <v>160.56666666666669</v>
      </c>
      <c r="K65" s="41">
        <v>162.78333333333333</v>
      </c>
      <c r="L65" s="41">
        <v>164.51666666666671</v>
      </c>
      <c r="M65" s="31">
        <v>161.05000000000001</v>
      </c>
      <c r="N65" s="31">
        <v>157.1</v>
      </c>
      <c r="O65" s="42">
        <v>25412400</v>
      </c>
      <c r="P65" s="43">
        <v>-4.0896739130434782E-2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78.25</v>
      </c>
      <c r="F66" s="40">
        <v>78.966666666666669</v>
      </c>
      <c r="G66" s="41">
        <v>77.183333333333337</v>
      </c>
      <c r="H66" s="41">
        <v>76.116666666666674</v>
      </c>
      <c r="I66" s="41">
        <v>74.333333333333343</v>
      </c>
      <c r="J66" s="41">
        <v>80.033333333333331</v>
      </c>
      <c r="K66" s="41">
        <v>81.816666666666663</v>
      </c>
      <c r="L66" s="41">
        <v>82.883333333333326</v>
      </c>
      <c r="M66" s="31">
        <v>80.75</v>
      </c>
      <c r="N66" s="31">
        <v>77.900000000000006</v>
      </c>
      <c r="O66" s="42">
        <v>88430000</v>
      </c>
      <c r="P66" s="43">
        <v>7.7492877492877496E-3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141</v>
      </c>
      <c r="F67" s="40">
        <v>141.53333333333333</v>
      </c>
      <c r="G67" s="41">
        <v>139.26666666666665</v>
      </c>
      <c r="H67" s="41">
        <v>137.53333333333333</v>
      </c>
      <c r="I67" s="41">
        <v>135.26666666666665</v>
      </c>
      <c r="J67" s="41">
        <v>143.26666666666665</v>
      </c>
      <c r="K67" s="41">
        <v>145.53333333333336</v>
      </c>
      <c r="L67" s="41">
        <v>147.26666666666665</v>
      </c>
      <c r="M67" s="31">
        <v>143.80000000000001</v>
      </c>
      <c r="N67" s="31">
        <v>139.80000000000001</v>
      </c>
      <c r="O67" s="42">
        <v>33525600</v>
      </c>
      <c r="P67" s="43">
        <v>-2.9027576197387518E-3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527.29999999999995</v>
      </c>
      <c r="F68" s="40">
        <v>533.56666666666672</v>
      </c>
      <c r="G68" s="41">
        <v>519.28333333333342</v>
      </c>
      <c r="H68" s="41">
        <v>511.26666666666665</v>
      </c>
      <c r="I68" s="41">
        <v>496.98333333333335</v>
      </c>
      <c r="J68" s="41">
        <v>541.58333333333348</v>
      </c>
      <c r="K68" s="41">
        <v>555.86666666666679</v>
      </c>
      <c r="L68" s="41">
        <v>563.88333333333355</v>
      </c>
      <c r="M68" s="31">
        <v>547.85</v>
      </c>
      <c r="N68" s="31">
        <v>525.54999999999995</v>
      </c>
      <c r="O68" s="42">
        <v>9052800</v>
      </c>
      <c r="P68" s="43">
        <v>4.4170314365300438E-2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27.6</v>
      </c>
      <c r="F69" s="40">
        <v>27.700000000000003</v>
      </c>
      <c r="G69" s="41">
        <v>27.350000000000005</v>
      </c>
      <c r="H69" s="41">
        <v>27.1</v>
      </c>
      <c r="I69" s="41">
        <v>26.750000000000004</v>
      </c>
      <c r="J69" s="41">
        <v>27.950000000000006</v>
      </c>
      <c r="K69" s="41">
        <v>28.3</v>
      </c>
      <c r="L69" s="41">
        <v>28.550000000000008</v>
      </c>
      <c r="M69" s="31">
        <v>28.05</v>
      </c>
      <c r="N69" s="31">
        <v>27.45</v>
      </c>
      <c r="O69" s="42">
        <v>120240000</v>
      </c>
      <c r="P69" s="43">
        <v>-5.3824362606232294E-2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1031.5999999999999</v>
      </c>
      <c r="F70" s="40">
        <v>1040.7166666666667</v>
      </c>
      <c r="G70" s="41">
        <v>1017.7833333333333</v>
      </c>
      <c r="H70" s="41">
        <v>1003.9666666666667</v>
      </c>
      <c r="I70" s="41">
        <v>981.0333333333333</v>
      </c>
      <c r="J70" s="41">
        <v>1054.5333333333333</v>
      </c>
      <c r="K70" s="41">
        <v>1077.4666666666667</v>
      </c>
      <c r="L70" s="41">
        <v>1091.2833333333333</v>
      </c>
      <c r="M70" s="31">
        <v>1063.6500000000001</v>
      </c>
      <c r="N70" s="31">
        <v>1026.9000000000001</v>
      </c>
      <c r="O70" s="42">
        <v>4383000</v>
      </c>
      <c r="P70" s="43">
        <v>5.3859100745371487E-2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1473.05</v>
      </c>
      <c r="F71" s="40">
        <v>1479.3333333333333</v>
      </c>
      <c r="G71" s="41">
        <v>1458.6666666666665</v>
      </c>
      <c r="H71" s="41">
        <v>1444.2833333333333</v>
      </c>
      <c r="I71" s="41">
        <v>1423.6166666666666</v>
      </c>
      <c r="J71" s="41">
        <v>1493.7166666666665</v>
      </c>
      <c r="K71" s="41">
        <v>1514.383333333333</v>
      </c>
      <c r="L71" s="41">
        <v>1528.7666666666664</v>
      </c>
      <c r="M71" s="31">
        <v>1500</v>
      </c>
      <c r="N71" s="31">
        <v>1464.95</v>
      </c>
      <c r="O71" s="42">
        <v>2360800</v>
      </c>
      <c r="P71" s="43">
        <v>-6.943376889572124E-2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325.8</v>
      </c>
      <c r="F72" s="40">
        <v>324.88333333333338</v>
      </c>
      <c r="G72" s="41">
        <v>316.86666666666679</v>
      </c>
      <c r="H72" s="41">
        <v>307.93333333333339</v>
      </c>
      <c r="I72" s="41">
        <v>299.9166666666668</v>
      </c>
      <c r="J72" s="41">
        <v>333.81666666666678</v>
      </c>
      <c r="K72" s="41">
        <v>341.83333333333331</v>
      </c>
      <c r="L72" s="41">
        <v>350.76666666666677</v>
      </c>
      <c r="M72" s="31">
        <v>332.9</v>
      </c>
      <c r="N72" s="31">
        <v>315.95</v>
      </c>
      <c r="O72" s="42">
        <v>12175250</v>
      </c>
      <c r="P72" s="43">
        <v>-4.6882919412062846E-3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1439.95</v>
      </c>
      <c r="F73" s="40">
        <v>1456.8166666666666</v>
      </c>
      <c r="G73" s="41">
        <v>1414.6333333333332</v>
      </c>
      <c r="H73" s="41">
        <v>1389.3166666666666</v>
      </c>
      <c r="I73" s="41">
        <v>1347.1333333333332</v>
      </c>
      <c r="J73" s="41">
        <v>1482.1333333333332</v>
      </c>
      <c r="K73" s="41">
        <v>1524.3166666666666</v>
      </c>
      <c r="L73" s="41">
        <v>1549.6333333333332</v>
      </c>
      <c r="M73" s="31">
        <v>1499</v>
      </c>
      <c r="N73" s="31">
        <v>1431.5</v>
      </c>
      <c r="O73" s="42">
        <v>11079375</v>
      </c>
      <c r="P73" s="43">
        <v>3.8143136905821613E-2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697.55</v>
      </c>
      <c r="F74" s="40">
        <v>703.11666666666667</v>
      </c>
      <c r="G74" s="41">
        <v>684.68333333333339</v>
      </c>
      <c r="H74" s="41">
        <v>671.81666666666672</v>
      </c>
      <c r="I74" s="41">
        <v>653.38333333333344</v>
      </c>
      <c r="J74" s="41">
        <v>715.98333333333335</v>
      </c>
      <c r="K74" s="41">
        <v>734.41666666666652</v>
      </c>
      <c r="L74" s="41">
        <v>747.2833333333333</v>
      </c>
      <c r="M74" s="31">
        <v>721.55</v>
      </c>
      <c r="N74" s="31">
        <v>690.25</v>
      </c>
      <c r="O74" s="42">
        <v>2065000</v>
      </c>
      <c r="P74" s="43">
        <v>-5.8152793614595209E-2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1257.45</v>
      </c>
      <c r="F75" s="40">
        <v>1263.0166666666667</v>
      </c>
      <c r="G75" s="41">
        <v>1238.4833333333333</v>
      </c>
      <c r="H75" s="41">
        <v>1219.5166666666667</v>
      </c>
      <c r="I75" s="41">
        <v>1194.9833333333333</v>
      </c>
      <c r="J75" s="41">
        <v>1281.9833333333333</v>
      </c>
      <c r="K75" s="41">
        <v>1306.5166666666667</v>
      </c>
      <c r="L75" s="41">
        <v>1325.4833333333333</v>
      </c>
      <c r="M75" s="31">
        <v>1287.55</v>
      </c>
      <c r="N75" s="31">
        <v>1244.05</v>
      </c>
      <c r="O75" s="42">
        <v>4397000</v>
      </c>
      <c r="P75" s="43">
        <v>0.13062483929030599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1165</v>
      </c>
      <c r="F76" s="40">
        <v>1156.8166666666666</v>
      </c>
      <c r="G76" s="41">
        <v>1133.6333333333332</v>
      </c>
      <c r="H76" s="41">
        <v>1102.2666666666667</v>
      </c>
      <c r="I76" s="41">
        <v>1079.0833333333333</v>
      </c>
      <c r="J76" s="41">
        <v>1188.1833333333332</v>
      </c>
      <c r="K76" s="41">
        <v>1211.3666666666666</v>
      </c>
      <c r="L76" s="41">
        <v>1242.7333333333331</v>
      </c>
      <c r="M76" s="31">
        <v>1180</v>
      </c>
      <c r="N76" s="31">
        <v>1125.45</v>
      </c>
      <c r="O76" s="42">
        <v>17771600</v>
      </c>
      <c r="P76" s="43">
        <v>-2.0638043436330671E-2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2725.1</v>
      </c>
      <c r="F77" s="40">
        <v>2730.8333333333335</v>
      </c>
      <c r="G77" s="41">
        <v>2706.2166666666672</v>
      </c>
      <c r="H77" s="41">
        <v>2687.3333333333335</v>
      </c>
      <c r="I77" s="41">
        <v>2662.7166666666672</v>
      </c>
      <c r="J77" s="41">
        <v>2749.7166666666672</v>
      </c>
      <c r="K77" s="41">
        <v>2774.333333333333</v>
      </c>
      <c r="L77" s="41">
        <v>2793.2166666666672</v>
      </c>
      <c r="M77" s="31">
        <v>2755.45</v>
      </c>
      <c r="N77" s="31">
        <v>2711.95</v>
      </c>
      <c r="O77" s="42">
        <v>12304200</v>
      </c>
      <c r="P77" s="43">
        <v>-7.3140405197844795E-5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2902.15</v>
      </c>
      <c r="F78" s="40">
        <v>2903.7166666666667</v>
      </c>
      <c r="G78" s="41">
        <v>2853.4333333333334</v>
      </c>
      <c r="H78" s="41">
        <v>2804.7166666666667</v>
      </c>
      <c r="I78" s="41">
        <v>2754.4333333333334</v>
      </c>
      <c r="J78" s="41">
        <v>2952.4333333333334</v>
      </c>
      <c r="K78" s="41">
        <v>3002.7166666666672</v>
      </c>
      <c r="L78" s="41">
        <v>3051.4333333333334</v>
      </c>
      <c r="M78" s="31">
        <v>2954</v>
      </c>
      <c r="N78" s="31">
        <v>2855</v>
      </c>
      <c r="O78" s="42">
        <v>911400</v>
      </c>
      <c r="P78" s="43">
        <v>2.2207267833109019E-2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1525.05</v>
      </c>
      <c r="F79" s="40">
        <v>1523.4833333333333</v>
      </c>
      <c r="G79" s="41">
        <v>1513.0666666666666</v>
      </c>
      <c r="H79" s="41">
        <v>1501.0833333333333</v>
      </c>
      <c r="I79" s="41">
        <v>1490.6666666666665</v>
      </c>
      <c r="J79" s="41">
        <v>1535.4666666666667</v>
      </c>
      <c r="K79" s="41">
        <v>1545.8833333333332</v>
      </c>
      <c r="L79" s="41">
        <v>1557.8666666666668</v>
      </c>
      <c r="M79" s="31">
        <v>1533.9</v>
      </c>
      <c r="N79" s="31">
        <v>1511.5</v>
      </c>
      <c r="O79" s="42">
        <v>24247850</v>
      </c>
      <c r="P79" s="43">
        <v>3.7658577917951373E-2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668.2</v>
      </c>
      <c r="F80" s="40">
        <v>667.25</v>
      </c>
      <c r="G80" s="41">
        <v>662.95</v>
      </c>
      <c r="H80" s="41">
        <v>657.7</v>
      </c>
      <c r="I80" s="41">
        <v>653.40000000000009</v>
      </c>
      <c r="J80" s="41">
        <v>672.5</v>
      </c>
      <c r="K80" s="41">
        <v>676.8</v>
      </c>
      <c r="L80" s="41">
        <v>682.05</v>
      </c>
      <c r="M80" s="31">
        <v>671.55</v>
      </c>
      <c r="N80" s="31">
        <v>662</v>
      </c>
      <c r="O80" s="42">
        <v>21849300</v>
      </c>
      <c r="P80" s="43">
        <v>-1.8577992983843074E-2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2678.25</v>
      </c>
      <c r="F81" s="40">
        <v>2678.0499999999997</v>
      </c>
      <c r="G81" s="41">
        <v>2654.2999999999993</v>
      </c>
      <c r="H81" s="41">
        <v>2630.3499999999995</v>
      </c>
      <c r="I81" s="41">
        <v>2606.599999999999</v>
      </c>
      <c r="J81" s="41">
        <v>2701.9999999999995</v>
      </c>
      <c r="K81" s="41">
        <v>2725.7500000000005</v>
      </c>
      <c r="L81" s="41">
        <v>2749.7</v>
      </c>
      <c r="M81" s="31">
        <v>2701.8</v>
      </c>
      <c r="N81" s="31">
        <v>2654.1</v>
      </c>
      <c r="O81" s="42">
        <v>5418300</v>
      </c>
      <c r="P81" s="43">
        <v>-1.5642031829082189E-2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407.4</v>
      </c>
      <c r="F82" s="40">
        <v>407.41666666666669</v>
      </c>
      <c r="G82" s="41">
        <v>399.03333333333336</v>
      </c>
      <c r="H82" s="41">
        <v>390.66666666666669</v>
      </c>
      <c r="I82" s="41">
        <v>382.28333333333336</v>
      </c>
      <c r="J82" s="41">
        <v>415.78333333333336</v>
      </c>
      <c r="K82" s="41">
        <v>424.16666666666669</v>
      </c>
      <c r="L82" s="41">
        <v>432.53333333333336</v>
      </c>
      <c r="M82" s="31">
        <v>415.8</v>
      </c>
      <c r="N82" s="31">
        <v>399.05</v>
      </c>
      <c r="O82" s="42">
        <v>40205000</v>
      </c>
      <c r="P82" s="43">
        <v>-7.8522920203735139E-3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246.05</v>
      </c>
      <c r="F83" s="40">
        <v>249</v>
      </c>
      <c r="G83" s="41">
        <v>241.3</v>
      </c>
      <c r="H83" s="41">
        <v>236.55</v>
      </c>
      <c r="I83" s="41">
        <v>228.85000000000002</v>
      </c>
      <c r="J83" s="41">
        <v>253.75</v>
      </c>
      <c r="K83" s="41">
        <v>261.45</v>
      </c>
      <c r="L83" s="41">
        <v>266.2</v>
      </c>
      <c r="M83" s="31">
        <v>256.7</v>
      </c>
      <c r="N83" s="31">
        <v>244.25</v>
      </c>
      <c r="O83" s="42">
        <v>23738400</v>
      </c>
      <c r="P83" s="43">
        <v>-3.8522547020167688E-3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2631.85</v>
      </c>
      <c r="F84" s="40">
        <v>2632.4</v>
      </c>
      <c r="G84" s="41">
        <v>2596.25</v>
      </c>
      <c r="H84" s="41">
        <v>2560.65</v>
      </c>
      <c r="I84" s="41">
        <v>2524.5</v>
      </c>
      <c r="J84" s="41">
        <v>2668</v>
      </c>
      <c r="K84" s="41">
        <v>2704.1500000000005</v>
      </c>
      <c r="L84" s="41">
        <v>2739.75</v>
      </c>
      <c r="M84" s="31">
        <v>2668.55</v>
      </c>
      <c r="N84" s="31">
        <v>2596.8000000000002</v>
      </c>
      <c r="O84" s="42">
        <v>6581400</v>
      </c>
      <c r="P84" s="43">
        <v>-8.04847169470067E-3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218.55</v>
      </c>
      <c r="F85" s="40">
        <v>221.6</v>
      </c>
      <c r="G85" s="41">
        <v>213.6</v>
      </c>
      <c r="H85" s="41">
        <v>208.65</v>
      </c>
      <c r="I85" s="41">
        <v>200.65</v>
      </c>
      <c r="J85" s="41">
        <v>226.54999999999998</v>
      </c>
      <c r="K85" s="41">
        <v>234.54999999999998</v>
      </c>
      <c r="L85" s="41">
        <v>239.49999999999997</v>
      </c>
      <c r="M85" s="31">
        <v>229.6</v>
      </c>
      <c r="N85" s="31">
        <v>216.65</v>
      </c>
      <c r="O85" s="42">
        <v>35677900</v>
      </c>
      <c r="P85" s="43">
        <v>2.6489475561897968E-2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683.7</v>
      </c>
      <c r="F86" s="40">
        <v>682.5333333333333</v>
      </c>
      <c r="G86" s="41">
        <v>676.26666666666665</v>
      </c>
      <c r="H86" s="41">
        <v>668.83333333333337</v>
      </c>
      <c r="I86" s="41">
        <v>662.56666666666672</v>
      </c>
      <c r="J86" s="41">
        <v>689.96666666666658</v>
      </c>
      <c r="K86" s="41">
        <v>696.23333333333323</v>
      </c>
      <c r="L86" s="41">
        <v>703.66666666666652</v>
      </c>
      <c r="M86" s="31">
        <v>688.8</v>
      </c>
      <c r="N86" s="31">
        <v>675.1</v>
      </c>
      <c r="O86" s="42">
        <v>82297875</v>
      </c>
      <c r="P86" s="43">
        <v>7.0837259388881408E-3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1487.2</v>
      </c>
      <c r="F87" s="40">
        <v>1479.0833333333333</v>
      </c>
      <c r="G87" s="41">
        <v>1468.1666666666665</v>
      </c>
      <c r="H87" s="41">
        <v>1449.1333333333332</v>
      </c>
      <c r="I87" s="41">
        <v>1438.2166666666665</v>
      </c>
      <c r="J87" s="41">
        <v>1498.1166666666666</v>
      </c>
      <c r="K87" s="41">
        <v>1509.0333333333331</v>
      </c>
      <c r="L87" s="41">
        <v>1528.0666666666666</v>
      </c>
      <c r="M87" s="31">
        <v>1490</v>
      </c>
      <c r="N87" s="31">
        <v>1460.05</v>
      </c>
      <c r="O87" s="42">
        <v>1993250</v>
      </c>
      <c r="P87" s="43">
        <v>1.912212081703607E-2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681.45</v>
      </c>
      <c r="F88" s="40">
        <v>673.26666666666677</v>
      </c>
      <c r="G88" s="41">
        <v>663.18333333333351</v>
      </c>
      <c r="H88" s="41">
        <v>644.91666666666674</v>
      </c>
      <c r="I88" s="41">
        <v>634.83333333333348</v>
      </c>
      <c r="J88" s="41">
        <v>691.53333333333353</v>
      </c>
      <c r="K88" s="41">
        <v>701.61666666666679</v>
      </c>
      <c r="L88" s="41">
        <v>719.88333333333355</v>
      </c>
      <c r="M88" s="31">
        <v>683.35</v>
      </c>
      <c r="N88" s="31">
        <v>655</v>
      </c>
      <c r="O88" s="42">
        <v>6382500</v>
      </c>
      <c r="P88" s="43">
        <v>3.1765276430649851E-2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</v>
      </c>
      <c r="F89" s="40">
        <v>6.1166666666666671</v>
      </c>
      <c r="G89" s="41">
        <v>5.7333333333333343</v>
      </c>
      <c r="H89" s="41">
        <v>5.4666666666666668</v>
      </c>
      <c r="I89" s="41">
        <v>5.0833333333333339</v>
      </c>
      <c r="J89" s="41">
        <v>6.3833333333333346</v>
      </c>
      <c r="K89" s="41">
        <v>6.7666666666666675</v>
      </c>
      <c r="L89" s="41">
        <v>7.033333333333335</v>
      </c>
      <c r="M89" s="31">
        <v>6.5</v>
      </c>
      <c r="N89" s="31">
        <v>5.85</v>
      </c>
      <c r="O89" s="42">
        <v>646590000</v>
      </c>
      <c r="P89" s="43">
        <v>8.1615925058548006E-2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41.1</v>
      </c>
      <c r="F90" s="40">
        <v>41.483333333333334</v>
      </c>
      <c r="G90" s="41">
        <v>40.366666666666667</v>
      </c>
      <c r="H90" s="41">
        <v>39.633333333333333</v>
      </c>
      <c r="I90" s="41">
        <v>38.516666666666666</v>
      </c>
      <c r="J90" s="41">
        <v>42.216666666666669</v>
      </c>
      <c r="K90" s="41">
        <v>43.333333333333343</v>
      </c>
      <c r="L90" s="41">
        <v>44.06666666666667</v>
      </c>
      <c r="M90" s="31">
        <v>42.6</v>
      </c>
      <c r="N90" s="31">
        <v>40.75</v>
      </c>
      <c r="O90" s="42">
        <v>236844500</v>
      </c>
      <c r="P90" s="43">
        <v>4.7213004578485318E-2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522.15</v>
      </c>
      <c r="F91" s="40">
        <v>521.4666666666667</v>
      </c>
      <c r="G91" s="41">
        <v>516.53333333333342</v>
      </c>
      <c r="H91" s="41">
        <v>510.91666666666674</v>
      </c>
      <c r="I91" s="41">
        <v>505.98333333333346</v>
      </c>
      <c r="J91" s="41">
        <v>527.08333333333337</v>
      </c>
      <c r="K91" s="41">
        <v>532.01666666666677</v>
      </c>
      <c r="L91" s="41">
        <v>537.63333333333333</v>
      </c>
      <c r="M91" s="31">
        <v>526.4</v>
      </c>
      <c r="N91" s="31">
        <v>515.85</v>
      </c>
      <c r="O91" s="42">
        <v>10356500</v>
      </c>
      <c r="P91" s="43">
        <v>4.7857540345019475E-2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137.75</v>
      </c>
      <c r="F92" s="40">
        <v>136.88333333333335</v>
      </c>
      <c r="G92" s="41">
        <v>134.16666666666671</v>
      </c>
      <c r="H92" s="41">
        <v>130.58333333333337</v>
      </c>
      <c r="I92" s="41">
        <v>127.86666666666673</v>
      </c>
      <c r="J92" s="41">
        <v>140.4666666666667</v>
      </c>
      <c r="K92" s="41">
        <v>143.18333333333334</v>
      </c>
      <c r="L92" s="41">
        <v>146.76666666666668</v>
      </c>
      <c r="M92" s="31">
        <v>139.6</v>
      </c>
      <c r="N92" s="31">
        <v>133.30000000000001</v>
      </c>
      <c r="O92" s="42">
        <v>8665800</v>
      </c>
      <c r="P92" s="43">
        <v>-4.3478260869565216E-2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1669.4</v>
      </c>
      <c r="F93" s="40">
        <v>1661.6499999999999</v>
      </c>
      <c r="G93" s="41">
        <v>1633.2999999999997</v>
      </c>
      <c r="H93" s="41">
        <v>1597.1999999999998</v>
      </c>
      <c r="I93" s="41">
        <v>1568.8499999999997</v>
      </c>
      <c r="J93" s="41">
        <v>1697.7499999999998</v>
      </c>
      <c r="K93" s="41">
        <v>1726.0999999999997</v>
      </c>
      <c r="L93" s="41">
        <v>1762.1999999999998</v>
      </c>
      <c r="M93" s="31">
        <v>1690</v>
      </c>
      <c r="N93" s="31">
        <v>1625.55</v>
      </c>
      <c r="O93" s="42">
        <v>2637000</v>
      </c>
      <c r="P93" s="43">
        <v>-2.3333333333333334E-2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987.85</v>
      </c>
      <c r="F94" s="40">
        <v>982.80000000000007</v>
      </c>
      <c r="G94" s="41">
        <v>966.90000000000009</v>
      </c>
      <c r="H94" s="41">
        <v>945.95</v>
      </c>
      <c r="I94" s="41">
        <v>930.05000000000007</v>
      </c>
      <c r="J94" s="41">
        <v>1003.7500000000001</v>
      </c>
      <c r="K94" s="41">
        <v>1019.65</v>
      </c>
      <c r="L94" s="41">
        <v>1040.6000000000001</v>
      </c>
      <c r="M94" s="31">
        <v>998.7</v>
      </c>
      <c r="N94" s="31">
        <v>961.85</v>
      </c>
      <c r="O94" s="42">
        <v>14086800</v>
      </c>
      <c r="P94" s="43">
        <v>-4.1870714985308519E-2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217.6</v>
      </c>
      <c r="F95" s="40">
        <v>217.5</v>
      </c>
      <c r="G95" s="41">
        <v>212.4</v>
      </c>
      <c r="H95" s="41">
        <v>207.20000000000002</v>
      </c>
      <c r="I95" s="41">
        <v>202.10000000000002</v>
      </c>
      <c r="J95" s="41">
        <v>222.7</v>
      </c>
      <c r="K95" s="41">
        <v>227.8</v>
      </c>
      <c r="L95" s="41">
        <v>232.99999999999997</v>
      </c>
      <c r="M95" s="31">
        <v>222.6</v>
      </c>
      <c r="N95" s="31">
        <v>212.3</v>
      </c>
      <c r="O95" s="42">
        <v>14789600</v>
      </c>
      <c r="P95" s="43">
        <v>2.5033960799534252E-2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1741.1</v>
      </c>
      <c r="F96" s="40">
        <v>1743.2</v>
      </c>
      <c r="G96" s="41">
        <v>1731.7</v>
      </c>
      <c r="H96" s="41">
        <v>1722.3</v>
      </c>
      <c r="I96" s="41">
        <v>1710.8</v>
      </c>
      <c r="J96" s="41">
        <v>1752.6000000000001</v>
      </c>
      <c r="K96" s="41">
        <v>1764.1000000000001</v>
      </c>
      <c r="L96" s="41">
        <v>1773.5000000000002</v>
      </c>
      <c r="M96" s="31">
        <v>1754.7</v>
      </c>
      <c r="N96" s="31">
        <v>1733.8</v>
      </c>
      <c r="O96" s="42">
        <v>31186200</v>
      </c>
      <c r="P96" s="43">
        <v>2.7965112829539385E-2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103</v>
      </c>
      <c r="F97" s="40">
        <v>103.23333333333335</v>
      </c>
      <c r="G97" s="41">
        <v>101.9166666666667</v>
      </c>
      <c r="H97" s="41">
        <v>100.83333333333336</v>
      </c>
      <c r="I97" s="41">
        <v>99.516666666666708</v>
      </c>
      <c r="J97" s="41">
        <v>104.31666666666669</v>
      </c>
      <c r="K97" s="41">
        <v>105.63333333333335</v>
      </c>
      <c r="L97" s="41">
        <v>106.71666666666668</v>
      </c>
      <c r="M97" s="31">
        <v>104.55</v>
      </c>
      <c r="N97" s="31">
        <v>102.15</v>
      </c>
      <c r="O97" s="42">
        <v>53943500</v>
      </c>
      <c r="P97" s="43">
        <v>-3.5224366426412461E-2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2557.6999999999998</v>
      </c>
      <c r="F98" s="40">
        <v>2590.5166666666664</v>
      </c>
      <c r="G98" s="41">
        <v>2501.0333333333328</v>
      </c>
      <c r="H98" s="41">
        <v>2444.3666666666663</v>
      </c>
      <c r="I98" s="41">
        <v>2354.8833333333328</v>
      </c>
      <c r="J98" s="41">
        <v>2647.1833333333329</v>
      </c>
      <c r="K98" s="41">
        <v>2736.6666666666665</v>
      </c>
      <c r="L98" s="41">
        <v>2793.333333333333</v>
      </c>
      <c r="M98" s="31">
        <v>2680</v>
      </c>
      <c r="N98" s="31">
        <v>2533.85</v>
      </c>
      <c r="O98" s="42">
        <v>2021175</v>
      </c>
      <c r="P98" s="43">
        <v>2.0947470190138574E-3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206.5</v>
      </c>
      <c r="F99" s="40">
        <v>207.58333333333334</v>
      </c>
      <c r="G99" s="41">
        <v>205.06666666666669</v>
      </c>
      <c r="H99" s="41">
        <v>203.63333333333335</v>
      </c>
      <c r="I99" s="41">
        <v>201.1166666666667</v>
      </c>
      <c r="J99" s="41">
        <v>209.01666666666668</v>
      </c>
      <c r="K99" s="41">
        <v>211.53333333333333</v>
      </c>
      <c r="L99" s="41">
        <v>212.96666666666667</v>
      </c>
      <c r="M99" s="31">
        <v>210.1</v>
      </c>
      <c r="N99" s="31">
        <v>206.15</v>
      </c>
      <c r="O99" s="42">
        <v>179680000</v>
      </c>
      <c r="P99" s="43">
        <v>9.7831169298277162E-3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364.2</v>
      </c>
      <c r="F100" s="40">
        <v>368.76666666666671</v>
      </c>
      <c r="G100" s="41">
        <v>352.53333333333342</v>
      </c>
      <c r="H100" s="41">
        <v>340.86666666666673</v>
      </c>
      <c r="I100" s="41">
        <v>324.63333333333344</v>
      </c>
      <c r="J100" s="41">
        <v>380.43333333333339</v>
      </c>
      <c r="K100" s="41">
        <v>396.66666666666663</v>
      </c>
      <c r="L100" s="41">
        <v>408.33333333333337</v>
      </c>
      <c r="M100" s="31">
        <v>385</v>
      </c>
      <c r="N100" s="31">
        <v>357.1</v>
      </c>
      <c r="O100" s="42">
        <v>37737500</v>
      </c>
      <c r="P100" s="43">
        <v>3.1900046520901178E-3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684.35</v>
      </c>
      <c r="F101" s="40">
        <v>683.5333333333333</v>
      </c>
      <c r="G101" s="41">
        <v>665.46666666666658</v>
      </c>
      <c r="H101" s="41">
        <v>646.58333333333326</v>
      </c>
      <c r="I101" s="41">
        <v>628.51666666666654</v>
      </c>
      <c r="J101" s="41">
        <v>702.41666666666663</v>
      </c>
      <c r="K101" s="41">
        <v>720.48333333333323</v>
      </c>
      <c r="L101" s="41">
        <v>739.36666666666667</v>
      </c>
      <c r="M101" s="31">
        <v>701.6</v>
      </c>
      <c r="N101" s="31">
        <v>664.65</v>
      </c>
      <c r="O101" s="42">
        <v>49993200</v>
      </c>
      <c r="P101" s="43">
        <v>8.441806001851751E-3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3799.25</v>
      </c>
      <c r="F102" s="40">
        <v>3858.7999999999997</v>
      </c>
      <c r="G102" s="41">
        <v>3711.5499999999993</v>
      </c>
      <c r="H102" s="41">
        <v>3623.8499999999995</v>
      </c>
      <c r="I102" s="41">
        <v>3476.599999999999</v>
      </c>
      <c r="J102" s="41">
        <v>3946.4999999999995</v>
      </c>
      <c r="K102" s="41">
        <v>4093.7500000000005</v>
      </c>
      <c r="L102" s="41">
        <v>4181.45</v>
      </c>
      <c r="M102" s="31">
        <v>4006.05</v>
      </c>
      <c r="N102" s="31">
        <v>3771.1</v>
      </c>
      <c r="O102" s="42">
        <v>2166750</v>
      </c>
      <c r="P102" s="43">
        <v>8.4323783310396597E-2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1718.2</v>
      </c>
      <c r="F103" s="40">
        <v>1714.5833333333333</v>
      </c>
      <c r="G103" s="41">
        <v>1705.6166666666666</v>
      </c>
      <c r="H103" s="41">
        <v>1693.0333333333333</v>
      </c>
      <c r="I103" s="41">
        <v>1684.0666666666666</v>
      </c>
      <c r="J103" s="41">
        <v>1727.1666666666665</v>
      </c>
      <c r="K103" s="41">
        <v>1736.1333333333332</v>
      </c>
      <c r="L103" s="41">
        <v>1748.7166666666665</v>
      </c>
      <c r="M103" s="31">
        <v>1723.55</v>
      </c>
      <c r="N103" s="31">
        <v>1702</v>
      </c>
      <c r="O103" s="42">
        <v>15067200</v>
      </c>
      <c r="P103" s="43">
        <v>-2.293006847893754E-2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76.8</v>
      </c>
      <c r="F104" s="40">
        <v>77.75</v>
      </c>
      <c r="G104" s="41">
        <v>75.2</v>
      </c>
      <c r="H104" s="41">
        <v>73.600000000000009</v>
      </c>
      <c r="I104" s="41">
        <v>71.050000000000011</v>
      </c>
      <c r="J104" s="41">
        <v>79.349999999999994</v>
      </c>
      <c r="K104" s="41">
        <v>81.900000000000006</v>
      </c>
      <c r="L104" s="41">
        <v>83.499999999999986</v>
      </c>
      <c r="M104" s="31">
        <v>80.3</v>
      </c>
      <c r="N104" s="31">
        <v>76.150000000000006</v>
      </c>
      <c r="O104" s="42">
        <v>75220396</v>
      </c>
      <c r="P104" s="43">
        <v>1.6767189384800964E-2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3810.3</v>
      </c>
      <c r="F105" s="40">
        <v>3818.9</v>
      </c>
      <c r="G105" s="41">
        <v>3755.8500000000004</v>
      </c>
      <c r="H105" s="41">
        <v>3701.4</v>
      </c>
      <c r="I105" s="41">
        <v>3638.3500000000004</v>
      </c>
      <c r="J105" s="41">
        <v>3873.3500000000004</v>
      </c>
      <c r="K105" s="41">
        <v>3936.4000000000005</v>
      </c>
      <c r="L105" s="41">
        <v>3990.8500000000004</v>
      </c>
      <c r="M105" s="31">
        <v>3881.95</v>
      </c>
      <c r="N105" s="31">
        <v>3764.45</v>
      </c>
      <c r="O105" s="42">
        <v>538750</v>
      </c>
      <c r="P105" s="43">
        <v>1.4595103578154425E-2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368.15</v>
      </c>
      <c r="F106" s="40">
        <v>371.58333333333331</v>
      </c>
      <c r="G106" s="41">
        <v>362.46666666666664</v>
      </c>
      <c r="H106" s="41">
        <v>356.7833333333333</v>
      </c>
      <c r="I106" s="41">
        <v>347.66666666666663</v>
      </c>
      <c r="J106" s="41">
        <v>377.26666666666665</v>
      </c>
      <c r="K106" s="41">
        <v>386.38333333333333</v>
      </c>
      <c r="L106" s="41">
        <v>392.06666666666666</v>
      </c>
      <c r="M106" s="31">
        <v>380.7</v>
      </c>
      <c r="N106" s="31">
        <v>365.9</v>
      </c>
      <c r="O106" s="42">
        <v>24964000</v>
      </c>
      <c r="P106" s="43">
        <v>-5.7352238330412621E-3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1583.05</v>
      </c>
      <c r="F107" s="40">
        <v>1588.6499999999999</v>
      </c>
      <c r="G107" s="41">
        <v>1560.3999999999996</v>
      </c>
      <c r="H107" s="41">
        <v>1537.7499999999998</v>
      </c>
      <c r="I107" s="41">
        <v>1509.4999999999995</v>
      </c>
      <c r="J107" s="41">
        <v>1611.2999999999997</v>
      </c>
      <c r="K107" s="41">
        <v>1639.5500000000002</v>
      </c>
      <c r="L107" s="41">
        <v>1662.1999999999998</v>
      </c>
      <c r="M107" s="31">
        <v>1616.9</v>
      </c>
      <c r="N107" s="31">
        <v>1566</v>
      </c>
      <c r="O107" s="42">
        <v>12462550</v>
      </c>
      <c r="P107" s="43">
        <v>-1.9320392742409844E-2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5046.8999999999996</v>
      </c>
      <c r="F108" s="40">
        <v>5028.3166666666666</v>
      </c>
      <c r="G108" s="41">
        <v>4947.1333333333332</v>
      </c>
      <c r="H108" s="41">
        <v>4847.3666666666668</v>
      </c>
      <c r="I108" s="41">
        <v>4766.1833333333334</v>
      </c>
      <c r="J108" s="41">
        <v>5128.083333333333</v>
      </c>
      <c r="K108" s="41">
        <v>5209.2666666666655</v>
      </c>
      <c r="L108" s="41">
        <v>5309.0333333333328</v>
      </c>
      <c r="M108" s="31">
        <v>5109.5</v>
      </c>
      <c r="N108" s="31">
        <v>4928.55</v>
      </c>
      <c r="O108" s="42">
        <v>707250</v>
      </c>
      <c r="P108" s="43">
        <v>2.4777222342968919E-2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3915.8</v>
      </c>
      <c r="F109" s="40">
        <v>3919.9500000000003</v>
      </c>
      <c r="G109" s="41">
        <v>3860.8500000000004</v>
      </c>
      <c r="H109" s="41">
        <v>3805.9</v>
      </c>
      <c r="I109" s="41">
        <v>3746.8</v>
      </c>
      <c r="J109" s="41">
        <v>3974.9000000000005</v>
      </c>
      <c r="K109" s="41">
        <v>4034</v>
      </c>
      <c r="L109" s="41">
        <v>4088.9500000000007</v>
      </c>
      <c r="M109" s="31">
        <v>3979.05</v>
      </c>
      <c r="N109" s="31">
        <v>3865</v>
      </c>
      <c r="O109" s="42">
        <v>580000</v>
      </c>
      <c r="P109" s="43">
        <v>-4.120879120879121E-3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924.6</v>
      </c>
      <c r="F110" s="40">
        <v>927.5333333333333</v>
      </c>
      <c r="G110" s="41">
        <v>913.31666666666661</v>
      </c>
      <c r="H110" s="41">
        <v>902.0333333333333</v>
      </c>
      <c r="I110" s="41">
        <v>887.81666666666661</v>
      </c>
      <c r="J110" s="41">
        <v>938.81666666666661</v>
      </c>
      <c r="K110" s="41">
        <v>953.0333333333333</v>
      </c>
      <c r="L110" s="41">
        <v>964.31666666666661</v>
      </c>
      <c r="M110" s="31">
        <v>941.75</v>
      </c>
      <c r="N110" s="31">
        <v>916.25</v>
      </c>
      <c r="O110" s="42">
        <v>11284600</v>
      </c>
      <c r="P110" s="43">
        <v>-4.4548398704569989E-2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767.15</v>
      </c>
      <c r="F111" s="40">
        <v>774.6</v>
      </c>
      <c r="G111" s="41">
        <v>757.85</v>
      </c>
      <c r="H111" s="41">
        <v>748.55</v>
      </c>
      <c r="I111" s="41">
        <v>731.8</v>
      </c>
      <c r="J111" s="41">
        <v>783.90000000000009</v>
      </c>
      <c r="K111" s="41">
        <v>800.65000000000009</v>
      </c>
      <c r="L111" s="41">
        <v>809.95000000000016</v>
      </c>
      <c r="M111" s="31">
        <v>791.35</v>
      </c>
      <c r="N111" s="31">
        <v>765.3</v>
      </c>
      <c r="O111" s="42">
        <v>11145400</v>
      </c>
      <c r="P111" s="43">
        <v>-3.794561933534743E-2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139.25</v>
      </c>
      <c r="F112" s="40">
        <v>140.78333333333333</v>
      </c>
      <c r="G112" s="41">
        <v>136.96666666666667</v>
      </c>
      <c r="H112" s="41">
        <v>134.68333333333334</v>
      </c>
      <c r="I112" s="41">
        <v>130.86666666666667</v>
      </c>
      <c r="J112" s="41">
        <v>143.06666666666666</v>
      </c>
      <c r="K112" s="41">
        <v>146.88333333333333</v>
      </c>
      <c r="L112" s="41">
        <v>149.16666666666666</v>
      </c>
      <c r="M112" s="31">
        <v>144.6</v>
      </c>
      <c r="N112" s="31">
        <v>138.5</v>
      </c>
      <c r="O112" s="42">
        <v>40540000</v>
      </c>
      <c r="P112" s="43">
        <v>9.6632795377565254E-3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158.35</v>
      </c>
      <c r="F113" s="40">
        <v>158.03333333333333</v>
      </c>
      <c r="G113" s="41">
        <v>154.61666666666667</v>
      </c>
      <c r="H113" s="41">
        <v>150.88333333333335</v>
      </c>
      <c r="I113" s="41">
        <v>147.4666666666667</v>
      </c>
      <c r="J113" s="41">
        <v>161.76666666666665</v>
      </c>
      <c r="K113" s="41">
        <v>165.18333333333334</v>
      </c>
      <c r="L113" s="41">
        <v>168.91666666666663</v>
      </c>
      <c r="M113" s="31">
        <v>161.44999999999999</v>
      </c>
      <c r="N113" s="31">
        <v>154.30000000000001</v>
      </c>
      <c r="O113" s="42">
        <v>29508000</v>
      </c>
      <c r="P113" s="43">
        <v>-3.4739941118743865E-2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528.75</v>
      </c>
      <c r="F114" s="40">
        <v>532.71666666666658</v>
      </c>
      <c r="G114" s="41">
        <v>523.58333333333314</v>
      </c>
      <c r="H114" s="41">
        <v>518.41666666666652</v>
      </c>
      <c r="I114" s="41">
        <v>509.28333333333308</v>
      </c>
      <c r="J114" s="41">
        <v>537.88333333333321</v>
      </c>
      <c r="K114" s="41">
        <v>547.01666666666665</v>
      </c>
      <c r="L114" s="41">
        <v>552.18333333333328</v>
      </c>
      <c r="M114" s="31">
        <v>541.85</v>
      </c>
      <c r="N114" s="31">
        <v>527.54999999999995</v>
      </c>
      <c r="O114" s="42">
        <v>10220000</v>
      </c>
      <c r="P114" s="43">
        <v>4.2857142857142858E-2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6819.4</v>
      </c>
      <c r="F115" s="40">
        <v>6843.8999999999987</v>
      </c>
      <c r="G115" s="41">
        <v>6769.3499999999976</v>
      </c>
      <c r="H115" s="41">
        <v>6719.2999999999993</v>
      </c>
      <c r="I115" s="41">
        <v>6644.7499999999982</v>
      </c>
      <c r="J115" s="41">
        <v>6893.9499999999971</v>
      </c>
      <c r="K115" s="41">
        <v>6968.4999999999982</v>
      </c>
      <c r="L115" s="41">
        <v>7018.5499999999965</v>
      </c>
      <c r="M115" s="31">
        <v>6918.45</v>
      </c>
      <c r="N115" s="31">
        <v>6793.85</v>
      </c>
      <c r="O115" s="42">
        <v>3095000</v>
      </c>
      <c r="P115" s="43">
        <v>8.9320641543877942E-3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702.45</v>
      </c>
      <c r="F116" s="40">
        <v>704.58333333333337</v>
      </c>
      <c r="G116" s="41">
        <v>694.16666666666674</v>
      </c>
      <c r="H116" s="41">
        <v>685.88333333333333</v>
      </c>
      <c r="I116" s="41">
        <v>675.4666666666667</v>
      </c>
      <c r="J116" s="41">
        <v>712.86666666666679</v>
      </c>
      <c r="K116" s="41">
        <v>723.28333333333353</v>
      </c>
      <c r="L116" s="41">
        <v>731.56666666666683</v>
      </c>
      <c r="M116" s="31">
        <v>715</v>
      </c>
      <c r="N116" s="31">
        <v>696.3</v>
      </c>
      <c r="O116" s="42">
        <v>14057500</v>
      </c>
      <c r="P116" s="43">
        <v>3.9278700232101412E-3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2684.55</v>
      </c>
      <c r="F117" s="40">
        <v>2706.5833333333335</v>
      </c>
      <c r="G117" s="41">
        <v>2644.9666666666672</v>
      </c>
      <c r="H117" s="41">
        <v>2605.3833333333337</v>
      </c>
      <c r="I117" s="41">
        <v>2543.7666666666673</v>
      </c>
      <c r="J117" s="41">
        <v>2746.166666666667</v>
      </c>
      <c r="K117" s="41">
        <v>2807.7833333333328</v>
      </c>
      <c r="L117" s="41">
        <v>2847.3666666666668</v>
      </c>
      <c r="M117" s="31">
        <v>2768.2</v>
      </c>
      <c r="N117" s="31">
        <v>2667</v>
      </c>
      <c r="O117" s="42">
        <v>370400</v>
      </c>
      <c r="P117" s="43">
        <v>-2.8331584470094439E-2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1043.75</v>
      </c>
      <c r="F118" s="40">
        <v>1054.8333333333333</v>
      </c>
      <c r="G118" s="41">
        <v>1025.6166666666666</v>
      </c>
      <c r="H118" s="41">
        <v>1007.4833333333333</v>
      </c>
      <c r="I118" s="41">
        <v>978.26666666666665</v>
      </c>
      <c r="J118" s="41">
        <v>1072.9666666666665</v>
      </c>
      <c r="K118" s="41">
        <v>1102.1833333333332</v>
      </c>
      <c r="L118" s="41">
        <v>1120.3166666666664</v>
      </c>
      <c r="M118" s="31">
        <v>1084.05</v>
      </c>
      <c r="N118" s="31">
        <v>1036.7</v>
      </c>
      <c r="O118" s="42">
        <v>3136250</v>
      </c>
      <c r="P118" s="43">
        <v>6.3478069208728241E-2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1087.4000000000001</v>
      </c>
      <c r="F119" s="40">
        <v>1095.0666666666668</v>
      </c>
      <c r="G119" s="41">
        <v>1073.9833333333336</v>
      </c>
      <c r="H119" s="41">
        <v>1060.5666666666668</v>
      </c>
      <c r="I119" s="41">
        <v>1039.4833333333336</v>
      </c>
      <c r="J119" s="41">
        <v>1108.4833333333336</v>
      </c>
      <c r="K119" s="41">
        <v>1129.5666666666671</v>
      </c>
      <c r="L119" s="41">
        <v>1142.9833333333336</v>
      </c>
      <c r="M119" s="31">
        <v>1116.1500000000001</v>
      </c>
      <c r="N119" s="31">
        <v>1081.6500000000001</v>
      </c>
      <c r="O119" s="42">
        <v>2056200</v>
      </c>
      <c r="P119" s="43">
        <v>2.4208009563658098E-2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3496.95</v>
      </c>
      <c r="F120" s="40">
        <v>3460.4499999999994</v>
      </c>
      <c r="G120" s="41">
        <v>3393.9499999999989</v>
      </c>
      <c r="H120" s="41">
        <v>3290.9499999999994</v>
      </c>
      <c r="I120" s="41">
        <v>3224.4499999999989</v>
      </c>
      <c r="J120" s="41">
        <v>3563.4499999999989</v>
      </c>
      <c r="K120" s="41">
        <v>3629.95</v>
      </c>
      <c r="L120" s="41">
        <v>3732.9499999999989</v>
      </c>
      <c r="M120" s="31">
        <v>3526.95</v>
      </c>
      <c r="N120" s="31">
        <v>3357.45</v>
      </c>
      <c r="O120" s="42">
        <v>2435600</v>
      </c>
      <c r="P120" s="43">
        <v>8.5963973604423038E-2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199.75</v>
      </c>
      <c r="F121" s="40">
        <v>201.91666666666666</v>
      </c>
      <c r="G121" s="41">
        <v>196.88333333333333</v>
      </c>
      <c r="H121" s="41">
        <v>194.01666666666668</v>
      </c>
      <c r="I121" s="41">
        <v>188.98333333333335</v>
      </c>
      <c r="J121" s="41">
        <v>204.7833333333333</v>
      </c>
      <c r="K121" s="41">
        <v>209.81666666666666</v>
      </c>
      <c r="L121" s="41">
        <v>212.68333333333328</v>
      </c>
      <c r="M121" s="31">
        <v>206.95</v>
      </c>
      <c r="N121" s="31">
        <v>199.05</v>
      </c>
      <c r="O121" s="42">
        <v>37373000</v>
      </c>
      <c r="P121" s="43">
        <v>1.3862514242309153E-2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2875.75</v>
      </c>
      <c r="F122" s="40">
        <v>2913.2333333333336</v>
      </c>
      <c r="G122" s="41">
        <v>2818.1166666666672</v>
      </c>
      <c r="H122" s="41">
        <v>2760.4833333333336</v>
      </c>
      <c r="I122" s="41">
        <v>2665.3666666666672</v>
      </c>
      <c r="J122" s="41">
        <v>2970.8666666666672</v>
      </c>
      <c r="K122" s="41">
        <v>3065.983333333334</v>
      </c>
      <c r="L122" s="41">
        <v>3123.6166666666672</v>
      </c>
      <c r="M122" s="31">
        <v>3008.35</v>
      </c>
      <c r="N122" s="31">
        <v>2855.6</v>
      </c>
      <c r="O122" s="42">
        <v>1210625</v>
      </c>
      <c r="P122" s="43">
        <v>0.28359751895244661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76162.45</v>
      </c>
      <c r="F123" s="40">
        <v>76853.150000000009</v>
      </c>
      <c r="G123" s="41">
        <v>75324.550000000017</v>
      </c>
      <c r="H123" s="41">
        <v>74486.650000000009</v>
      </c>
      <c r="I123" s="41">
        <v>72958.050000000017</v>
      </c>
      <c r="J123" s="41">
        <v>77691.050000000017</v>
      </c>
      <c r="K123" s="41">
        <v>79219.650000000023</v>
      </c>
      <c r="L123" s="41">
        <v>80057.550000000017</v>
      </c>
      <c r="M123" s="31">
        <v>78381.75</v>
      </c>
      <c r="N123" s="31">
        <v>76015.25</v>
      </c>
      <c r="O123" s="42">
        <v>50330</v>
      </c>
      <c r="P123" s="43">
        <v>3.559670781893004E-2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1458.2</v>
      </c>
      <c r="F124" s="40">
        <v>1459.3166666666668</v>
      </c>
      <c r="G124" s="41">
        <v>1443.7333333333336</v>
      </c>
      <c r="H124" s="41">
        <v>1429.2666666666667</v>
      </c>
      <c r="I124" s="41">
        <v>1413.6833333333334</v>
      </c>
      <c r="J124" s="41">
        <v>1473.7833333333338</v>
      </c>
      <c r="K124" s="41">
        <v>1489.3666666666672</v>
      </c>
      <c r="L124" s="41">
        <v>1503.8333333333339</v>
      </c>
      <c r="M124" s="31">
        <v>1474.9</v>
      </c>
      <c r="N124" s="31">
        <v>1444.85</v>
      </c>
      <c r="O124" s="42">
        <v>3561000</v>
      </c>
      <c r="P124" s="43">
        <v>-1.7384105960264899E-2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388.6</v>
      </c>
      <c r="F125" s="40">
        <v>390.06666666666661</v>
      </c>
      <c r="G125" s="41">
        <v>383.18333333333322</v>
      </c>
      <c r="H125" s="41">
        <v>377.76666666666659</v>
      </c>
      <c r="I125" s="41">
        <v>370.88333333333321</v>
      </c>
      <c r="J125" s="41">
        <v>395.48333333333323</v>
      </c>
      <c r="K125" s="41">
        <v>402.36666666666667</v>
      </c>
      <c r="L125" s="41">
        <v>407.78333333333325</v>
      </c>
      <c r="M125" s="31">
        <v>396.95</v>
      </c>
      <c r="N125" s="31">
        <v>384.65</v>
      </c>
      <c r="O125" s="42">
        <v>3772800</v>
      </c>
      <c r="P125" s="43">
        <v>-8.5337470907680374E-2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74.900000000000006</v>
      </c>
      <c r="F126" s="40">
        <v>73.55</v>
      </c>
      <c r="G126" s="41">
        <v>71.5</v>
      </c>
      <c r="H126" s="41">
        <v>68.100000000000009</v>
      </c>
      <c r="I126" s="41">
        <v>66.050000000000011</v>
      </c>
      <c r="J126" s="41">
        <v>76.949999999999989</v>
      </c>
      <c r="K126" s="41">
        <v>78.999999999999972</v>
      </c>
      <c r="L126" s="41">
        <v>82.399999999999977</v>
      </c>
      <c r="M126" s="31">
        <v>75.599999999999994</v>
      </c>
      <c r="N126" s="31">
        <v>70.150000000000006</v>
      </c>
      <c r="O126" s="42">
        <v>83215000</v>
      </c>
      <c r="P126" s="43">
        <v>-2.8962507439000199E-2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5495.35</v>
      </c>
      <c r="F127" s="40">
        <v>5441.7333333333336</v>
      </c>
      <c r="G127" s="41">
        <v>5367.3666666666668</v>
      </c>
      <c r="H127" s="41">
        <v>5239.3833333333332</v>
      </c>
      <c r="I127" s="41">
        <v>5165.0166666666664</v>
      </c>
      <c r="J127" s="41">
        <v>5569.7166666666672</v>
      </c>
      <c r="K127" s="41">
        <v>5644.0833333333339</v>
      </c>
      <c r="L127" s="41">
        <v>5772.0666666666675</v>
      </c>
      <c r="M127" s="31">
        <v>5516.1</v>
      </c>
      <c r="N127" s="31">
        <v>5313.75</v>
      </c>
      <c r="O127" s="42">
        <v>963250</v>
      </c>
      <c r="P127" s="43">
        <v>4.9577771724325793E-2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3614.5</v>
      </c>
      <c r="F128" s="40">
        <v>3622.5333333333333</v>
      </c>
      <c r="G128" s="41">
        <v>3525.2666666666664</v>
      </c>
      <c r="H128" s="41">
        <v>3436.0333333333333</v>
      </c>
      <c r="I128" s="41">
        <v>3338.7666666666664</v>
      </c>
      <c r="J128" s="41">
        <v>3711.7666666666664</v>
      </c>
      <c r="K128" s="41">
        <v>3809.0333333333338</v>
      </c>
      <c r="L128" s="41">
        <v>3898.2666666666664</v>
      </c>
      <c r="M128" s="31">
        <v>3719.8</v>
      </c>
      <c r="N128" s="31">
        <v>3533.3</v>
      </c>
      <c r="O128" s="42">
        <v>469575</v>
      </c>
      <c r="P128" s="43">
        <v>-1.6030174446016031E-2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20033.25</v>
      </c>
      <c r="F129" s="40">
        <v>19885.566666666666</v>
      </c>
      <c r="G129" s="41">
        <v>19647.683333333331</v>
      </c>
      <c r="H129" s="41">
        <v>19262.116666666665</v>
      </c>
      <c r="I129" s="41">
        <v>19024.23333333333</v>
      </c>
      <c r="J129" s="41">
        <v>20271.133333333331</v>
      </c>
      <c r="K129" s="41">
        <v>20509.016666666663</v>
      </c>
      <c r="L129" s="41">
        <v>20894.583333333332</v>
      </c>
      <c r="M129" s="31">
        <v>20123.45</v>
      </c>
      <c r="N129" s="31">
        <v>19500</v>
      </c>
      <c r="O129" s="42">
        <v>378800</v>
      </c>
      <c r="P129" s="43">
        <v>5.2076100541591445E-2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147.6</v>
      </c>
      <c r="F130" s="40">
        <v>149.28333333333333</v>
      </c>
      <c r="G130" s="41">
        <v>143.06666666666666</v>
      </c>
      <c r="H130" s="41">
        <v>138.53333333333333</v>
      </c>
      <c r="I130" s="41">
        <v>132.31666666666666</v>
      </c>
      <c r="J130" s="41">
        <v>153.81666666666666</v>
      </c>
      <c r="K130" s="41">
        <v>160.0333333333333</v>
      </c>
      <c r="L130" s="41">
        <v>164.56666666666666</v>
      </c>
      <c r="M130" s="31">
        <v>155.5</v>
      </c>
      <c r="N130" s="31">
        <v>144.75</v>
      </c>
      <c r="O130" s="42">
        <v>125109100</v>
      </c>
      <c r="P130" s="43">
        <v>-6.8213572854291415E-2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113.65</v>
      </c>
      <c r="F131" s="40">
        <v>113.85000000000001</v>
      </c>
      <c r="G131" s="41">
        <v>112.10000000000002</v>
      </c>
      <c r="H131" s="41">
        <v>110.55000000000001</v>
      </c>
      <c r="I131" s="41">
        <v>108.80000000000003</v>
      </c>
      <c r="J131" s="41">
        <v>115.40000000000002</v>
      </c>
      <c r="K131" s="41">
        <v>117.14999999999999</v>
      </c>
      <c r="L131" s="41">
        <v>118.70000000000002</v>
      </c>
      <c r="M131" s="31">
        <v>115.6</v>
      </c>
      <c r="N131" s="31">
        <v>112.3</v>
      </c>
      <c r="O131" s="42">
        <v>63891300</v>
      </c>
      <c r="P131" s="43">
        <v>-4.5555177111716624E-2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111.8</v>
      </c>
      <c r="F132" s="40">
        <v>110.66666666666667</v>
      </c>
      <c r="G132" s="41">
        <v>109.18333333333334</v>
      </c>
      <c r="H132" s="41">
        <v>106.56666666666666</v>
      </c>
      <c r="I132" s="41">
        <v>105.08333333333333</v>
      </c>
      <c r="J132" s="41">
        <v>113.28333333333335</v>
      </c>
      <c r="K132" s="41">
        <v>114.76666666666667</v>
      </c>
      <c r="L132" s="41">
        <v>117.38333333333335</v>
      </c>
      <c r="M132" s="31">
        <v>112.15</v>
      </c>
      <c r="N132" s="31">
        <v>108.05</v>
      </c>
      <c r="O132" s="42">
        <v>48363700</v>
      </c>
      <c r="P132" s="43">
        <v>-2.065459167461074E-3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30877.1</v>
      </c>
      <c r="F133" s="40">
        <v>30876.95</v>
      </c>
      <c r="G133" s="41">
        <v>30566.65</v>
      </c>
      <c r="H133" s="41">
        <v>30256.2</v>
      </c>
      <c r="I133" s="41">
        <v>29945.9</v>
      </c>
      <c r="J133" s="41">
        <v>31187.4</v>
      </c>
      <c r="K133" s="41">
        <v>31497.699999999997</v>
      </c>
      <c r="L133" s="41">
        <v>31808.15</v>
      </c>
      <c r="M133" s="31">
        <v>31187.25</v>
      </c>
      <c r="N133" s="31">
        <v>30566.5</v>
      </c>
      <c r="O133" s="42">
        <v>86730</v>
      </c>
      <c r="P133" s="43">
        <v>3.2500000000000001E-2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2554.4499999999998</v>
      </c>
      <c r="F134" s="40">
        <v>2586.8833333333332</v>
      </c>
      <c r="G134" s="41">
        <v>2500.4666666666662</v>
      </c>
      <c r="H134" s="41">
        <v>2446.4833333333331</v>
      </c>
      <c r="I134" s="41">
        <v>2360.0666666666662</v>
      </c>
      <c r="J134" s="41">
        <v>2640.8666666666663</v>
      </c>
      <c r="K134" s="41">
        <v>2727.2833333333333</v>
      </c>
      <c r="L134" s="41">
        <v>2781.2666666666664</v>
      </c>
      <c r="M134" s="31">
        <v>2673.3</v>
      </c>
      <c r="N134" s="31">
        <v>2532.9</v>
      </c>
      <c r="O134" s="42">
        <v>2781075</v>
      </c>
      <c r="P134" s="43">
        <v>7.0703047201752635E-3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225.4</v>
      </c>
      <c r="F135" s="40">
        <v>225.76666666666665</v>
      </c>
      <c r="G135" s="41">
        <v>222.6333333333333</v>
      </c>
      <c r="H135" s="41">
        <v>219.86666666666665</v>
      </c>
      <c r="I135" s="41">
        <v>216.73333333333329</v>
      </c>
      <c r="J135" s="41">
        <v>228.5333333333333</v>
      </c>
      <c r="K135" s="41">
        <v>231.66666666666663</v>
      </c>
      <c r="L135" s="41">
        <v>234.43333333333331</v>
      </c>
      <c r="M135" s="31">
        <v>228.9</v>
      </c>
      <c r="N135" s="31">
        <v>223</v>
      </c>
      <c r="O135" s="42">
        <v>22602000</v>
      </c>
      <c r="P135" s="43">
        <v>-4.4151230652118754E-2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122.95</v>
      </c>
      <c r="F136" s="40">
        <v>123.88333333333333</v>
      </c>
      <c r="G136" s="41">
        <v>121.31666666666665</v>
      </c>
      <c r="H136" s="41">
        <v>119.68333333333332</v>
      </c>
      <c r="I136" s="41">
        <v>117.11666666666665</v>
      </c>
      <c r="J136" s="41">
        <v>125.51666666666665</v>
      </c>
      <c r="K136" s="41">
        <v>128.08333333333331</v>
      </c>
      <c r="L136" s="41">
        <v>129.71666666666664</v>
      </c>
      <c r="M136" s="31">
        <v>126.45</v>
      </c>
      <c r="N136" s="31">
        <v>122.25</v>
      </c>
      <c r="O136" s="42">
        <v>33467600</v>
      </c>
      <c r="P136" s="43">
        <v>-9.1776798825256977E-3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5738.4</v>
      </c>
      <c r="F137" s="40">
        <v>5765.583333333333</v>
      </c>
      <c r="G137" s="41">
        <v>5678.9166666666661</v>
      </c>
      <c r="H137" s="41">
        <v>5619.4333333333334</v>
      </c>
      <c r="I137" s="41">
        <v>5532.7666666666664</v>
      </c>
      <c r="J137" s="41">
        <v>5825.0666666666657</v>
      </c>
      <c r="K137" s="41">
        <v>5911.7333333333318</v>
      </c>
      <c r="L137" s="41">
        <v>5971.2166666666653</v>
      </c>
      <c r="M137" s="31">
        <v>5852.25</v>
      </c>
      <c r="N137" s="31">
        <v>5706.1</v>
      </c>
      <c r="O137" s="42">
        <v>276750</v>
      </c>
      <c r="P137" s="43">
        <v>-0.12662721893491125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2230.15</v>
      </c>
      <c r="F138" s="40">
        <v>2246.85</v>
      </c>
      <c r="G138" s="41">
        <v>2205.85</v>
      </c>
      <c r="H138" s="41">
        <v>2181.5500000000002</v>
      </c>
      <c r="I138" s="41">
        <v>2140.5500000000002</v>
      </c>
      <c r="J138" s="41">
        <v>2271.1499999999996</v>
      </c>
      <c r="K138" s="41">
        <v>2312.1499999999996</v>
      </c>
      <c r="L138" s="41">
        <v>2336.4499999999994</v>
      </c>
      <c r="M138" s="31">
        <v>2287.85</v>
      </c>
      <c r="N138" s="31">
        <v>2222.5500000000002</v>
      </c>
      <c r="O138" s="42">
        <v>2737500</v>
      </c>
      <c r="P138" s="43">
        <v>-3.2768978700163844E-3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3086.05</v>
      </c>
      <c r="F139" s="40">
        <v>3112.7666666666664</v>
      </c>
      <c r="G139" s="41">
        <v>3039.2833333333328</v>
      </c>
      <c r="H139" s="41">
        <v>2992.5166666666664</v>
      </c>
      <c r="I139" s="41">
        <v>2919.0333333333328</v>
      </c>
      <c r="J139" s="41">
        <v>3159.5333333333328</v>
      </c>
      <c r="K139" s="41">
        <v>3233.0166666666664</v>
      </c>
      <c r="L139" s="41">
        <v>3279.7833333333328</v>
      </c>
      <c r="M139" s="31">
        <v>3186.25</v>
      </c>
      <c r="N139" s="31">
        <v>3066</v>
      </c>
      <c r="O139" s="42">
        <v>985000</v>
      </c>
      <c r="P139" s="43">
        <v>-1.4999999999999999E-2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36.299999999999997</v>
      </c>
      <c r="F140" s="40">
        <v>36.266666666666659</v>
      </c>
      <c r="G140" s="41">
        <v>35.633333333333319</v>
      </c>
      <c r="H140" s="41">
        <v>34.966666666666661</v>
      </c>
      <c r="I140" s="41">
        <v>34.333333333333321</v>
      </c>
      <c r="J140" s="41">
        <v>36.933333333333316</v>
      </c>
      <c r="K140" s="41">
        <v>37.566666666666656</v>
      </c>
      <c r="L140" s="41">
        <v>38.233333333333313</v>
      </c>
      <c r="M140" s="31">
        <v>36.9</v>
      </c>
      <c r="N140" s="31">
        <v>35.6</v>
      </c>
      <c r="O140" s="42">
        <v>296288000</v>
      </c>
      <c r="P140" s="43">
        <v>-5.2690812359320646E-2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176.25</v>
      </c>
      <c r="F141" s="40">
        <v>177.04999999999998</v>
      </c>
      <c r="G141" s="41">
        <v>173.89999999999998</v>
      </c>
      <c r="H141" s="41">
        <v>171.54999999999998</v>
      </c>
      <c r="I141" s="41">
        <v>168.39999999999998</v>
      </c>
      <c r="J141" s="41">
        <v>179.39999999999998</v>
      </c>
      <c r="K141" s="41">
        <v>182.55</v>
      </c>
      <c r="L141" s="41">
        <v>184.89999999999998</v>
      </c>
      <c r="M141" s="31">
        <v>180.2</v>
      </c>
      <c r="N141" s="31">
        <v>174.7</v>
      </c>
      <c r="O141" s="42">
        <v>32525967</v>
      </c>
      <c r="P141" s="43">
        <v>-9.0982940698619008E-3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1310.5</v>
      </c>
      <c r="F142" s="40">
        <v>1320.4666666666665</v>
      </c>
      <c r="G142" s="41">
        <v>1294.2333333333329</v>
      </c>
      <c r="H142" s="41">
        <v>1277.9666666666665</v>
      </c>
      <c r="I142" s="41">
        <v>1251.7333333333329</v>
      </c>
      <c r="J142" s="41">
        <v>1336.7333333333329</v>
      </c>
      <c r="K142" s="41">
        <v>1362.9666666666665</v>
      </c>
      <c r="L142" s="41">
        <v>1379.2333333333329</v>
      </c>
      <c r="M142" s="31">
        <v>1346.7</v>
      </c>
      <c r="N142" s="31">
        <v>1304.2</v>
      </c>
      <c r="O142" s="42">
        <v>1896620</v>
      </c>
      <c r="P142" s="43">
        <v>-4.6449764681808878E-2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944.35</v>
      </c>
      <c r="F143" s="40">
        <v>949.93333333333339</v>
      </c>
      <c r="G143" s="41">
        <v>927.86666666666679</v>
      </c>
      <c r="H143" s="41">
        <v>911.38333333333344</v>
      </c>
      <c r="I143" s="41">
        <v>889.31666666666683</v>
      </c>
      <c r="J143" s="41">
        <v>966.41666666666674</v>
      </c>
      <c r="K143" s="41">
        <v>988.48333333333335</v>
      </c>
      <c r="L143" s="41">
        <v>1004.9666666666667</v>
      </c>
      <c r="M143" s="31">
        <v>972</v>
      </c>
      <c r="N143" s="31">
        <v>933.45</v>
      </c>
      <c r="O143" s="42">
        <v>2137750</v>
      </c>
      <c r="P143" s="43">
        <v>-9.499820079165168E-2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158.19999999999999</v>
      </c>
      <c r="F144" s="40">
        <v>160.13333333333335</v>
      </c>
      <c r="G144" s="41">
        <v>155.1166666666667</v>
      </c>
      <c r="H144" s="41">
        <v>152.03333333333336</v>
      </c>
      <c r="I144" s="41">
        <v>147.01666666666671</v>
      </c>
      <c r="J144" s="41">
        <v>163.2166666666667</v>
      </c>
      <c r="K144" s="41">
        <v>168.23333333333335</v>
      </c>
      <c r="L144" s="41">
        <v>171.31666666666669</v>
      </c>
      <c r="M144" s="31">
        <v>165.15</v>
      </c>
      <c r="N144" s="31">
        <v>157.05000000000001</v>
      </c>
      <c r="O144" s="42">
        <v>42108000</v>
      </c>
      <c r="P144" s="43">
        <v>-2.8957399852872334E-2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140.75</v>
      </c>
      <c r="F145" s="40">
        <v>142.04999999999998</v>
      </c>
      <c r="G145" s="41">
        <v>138.79999999999995</v>
      </c>
      <c r="H145" s="41">
        <v>136.84999999999997</v>
      </c>
      <c r="I145" s="41">
        <v>133.59999999999994</v>
      </c>
      <c r="J145" s="41">
        <v>143.99999999999997</v>
      </c>
      <c r="K145" s="41">
        <v>147.25000000000003</v>
      </c>
      <c r="L145" s="41">
        <v>149.19999999999999</v>
      </c>
      <c r="M145" s="31">
        <v>145.30000000000001</v>
      </c>
      <c r="N145" s="31">
        <v>140.1</v>
      </c>
      <c r="O145" s="42">
        <v>23328000</v>
      </c>
      <c r="P145" s="43">
        <v>2.2082018927444796E-2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2160.0500000000002</v>
      </c>
      <c r="F146" s="40">
        <v>2152.7000000000003</v>
      </c>
      <c r="G146" s="41">
        <v>2137.2000000000007</v>
      </c>
      <c r="H146" s="41">
        <v>2114.3500000000004</v>
      </c>
      <c r="I146" s="41">
        <v>2098.8500000000008</v>
      </c>
      <c r="J146" s="41">
        <v>2175.5500000000006</v>
      </c>
      <c r="K146" s="41">
        <v>2191.0499999999997</v>
      </c>
      <c r="L146" s="41">
        <v>2213.9000000000005</v>
      </c>
      <c r="M146" s="31">
        <v>2168.1999999999998</v>
      </c>
      <c r="N146" s="31">
        <v>2129.85</v>
      </c>
      <c r="O146" s="42">
        <v>32155750</v>
      </c>
      <c r="P146" s="43">
        <v>8.5705324237434332E-3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115.1</v>
      </c>
      <c r="F147" s="40">
        <v>117.05</v>
      </c>
      <c r="G147" s="41">
        <v>110.8</v>
      </c>
      <c r="H147" s="41">
        <v>106.5</v>
      </c>
      <c r="I147" s="41">
        <v>100.25</v>
      </c>
      <c r="J147" s="41">
        <v>121.35</v>
      </c>
      <c r="K147" s="41">
        <v>127.6</v>
      </c>
      <c r="L147" s="41">
        <v>131.89999999999998</v>
      </c>
      <c r="M147" s="31">
        <v>123.3</v>
      </c>
      <c r="N147" s="31">
        <v>112.75</v>
      </c>
      <c r="O147" s="42">
        <v>173479500</v>
      </c>
      <c r="P147" s="43">
        <v>0.14059962523422861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1134</v>
      </c>
      <c r="F148" s="40">
        <v>1130.8</v>
      </c>
      <c r="G148" s="41">
        <v>1121.8499999999999</v>
      </c>
      <c r="H148" s="41">
        <v>1109.7</v>
      </c>
      <c r="I148" s="41">
        <v>1100.75</v>
      </c>
      <c r="J148" s="41">
        <v>1142.9499999999998</v>
      </c>
      <c r="K148" s="41">
        <v>1151.9000000000001</v>
      </c>
      <c r="L148" s="41">
        <v>1164.0499999999997</v>
      </c>
      <c r="M148" s="31">
        <v>1139.75</v>
      </c>
      <c r="N148" s="31">
        <v>1118.6500000000001</v>
      </c>
      <c r="O148" s="42">
        <v>8421000</v>
      </c>
      <c r="P148" s="43">
        <v>9.3491549802229412E-3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409.65</v>
      </c>
      <c r="F149" s="40">
        <v>407.76666666666671</v>
      </c>
      <c r="G149" s="41">
        <v>402.73333333333341</v>
      </c>
      <c r="H149" s="41">
        <v>395.81666666666672</v>
      </c>
      <c r="I149" s="41">
        <v>390.78333333333342</v>
      </c>
      <c r="J149" s="41">
        <v>414.68333333333339</v>
      </c>
      <c r="K149" s="41">
        <v>419.7166666666667</v>
      </c>
      <c r="L149" s="41">
        <v>426.63333333333338</v>
      </c>
      <c r="M149" s="31">
        <v>412.8</v>
      </c>
      <c r="N149" s="31">
        <v>400.85</v>
      </c>
      <c r="O149" s="42">
        <v>97459500</v>
      </c>
      <c r="P149" s="43">
        <v>-7.4010204372488106E-2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25953.15</v>
      </c>
      <c r="F150" s="40">
        <v>26073.533333333336</v>
      </c>
      <c r="G150" s="41">
        <v>25628.766666666674</v>
      </c>
      <c r="H150" s="41">
        <v>25304.383333333339</v>
      </c>
      <c r="I150" s="41">
        <v>24859.616666666676</v>
      </c>
      <c r="J150" s="41">
        <v>26397.916666666672</v>
      </c>
      <c r="K150" s="41">
        <v>26842.683333333334</v>
      </c>
      <c r="L150" s="41">
        <v>27167.066666666669</v>
      </c>
      <c r="M150" s="31">
        <v>26518.3</v>
      </c>
      <c r="N150" s="31">
        <v>25749.15</v>
      </c>
      <c r="O150" s="42">
        <v>224375</v>
      </c>
      <c r="P150" s="43">
        <v>1.9075735210627911E-2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2169.1</v>
      </c>
      <c r="F151" s="40">
        <v>2184.8833333333332</v>
      </c>
      <c r="G151" s="41">
        <v>2144.8166666666666</v>
      </c>
      <c r="H151" s="41">
        <v>2120.5333333333333</v>
      </c>
      <c r="I151" s="41">
        <v>2080.4666666666667</v>
      </c>
      <c r="J151" s="41">
        <v>2209.1666666666665</v>
      </c>
      <c r="K151" s="41">
        <v>2249.2333333333331</v>
      </c>
      <c r="L151" s="41">
        <v>2273.5166666666664</v>
      </c>
      <c r="M151" s="31">
        <v>2224.9499999999998</v>
      </c>
      <c r="N151" s="31">
        <v>2160.6</v>
      </c>
      <c r="O151" s="42">
        <v>2015750</v>
      </c>
      <c r="P151" s="43">
        <v>1.4111787493082457E-2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8979.9</v>
      </c>
      <c r="F152" s="40">
        <v>9064.6</v>
      </c>
      <c r="G152" s="41">
        <v>8829.2000000000007</v>
      </c>
      <c r="H152" s="41">
        <v>8678.5</v>
      </c>
      <c r="I152" s="41">
        <v>8443.1</v>
      </c>
      <c r="J152" s="41">
        <v>9215.3000000000011</v>
      </c>
      <c r="K152" s="41">
        <v>9450.6999999999989</v>
      </c>
      <c r="L152" s="41">
        <v>9601.4000000000015</v>
      </c>
      <c r="M152" s="31">
        <v>9300</v>
      </c>
      <c r="N152" s="31">
        <v>8913.9</v>
      </c>
      <c r="O152" s="42">
        <v>703750</v>
      </c>
      <c r="P152" s="43">
        <v>7.4632563466310364E-2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1248.55</v>
      </c>
      <c r="F153" s="40">
        <v>1243.4999999999998</v>
      </c>
      <c r="G153" s="41">
        <v>1217.8999999999996</v>
      </c>
      <c r="H153" s="41">
        <v>1187.2499999999998</v>
      </c>
      <c r="I153" s="41">
        <v>1161.6499999999996</v>
      </c>
      <c r="J153" s="41">
        <v>1274.1499999999996</v>
      </c>
      <c r="K153" s="41">
        <v>1299.7499999999995</v>
      </c>
      <c r="L153" s="41">
        <v>1330.3999999999996</v>
      </c>
      <c r="M153" s="31">
        <v>1269.0999999999999</v>
      </c>
      <c r="N153" s="31">
        <v>1212.8499999999999</v>
      </c>
      <c r="O153" s="42">
        <v>4790800</v>
      </c>
      <c r="P153" s="43">
        <v>-2.4435937118188481E-2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582.95000000000005</v>
      </c>
      <c r="F154" s="40">
        <v>591.55000000000007</v>
      </c>
      <c r="G154" s="41">
        <v>568.60000000000014</v>
      </c>
      <c r="H154" s="41">
        <v>554.25000000000011</v>
      </c>
      <c r="I154" s="41">
        <v>531.30000000000018</v>
      </c>
      <c r="J154" s="41">
        <v>605.90000000000009</v>
      </c>
      <c r="K154" s="41">
        <v>628.85000000000014</v>
      </c>
      <c r="L154" s="41">
        <v>643.20000000000005</v>
      </c>
      <c r="M154" s="31">
        <v>614.5</v>
      </c>
      <c r="N154" s="31">
        <v>577.20000000000005</v>
      </c>
      <c r="O154" s="42">
        <v>1990575</v>
      </c>
      <c r="P154" s="43">
        <v>8.5499316005471955E-3</v>
      </c>
    </row>
    <row r="155" spans="1:16" ht="12.75" customHeight="1">
      <c r="A155" s="31">
        <v>145</v>
      </c>
      <c r="B155" s="323" t="s">
        <v>48</v>
      </c>
      <c r="C155" s="33" t="s">
        <v>196</v>
      </c>
      <c r="D155" s="34">
        <v>44434</v>
      </c>
      <c r="E155" s="40">
        <v>758.7</v>
      </c>
      <c r="F155" s="40">
        <v>760.05000000000007</v>
      </c>
      <c r="G155" s="41">
        <v>750.65000000000009</v>
      </c>
      <c r="H155" s="41">
        <v>742.6</v>
      </c>
      <c r="I155" s="41">
        <v>733.2</v>
      </c>
      <c r="J155" s="41">
        <v>768.10000000000014</v>
      </c>
      <c r="K155" s="41">
        <v>777.5</v>
      </c>
      <c r="L155" s="41">
        <v>785.55000000000018</v>
      </c>
      <c r="M155" s="31">
        <v>769.45</v>
      </c>
      <c r="N155" s="31">
        <v>752</v>
      </c>
      <c r="O155" s="42">
        <v>35635600</v>
      </c>
      <c r="P155" s="43">
        <v>-1.0988148496978258E-3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471.45</v>
      </c>
      <c r="F156" s="40">
        <v>474.85000000000008</v>
      </c>
      <c r="G156" s="41">
        <v>459.70000000000016</v>
      </c>
      <c r="H156" s="41">
        <v>447.9500000000001</v>
      </c>
      <c r="I156" s="41">
        <v>432.80000000000018</v>
      </c>
      <c r="J156" s="41">
        <v>486.60000000000014</v>
      </c>
      <c r="K156" s="41">
        <v>501.75000000000011</v>
      </c>
      <c r="L156" s="41">
        <v>513.50000000000011</v>
      </c>
      <c r="M156" s="31">
        <v>490</v>
      </c>
      <c r="N156" s="31">
        <v>463.1</v>
      </c>
      <c r="O156" s="42">
        <v>12990000</v>
      </c>
      <c r="P156" s="43">
        <v>-1.5461573442473852E-2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823.3</v>
      </c>
      <c r="F157" s="40">
        <v>830.2166666666667</v>
      </c>
      <c r="G157" s="41">
        <v>808.08333333333337</v>
      </c>
      <c r="H157" s="41">
        <v>792.86666666666667</v>
      </c>
      <c r="I157" s="41">
        <v>770.73333333333335</v>
      </c>
      <c r="J157" s="41">
        <v>845.43333333333339</v>
      </c>
      <c r="K157" s="41">
        <v>867.56666666666661</v>
      </c>
      <c r="L157" s="41">
        <v>882.78333333333342</v>
      </c>
      <c r="M157" s="31">
        <v>852.35</v>
      </c>
      <c r="N157" s="31">
        <v>815</v>
      </c>
      <c r="O157" s="42">
        <v>10900000</v>
      </c>
      <c r="P157" s="43">
        <v>-2.8693637497772234E-2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833.6</v>
      </c>
      <c r="F158" s="40">
        <v>835.55000000000007</v>
      </c>
      <c r="G158" s="41">
        <v>822.25000000000011</v>
      </c>
      <c r="H158" s="41">
        <v>810.90000000000009</v>
      </c>
      <c r="I158" s="41">
        <v>797.60000000000014</v>
      </c>
      <c r="J158" s="41">
        <v>846.90000000000009</v>
      </c>
      <c r="K158" s="41">
        <v>860.2</v>
      </c>
      <c r="L158" s="41">
        <v>871.55000000000007</v>
      </c>
      <c r="M158" s="31">
        <v>848.85</v>
      </c>
      <c r="N158" s="31">
        <v>824.2</v>
      </c>
      <c r="O158" s="42">
        <v>7492500</v>
      </c>
      <c r="P158" s="43">
        <v>-1.7351274787535412E-2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276.85000000000002</v>
      </c>
      <c r="F159" s="40">
        <v>279.78333333333336</v>
      </c>
      <c r="G159" s="41">
        <v>271.66666666666674</v>
      </c>
      <c r="H159" s="41">
        <v>266.48333333333341</v>
      </c>
      <c r="I159" s="41">
        <v>258.36666666666679</v>
      </c>
      <c r="J159" s="41">
        <v>284.9666666666667</v>
      </c>
      <c r="K159" s="41">
        <v>293.08333333333337</v>
      </c>
      <c r="L159" s="41">
        <v>298.26666666666665</v>
      </c>
      <c r="M159" s="31">
        <v>287.89999999999998</v>
      </c>
      <c r="N159" s="31">
        <v>274.60000000000002</v>
      </c>
      <c r="O159" s="42">
        <v>117935850</v>
      </c>
      <c r="P159" s="43">
        <v>-2.86834260498087E-2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124.85</v>
      </c>
      <c r="F160" s="40">
        <v>124.63333333333333</v>
      </c>
      <c r="G160" s="41">
        <v>121.66666666666666</v>
      </c>
      <c r="H160" s="41">
        <v>118.48333333333333</v>
      </c>
      <c r="I160" s="41">
        <v>115.51666666666667</v>
      </c>
      <c r="J160" s="41">
        <v>127.81666666666665</v>
      </c>
      <c r="K160" s="41">
        <v>130.7833333333333</v>
      </c>
      <c r="L160" s="41">
        <v>133.96666666666664</v>
      </c>
      <c r="M160" s="31">
        <v>127.6</v>
      </c>
      <c r="N160" s="31">
        <v>121.45</v>
      </c>
      <c r="O160" s="42">
        <v>137079000</v>
      </c>
      <c r="P160" s="43">
        <v>-2.3184223184223186E-2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1357.4</v>
      </c>
      <c r="F161" s="40">
        <v>1358.6333333333334</v>
      </c>
      <c r="G161" s="41">
        <v>1309.2666666666669</v>
      </c>
      <c r="H161" s="41">
        <v>1261.1333333333334</v>
      </c>
      <c r="I161" s="41">
        <v>1211.7666666666669</v>
      </c>
      <c r="J161" s="41">
        <v>1406.7666666666669</v>
      </c>
      <c r="K161" s="41">
        <v>1456.1333333333332</v>
      </c>
      <c r="L161" s="41">
        <v>1504.2666666666669</v>
      </c>
      <c r="M161" s="31">
        <v>1408</v>
      </c>
      <c r="N161" s="31">
        <v>1310.5</v>
      </c>
      <c r="O161" s="42">
        <v>45152850</v>
      </c>
      <c r="P161" s="43">
        <v>-4.2778628705288764E-2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3636.95</v>
      </c>
      <c r="F162" s="40">
        <v>3624.2000000000003</v>
      </c>
      <c r="G162" s="41">
        <v>3579.7500000000005</v>
      </c>
      <c r="H162" s="41">
        <v>3522.55</v>
      </c>
      <c r="I162" s="41">
        <v>3478.1000000000004</v>
      </c>
      <c r="J162" s="41">
        <v>3681.4000000000005</v>
      </c>
      <c r="K162" s="41">
        <v>3725.8500000000004</v>
      </c>
      <c r="L162" s="41">
        <v>3783.0500000000006</v>
      </c>
      <c r="M162" s="31">
        <v>3668.65</v>
      </c>
      <c r="N162" s="31">
        <v>3567</v>
      </c>
      <c r="O162" s="42">
        <v>10160400</v>
      </c>
      <c r="P162" s="43">
        <v>5.010541981892596E-2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1417.5</v>
      </c>
      <c r="F163" s="40">
        <v>1423.5166666666667</v>
      </c>
      <c r="G163" s="41">
        <v>1402.3833333333332</v>
      </c>
      <c r="H163" s="41">
        <v>1387.2666666666667</v>
      </c>
      <c r="I163" s="41">
        <v>1366.1333333333332</v>
      </c>
      <c r="J163" s="41">
        <v>1438.6333333333332</v>
      </c>
      <c r="K163" s="41">
        <v>1459.7666666666669</v>
      </c>
      <c r="L163" s="41">
        <v>1474.8833333333332</v>
      </c>
      <c r="M163" s="31">
        <v>1444.65</v>
      </c>
      <c r="N163" s="31">
        <v>1408.4</v>
      </c>
      <c r="O163" s="42">
        <v>10753200</v>
      </c>
      <c r="P163" s="43">
        <v>2.1022047513245597E-2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1872.5</v>
      </c>
      <c r="F164" s="40">
        <v>1873.95</v>
      </c>
      <c r="G164" s="41">
        <v>1849.7</v>
      </c>
      <c r="H164" s="41">
        <v>1826.9</v>
      </c>
      <c r="I164" s="41">
        <v>1802.65</v>
      </c>
      <c r="J164" s="41">
        <v>1896.75</v>
      </c>
      <c r="K164" s="41">
        <v>1921</v>
      </c>
      <c r="L164" s="41">
        <v>1943.8</v>
      </c>
      <c r="M164" s="31">
        <v>1898.2</v>
      </c>
      <c r="N164" s="31">
        <v>1851.15</v>
      </c>
      <c r="O164" s="42">
        <v>4572750</v>
      </c>
      <c r="P164" s="43">
        <v>5.2761747732893655E-3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3058.6</v>
      </c>
      <c r="F165" s="40">
        <v>3043.2000000000003</v>
      </c>
      <c r="G165" s="41">
        <v>3016.4000000000005</v>
      </c>
      <c r="H165" s="41">
        <v>2974.2000000000003</v>
      </c>
      <c r="I165" s="41">
        <v>2947.4000000000005</v>
      </c>
      <c r="J165" s="41">
        <v>3085.4000000000005</v>
      </c>
      <c r="K165" s="41">
        <v>3112.2000000000007</v>
      </c>
      <c r="L165" s="41">
        <v>3154.4000000000005</v>
      </c>
      <c r="M165" s="31">
        <v>3070</v>
      </c>
      <c r="N165" s="31">
        <v>3001</v>
      </c>
      <c r="O165" s="42">
        <v>760750</v>
      </c>
      <c r="P165" s="43">
        <v>8.2836315440689198E-3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450.9</v>
      </c>
      <c r="F166" s="40">
        <v>448.83333333333331</v>
      </c>
      <c r="G166" s="41">
        <v>440.06666666666661</v>
      </c>
      <c r="H166" s="41">
        <v>429.23333333333329</v>
      </c>
      <c r="I166" s="41">
        <v>420.46666666666658</v>
      </c>
      <c r="J166" s="41">
        <v>459.66666666666663</v>
      </c>
      <c r="K166" s="41">
        <v>468.43333333333339</v>
      </c>
      <c r="L166" s="41">
        <v>479.26666666666665</v>
      </c>
      <c r="M166" s="31">
        <v>457.6</v>
      </c>
      <c r="N166" s="31">
        <v>438</v>
      </c>
      <c r="O166" s="42">
        <v>2836500</v>
      </c>
      <c r="P166" s="43">
        <v>4.0154015401540157E-2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885.85</v>
      </c>
      <c r="F167" s="40">
        <v>882.56666666666661</v>
      </c>
      <c r="G167" s="41">
        <v>869.08333333333326</v>
      </c>
      <c r="H167" s="41">
        <v>852.31666666666661</v>
      </c>
      <c r="I167" s="41">
        <v>838.83333333333326</v>
      </c>
      <c r="J167" s="41">
        <v>899.33333333333326</v>
      </c>
      <c r="K167" s="41">
        <v>912.81666666666661</v>
      </c>
      <c r="L167" s="41">
        <v>929.58333333333326</v>
      </c>
      <c r="M167" s="31">
        <v>896.05</v>
      </c>
      <c r="N167" s="31">
        <v>865.8</v>
      </c>
      <c r="O167" s="42">
        <v>1345600</v>
      </c>
      <c r="P167" s="43">
        <v>-1.6428192898781134E-2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500.95</v>
      </c>
      <c r="F168" s="40">
        <v>505.41666666666669</v>
      </c>
      <c r="G168" s="41">
        <v>495.18333333333339</v>
      </c>
      <c r="H168" s="41">
        <v>489.41666666666669</v>
      </c>
      <c r="I168" s="41">
        <v>479.18333333333339</v>
      </c>
      <c r="J168" s="41">
        <v>511.18333333333339</v>
      </c>
      <c r="K168" s="41">
        <v>521.41666666666663</v>
      </c>
      <c r="L168" s="41">
        <v>527.18333333333339</v>
      </c>
      <c r="M168" s="31">
        <v>515.65</v>
      </c>
      <c r="N168" s="31">
        <v>499.65</v>
      </c>
      <c r="O168" s="42">
        <v>7613200</v>
      </c>
      <c r="P168" s="43">
        <v>1.1532738095238096E-2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1456.75</v>
      </c>
      <c r="F169" s="40">
        <v>1460.05</v>
      </c>
      <c r="G169" s="41">
        <v>1437.35</v>
      </c>
      <c r="H169" s="41">
        <v>1417.95</v>
      </c>
      <c r="I169" s="41">
        <v>1395.25</v>
      </c>
      <c r="J169" s="41">
        <v>1479.4499999999998</v>
      </c>
      <c r="K169" s="41">
        <v>1502.15</v>
      </c>
      <c r="L169" s="41">
        <v>1521.5499999999997</v>
      </c>
      <c r="M169" s="31">
        <v>1482.75</v>
      </c>
      <c r="N169" s="31">
        <v>1440.65</v>
      </c>
      <c r="O169" s="42">
        <v>1706600</v>
      </c>
      <c r="P169" s="43">
        <v>-0.11474219317356572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7366</v>
      </c>
      <c r="F170" s="40">
        <v>7415.166666666667</v>
      </c>
      <c r="G170" s="41">
        <v>7246.8333333333339</v>
      </c>
      <c r="H170" s="41">
        <v>7127.666666666667</v>
      </c>
      <c r="I170" s="41">
        <v>6959.3333333333339</v>
      </c>
      <c r="J170" s="41">
        <v>7534.3333333333339</v>
      </c>
      <c r="K170" s="41">
        <v>7702.6666666666679</v>
      </c>
      <c r="L170" s="41">
        <v>7821.8333333333339</v>
      </c>
      <c r="M170" s="31">
        <v>7583.5</v>
      </c>
      <c r="N170" s="31">
        <v>7296</v>
      </c>
      <c r="O170" s="42">
        <v>1889700</v>
      </c>
      <c r="P170" s="43">
        <v>-1.5873015873015873E-4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719.05</v>
      </c>
      <c r="F171" s="40">
        <v>723.65</v>
      </c>
      <c r="G171" s="41">
        <v>710.25</v>
      </c>
      <c r="H171" s="41">
        <v>701.45</v>
      </c>
      <c r="I171" s="41">
        <v>688.05000000000007</v>
      </c>
      <c r="J171" s="41">
        <v>732.44999999999993</v>
      </c>
      <c r="K171" s="41">
        <v>745.8499999999998</v>
      </c>
      <c r="L171" s="41">
        <v>754.64999999999986</v>
      </c>
      <c r="M171" s="31">
        <v>737.05</v>
      </c>
      <c r="N171" s="31">
        <v>714.85</v>
      </c>
      <c r="O171" s="42">
        <v>25404600</v>
      </c>
      <c r="P171" s="43">
        <v>-8.8755895927372323E-3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274.25</v>
      </c>
      <c r="F172" s="40">
        <v>271.16666666666669</v>
      </c>
      <c r="G172" s="41">
        <v>263.33333333333337</v>
      </c>
      <c r="H172" s="41">
        <v>252.41666666666669</v>
      </c>
      <c r="I172" s="41">
        <v>244.58333333333337</v>
      </c>
      <c r="J172" s="41">
        <v>282.08333333333337</v>
      </c>
      <c r="K172" s="41">
        <v>289.91666666666674</v>
      </c>
      <c r="L172" s="41">
        <v>300.83333333333337</v>
      </c>
      <c r="M172" s="31">
        <v>279</v>
      </c>
      <c r="N172" s="31">
        <v>260.25</v>
      </c>
      <c r="O172" s="42">
        <v>131052500</v>
      </c>
      <c r="P172" s="43">
        <v>-3.5477983116586814E-2</v>
      </c>
    </row>
    <row r="173" spans="1:16" ht="12.75" customHeight="1">
      <c r="A173" s="325">
        <v>163</v>
      </c>
      <c r="B173" s="32" t="s">
        <v>71</v>
      </c>
      <c r="C173" s="33" t="s">
        <v>214</v>
      </c>
      <c r="D173" s="34">
        <v>44434</v>
      </c>
      <c r="E173" s="40">
        <v>971.6</v>
      </c>
      <c r="F173" s="40">
        <v>971.9</v>
      </c>
      <c r="G173" s="41">
        <v>960.8</v>
      </c>
      <c r="H173" s="41">
        <v>950</v>
      </c>
      <c r="I173" s="41">
        <v>938.9</v>
      </c>
      <c r="J173" s="41">
        <v>982.69999999999993</v>
      </c>
      <c r="K173" s="41">
        <v>993.80000000000007</v>
      </c>
      <c r="L173" s="41">
        <v>1004.5999999999999</v>
      </c>
      <c r="M173" s="31">
        <v>983</v>
      </c>
      <c r="N173" s="31">
        <v>961.1</v>
      </c>
      <c r="O173" s="42">
        <v>3904000</v>
      </c>
      <c r="P173" s="43">
        <v>-1.463907117617365E-2</v>
      </c>
    </row>
    <row r="174" spans="1:16" ht="12.75" customHeight="1">
      <c r="A174" s="326">
        <v>164</v>
      </c>
      <c r="B174" s="324" t="s">
        <v>88</v>
      </c>
      <c r="C174" s="33" t="s">
        <v>215</v>
      </c>
      <c r="D174" s="34">
        <v>44434</v>
      </c>
      <c r="E174" s="40">
        <v>630.20000000000005</v>
      </c>
      <c r="F174" s="40">
        <v>630.2833333333333</v>
      </c>
      <c r="G174" s="41">
        <v>623.76666666666665</v>
      </c>
      <c r="H174" s="41">
        <v>617.33333333333337</v>
      </c>
      <c r="I174" s="41">
        <v>610.81666666666672</v>
      </c>
      <c r="J174" s="41">
        <v>636.71666666666658</v>
      </c>
      <c r="K174" s="41">
        <v>643.23333333333323</v>
      </c>
      <c r="L174" s="41">
        <v>649.66666666666652</v>
      </c>
      <c r="M174" s="31">
        <v>636.79999999999995</v>
      </c>
      <c r="N174" s="31">
        <v>623.85</v>
      </c>
      <c r="O174" s="42">
        <v>29528000</v>
      </c>
      <c r="P174" s="43">
        <v>-4.1549751780703649E-3</v>
      </c>
    </row>
    <row r="175" spans="1:16" ht="12.75" customHeight="1">
      <c r="A175" s="326">
        <v>165</v>
      </c>
      <c r="B175" s="324" t="s">
        <v>183</v>
      </c>
      <c r="C175" s="33" t="s">
        <v>216</v>
      </c>
      <c r="D175" s="34">
        <v>44434</v>
      </c>
      <c r="E175" s="40">
        <v>170.05</v>
      </c>
      <c r="F175" s="40">
        <v>170.3</v>
      </c>
      <c r="G175" s="41">
        <v>166.55</v>
      </c>
      <c r="H175" s="41">
        <v>163.05000000000001</v>
      </c>
      <c r="I175" s="41">
        <v>159.30000000000001</v>
      </c>
      <c r="J175" s="41">
        <v>173.8</v>
      </c>
      <c r="K175" s="41">
        <v>177.55</v>
      </c>
      <c r="L175" s="41">
        <v>181.05</v>
      </c>
      <c r="M175" s="31">
        <v>174.05</v>
      </c>
      <c r="N175" s="31">
        <v>166.8</v>
      </c>
      <c r="O175" s="42">
        <v>73401000</v>
      </c>
      <c r="P175" s="43">
        <v>-2.5063755180108383E-2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44432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89" t="s">
        <v>16</v>
      </c>
      <c r="B8" s="491"/>
      <c r="C8" s="495" t="s">
        <v>20</v>
      </c>
      <c r="D8" s="495" t="s">
        <v>21</v>
      </c>
      <c r="E8" s="486" t="s">
        <v>22</v>
      </c>
      <c r="F8" s="487"/>
      <c r="G8" s="488"/>
      <c r="H8" s="486" t="s">
        <v>23</v>
      </c>
      <c r="I8" s="487"/>
      <c r="J8" s="488"/>
      <c r="K8" s="26"/>
      <c r="L8" s="55"/>
      <c r="M8" s="55"/>
      <c r="N8" s="1"/>
      <c r="O8" s="1"/>
    </row>
    <row r="9" spans="1:15" ht="36" customHeight="1">
      <c r="A9" s="493"/>
      <c r="B9" s="494"/>
      <c r="C9" s="494"/>
      <c r="D9" s="49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16496.45</v>
      </c>
      <c r="D10" s="35">
        <v>16494.883333333331</v>
      </c>
      <c r="E10" s="35">
        <v>16397.266666666663</v>
      </c>
      <c r="F10" s="35">
        <v>16298.083333333332</v>
      </c>
      <c r="G10" s="35">
        <v>16200.466666666664</v>
      </c>
      <c r="H10" s="35">
        <v>16594.066666666662</v>
      </c>
      <c r="I10" s="35">
        <v>16691.683333333331</v>
      </c>
      <c r="J10" s="35">
        <v>16790.866666666661</v>
      </c>
      <c r="K10" s="37">
        <v>16592.5</v>
      </c>
      <c r="L10" s="37">
        <v>16395.7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35124.400000000001</v>
      </c>
      <c r="D11" s="40">
        <v>35123.1</v>
      </c>
      <c r="E11" s="40">
        <v>34818.799999999996</v>
      </c>
      <c r="F11" s="40">
        <v>34513.199999999997</v>
      </c>
      <c r="G11" s="40">
        <v>34208.899999999994</v>
      </c>
      <c r="H11" s="40">
        <v>35428.699999999997</v>
      </c>
      <c r="I11" s="40">
        <v>35733</v>
      </c>
      <c r="J11" s="40">
        <v>36038.6</v>
      </c>
      <c r="K11" s="31">
        <v>35427.4</v>
      </c>
      <c r="L11" s="31">
        <v>34817.5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1951.85</v>
      </c>
      <c r="D12" s="40">
        <v>1951.9666666666665</v>
      </c>
      <c r="E12" s="40">
        <v>1926.583333333333</v>
      </c>
      <c r="F12" s="40">
        <v>1901.3166666666666</v>
      </c>
      <c r="G12" s="40">
        <v>1875.9333333333332</v>
      </c>
      <c r="H12" s="40">
        <v>1977.2333333333329</v>
      </c>
      <c r="I12" s="40">
        <v>2002.6166666666666</v>
      </c>
      <c r="J12" s="40">
        <v>2027.8833333333328</v>
      </c>
      <c r="K12" s="31">
        <v>1977.35</v>
      </c>
      <c r="L12" s="31">
        <v>1926.7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4473.1499999999996</v>
      </c>
      <c r="D13" s="40">
        <v>4477.2833333333328</v>
      </c>
      <c r="E13" s="40">
        <v>4425.4166666666661</v>
      </c>
      <c r="F13" s="40">
        <v>4377.6833333333334</v>
      </c>
      <c r="G13" s="40">
        <v>4325.8166666666666</v>
      </c>
      <c r="H13" s="40">
        <v>4525.0166666666655</v>
      </c>
      <c r="I13" s="40">
        <v>4576.8833333333323</v>
      </c>
      <c r="J13" s="40">
        <v>4624.616666666665</v>
      </c>
      <c r="K13" s="31">
        <v>4529.1499999999996</v>
      </c>
      <c r="L13" s="31">
        <v>4429.55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33919.800000000003</v>
      </c>
      <c r="D14" s="40">
        <v>33880.183333333342</v>
      </c>
      <c r="E14" s="40">
        <v>33606.966666666682</v>
      </c>
      <c r="F14" s="40">
        <v>33294.133333333339</v>
      </c>
      <c r="G14" s="40">
        <v>33020.916666666679</v>
      </c>
      <c r="H14" s="40">
        <v>34193.016666666685</v>
      </c>
      <c r="I14" s="40">
        <v>34466.233333333344</v>
      </c>
      <c r="J14" s="40">
        <v>34779.066666666688</v>
      </c>
      <c r="K14" s="31">
        <v>34153.4</v>
      </c>
      <c r="L14" s="31">
        <v>33567.35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3457.45</v>
      </c>
      <c r="D15" s="40">
        <v>3465.8666666666668</v>
      </c>
      <c r="E15" s="40">
        <v>3415.0833333333335</v>
      </c>
      <c r="F15" s="40">
        <v>3372.7166666666667</v>
      </c>
      <c r="G15" s="40">
        <v>3321.9333333333334</v>
      </c>
      <c r="H15" s="40">
        <v>3508.2333333333336</v>
      </c>
      <c r="I15" s="40">
        <v>3559.0166666666664</v>
      </c>
      <c r="J15" s="40">
        <v>3601.3833333333337</v>
      </c>
      <c r="K15" s="31">
        <v>3516.65</v>
      </c>
      <c r="L15" s="31">
        <v>3423.5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7186.8</v>
      </c>
      <c r="D16" s="40">
        <v>7212.8999999999987</v>
      </c>
      <c r="E16" s="40">
        <v>7092.7999999999975</v>
      </c>
      <c r="F16" s="40">
        <v>6998.7999999999984</v>
      </c>
      <c r="G16" s="40">
        <v>6878.6999999999971</v>
      </c>
      <c r="H16" s="40">
        <v>7306.8999999999978</v>
      </c>
      <c r="I16" s="40">
        <v>7426.9999999999982</v>
      </c>
      <c r="J16" s="40">
        <v>7520.9999999999982</v>
      </c>
      <c r="K16" s="31">
        <v>7333</v>
      </c>
      <c r="L16" s="31">
        <v>7118.9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2261.4499999999998</v>
      </c>
      <c r="D17" s="40">
        <v>2270.6666666666665</v>
      </c>
      <c r="E17" s="40">
        <v>2221.333333333333</v>
      </c>
      <c r="F17" s="40">
        <v>2181.2166666666667</v>
      </c>
      <c r="G17" s="40">
        <v>2131.8833333333332</v>
      </c>
      <c r="H17" s="40">
        <v>2310.7833333333328</v>
      </c>
      <c r="I17" s="40">
        <v>2360.1166666666659</v>
      </c>
      <c r="J17" s="40">
        <v>2400.2333333333327</v>
      </c>
      <c r="K17" s="31">
        <v>2320</v>
      </c>
      <c r="L17" s="31">
        <v>2230.5500000000002</v>
      </c>
      <c r="M17" s="31">
        <v>4.7787300000000004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1294</v>
      </c>
      <c r="D18" s="40">
        <v>1298.8333333333333</v>
      </c>
      <c r="E18" s="40">
        <v>1272.6666666666665</v>
      </c>
      <c r="F18" s="40">
        <v>1251.3333333333333</v>
      </c>
      <c r="G18" s="40">
        <v>1225.1666666666665</v>
      </c>
      <c r="H18" s="40">
        <v>1320.1666666666665</v>
      </c>
      <c r="I18" s="40">
        <v>1346.333333333333</v>
      </c>
      <c r="J18" s="40">
        <v>1367.6666666666665</v>
      </c>
      <c r="K18" s="31">
        <v>1325</v>
      </c>
      <c r="L18" s="31">
        <v>1277.5</v>
      </c>
      <c r="M18" s="31">
        <v>7.4085400000000003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910.9</v>
      </c>
      <c r="D19" s="40">
        <v>915.71666666666658</v>
      </c>
      <c r="E19" s="40">
        <v>889.13333333333321</v>
      </c>
      <c r="F19" s="40">
        <v>867.36666666666667</v>
      </c>
      <c r="G19" s="40">
        <v>840.7833333333333</v>
      </c>
      <c r="H19" s="40">
        <v>937.48333333333312</v>
      </c>
      <c r="I19" s="40">
        <v>964.06666666666638</v>
      </c>
      <c r="J19" s="40">
        <v>985.83333333333303</v>
      </c>
      <c r="K19" s="31">
        <v>942.3</v>
      </c>
      <c r="L19" s="31">
        <v>893.95</v>
      </c>
      <c r="M19" s="31">
        <v>11.57287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18945.45</v>
      </c>
      <c r="D20" s="40">
        <v>18950.149999999998</v>
      </c>
      <c r="E20" s="40">
        <v>18799.299999999996</v>
      </c>
      <c r="F20" s="40">
        <v>18653.149999999998</v>
      </c>
      <c r="G20" s="40">
        <v>18502.299999999996</v>
      </c>
      <c r="H20" s="40">
        <v>19096.299999999996</v>
      </c>
      <c r="I20" s="40">
        <v>19247.149999999994</v>
      </c>
      <c r="J20" s="40">
        <v>19393.299999999996</v>
      </c>
      <c r="K20" s="31">
        <v>19101</v>
      </c>
      <c r="L20" s="31">
        <v>18804</v>
      </c>
      <c r="M20" s="31">
        <v>7.4639999999999998E-2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1396.7</v>
      </c>
      <c r="D21" s="40">
        <v>1395.3333333333333</v>
      </c>
      <c r="E21" s="40">
        <v>1362.9166666666665</v>
      </c>
      <c r="F21" s="40">
        <v>1329.1333333333332</v>
      </c>
      <c r="G21" s="40">
        <v>1296.7166666666665</v>
      </c>
      <c r="H21" s="40">
        <v>1429.1166666666666</v>
      </c>
      <c r="I21" s="40">
        <v>1461.5333333333331</v>
      </c>
      <c r="J21" s="40">
        <v>1495.3166666666666</v>
      </c>
      <c r="K21" s="31">
        <v>1427.75</v>
      </c>
      <c r="L21" s="31">
        <v>1361.55</v>
      </c>
      <c r="M21" s="31">
        <v>48.660800000000002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933.65</v>
      </c>
      <c r="D22" s="40">
        <v>933.55000000000007</v>
      </c>
      <c r="E22" s="40">
        <v>914.10000000000014</v>
      </c>
      <c r="F22" s="40">
        <v>894.55000000000007</v>
      </c>
      <c r="G22" s="40">
        <v>875.10000000000014</v>
      </c>
      <c r="H22" s="40">
        <v>953.10000000000014</v>
      </c>
      <c r="I22" s="40">
        <v>972.55000000000018</v>
      </c>
      <c r="J22" s="40">
        <v>992.10000000000014</v>
      </c>
      <c r="K22" s="31">
        <v>953</v>
      </c>
      <c r="L22" s="31">
        <v>914</v>
      </c>
      <c r="M22" s="31">
        <v>21.792010000000001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668.3</v>
      </c>
      <c r="D23" s="40">
        <v>675.0333333333333</v>
      </c>
      <c r="E23" s="40">
        <v>658.26666666666665</v>
      </c>
      <c r="F23" s="40">
        <v>648.23333333333335</v>
      </c>
      <c r="G23" s="40">
        <v>631.4666666666667</v>
      </c>
      <c r="H23" s="40">
        <v>685.06666666666661</v>
      </c>
      <c r="I23" s="40">
        <v>701.83333333333326</v>
      </c>
      <c r="J23" s="40">
        <v>711.86666666666656</v>
      </c>
      <c r="K23" s="31">
        <v>691.8</v>
      </c>
      <c r="L23" s="31">
        <v>665</v>
      </c>
      <c r="M23" s="31">
        <v>66.368809999999996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1126.45</v>
      </c>
      <c r="D24" s="40">
        <v>1112.3</v>
      </c>
      <c r="E24" s="40">
        <v>1098.1499999999999</v>
      </c>
      <c r="F24" s="40">
        <v>1069.8499999999999</v>
      </c>
      <c r="G24" s="40">
        <v>1055.6999999999998</v>
      </c>
      <c r="H24" s="40">
        <v>1140.5999999999999</v>
      </c>
      <c r="I24" s="40">
        <v>1154.75</v>
      </c>
      <c r="J24" s="40">
        <v>1183.05</v>
      </c>
      <c r="K24" s="31">
        <v>1126.45</v>
      </c>
      <c r="L24" s="31">
        <v>1084</v>
      </c>
      <c r="M24" s="31">
        <v>2.0847600000000002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1179.5999999999999</v>
      </c>
      <c r="D25" s="40">
        <v>1169.7333333333333</v>
      </c>
      <c r="E25" s="40">
        <v>1159.8666666666668</v>
      </c>
      <c r="F25" s="40">
        <v>1140.1333333333334</v>
      </c>
      <c r="G25" s="40">
        <v>1130.2666666666669</v>
      </c>
      <c r="H25" s="40">
        <v>1189.4666666666667</v>
      </c>
      <c r="I25" s="40">
        <v>1199.333333333333</v>
      </c>
      <c r="J25" s="40">
        <v>1219.0666666666666</v>
      </c>
      <c r="K25" s="31">
        <v>1179.5999999999999</v>
      </c>
      <c r="L25" s="31">
        <v>1150</v>
      </c>
      <c r="M25" s="31">
        <v>1.60423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99.05</v>
      </c>
      <c r="D26" s="40">
        <v>102.21666666666665</v>
      </c>
      <c r="E26" s="40">
        <v>94.833333333333314</v>
      </c>
      <c r="F26" s="40">
        <v>90.61666666666666</v>
      </c>
      <c r="G26" s="40">
        <v>83.23333333333332</v>
      </c>
      <c r="H26" s="40">
        <v>106.43333333333331</v>
      </c>
      <c r="I26" s="40">
        <v>113.81666666666666</v>
      </c>
      <c r="J26" s="40">
        <v>118.0333333333333</v>
      </c>
      <c r="K26" s="31">
        <v>109.6</v>
      </c>
      <c r="L26" s="31">
        <v>98</v>
      </c>
      <c r="M26" s="31">
        <v>53.59937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194</v>
      </c>
      <c r="D27" s="40">
        <v>196.71666666666667</v>
      </c>
      <c r="E27" s="40">
        <v>189.73333333333335</v>
      </c>
      <c r="F27" s="40">
        <v>185.46666666666667</v>
      </c>
      <c r="G27" s="40">
        <v>178.48333333333335</v>
      </c>
      <c r="H27" s="40">
        <v>200.98333333333335</v>
      </c>
      <c r="I27" s="40">
        <v>207.96666666666664</v>
      </c>
      <c r="J27" s="40">
        <v>212.23333333333335</v>
      </c>
      <c r="K27" s="31">
        <v>203.7</v>
      </c>
      <c r="L27" s="31">
        <v>192.45</v>
      </c>
      <c r="M27" s="31">
        <v>15.42994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2235.75</v>
      </c>
      <c r="D28" s="40">
        <v>2236.9166666666665</v>
      </c>
      <c r="E28" s="40">
        <v>2203.833333333333</v>
      </c>
      <c r="F28" s="40">
        <v>2171.9166666666665</v>
      </c>
      <c r="G28" s="40">
        <v>2138.833333333333</v>
      </c>
      <c r="H28" s="40">
        <v>2268.833333333333</v>
      </c>
      <c r="I28" s="40">
        <v>2301.9166666666661</v>
      </c>
      <c r="J28" s="40">
        <v>2333.833333333333</v>
      </c>
      <c r="K28" s="31">
        <v>2270</v>
      </c>
      <c r="L28" s="31">
        <v>2205</v>
      </c>
      <c r="M28" s="31">
        <v>0.59792999999999996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734.55</v>
      </c>
      <c r="D29" s="40">
        <v>733.63333333333333</v>
      </c>
      <c r="E29" s="40">
        <v>721.26666666666665</v>
      </c>
      <c r="F29" s="40">
        <v>707.98333333333335</v>
      </c>
      <c r="G29" s="40">
        <v>695.61666666666667</v>
      </c>
      <c r="H29" s="40">
        <v>746.91666666666663</v>
      </c>
      <c r="I29" s="40">
        <v>759.28333333333319</v>
      </c>
      <c r="J29" s="40">
        <v>772.56666666666661</v>
      </c>
      <c r="K29" s="31">
        <v>746</v>
      </c>
      <c r="L29" s="31">
        <v>720.35</v>
      </c>
      <c r="M29" s="31">
        <v>4.0765900000000004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3796.55</v>
      </c>
      <c r="D30" s="40">
        <v>3807.8000000000006</v>
      </c>
      <c r="E30" s="40">
        <v>3759.3000000000011</v>
      </c>
      <c r="F30" s="40">
        <v>3722.0500000000006</v>
      </c>
      <c r="G30" s="40">
        <v>3673.5500000000011</v>
      </c>
      <c r="H30" s="40">
        <v>3845.0500000000011</v>
      </c>
      <c r="I30" s="40">
        <v>3893.55</v>
      </c>
      <c r="J30" s="40">
        <v>3930.8000000000011</v>
      </c>
      <c r="K30" s="31">
        <v>3856.3</v>
      </c>
      <c r="L30" s="31">
        <v>3770.55</v>
      </c>
      <c r="M30" s="31">
        <v>1.2111099999999999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680.5</v>
      </c>
      <c r="D31" s="40">
        <v>686.36666666666679</v>
      </c>
      <c r="E31" s="40">
        <v>669.3333333333336</v>
      </c>
      <c r="F31" s="40">
        <v>658.16666666666686</v>
      </c>
      <c r="G31" s="40">
        <v>641.13333333333367</v>
      </c>
      <c r="H31" s="40">
        <v>697.53333333333353</v>
      </c>
      <c r="I31" s="40">
        <v>714.56666666666683</v>
      </c>
      <c r="J31" s="40">
        <v>725.73333333333346</v>
      </c>
      <c r="K31" s="31">
        <v>703.4</v>
      </c>
      <c r="L31" s="31">
        <v>675.2</v>
      </c>
      <c r="M31" s="31">
        <v>13.43726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390.65</v>
      </c>
      <c r="D32" s="40">
        <v>389.5333333333333</v>
      </c>
      <c r="E32" s="40">
        <v>382.36666666666662</v>
      </c>
      <c r="F32" s="40">
        <v>374.08333333333331</v>
      </c>
      <c r="G32" s="40">
        <v>366.91666666666663</v>
      </c>
      <c r="H32" s="40">
        <v>397.81666666666661</v>
      </c>
      <c r="I32" s="40">
        <v>404.98333333333335</v>
      </c>
      <c r="J32" s="40">
        <v>413.26666666666659</v>
      </c>
      <c r="K32" s="31">
        <v>396.7</v>
      </c>
      <c r="L32" s="31">
        <v>381.25</v>
      </c>
      <c r="M32" s="31">
        <v>54.380589999999998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4743.25</v>
      </c>
      <c r="D33" s="40">
        <v>4767.7</v>
      </c>
      <c r="E33" s="40">
        <v>4695.75</v>
      </c>
      <c r="F33" s="40">
        <v>4648.25</v>
      </c>
      <c r="G33" s="40">
        <v>4576.3</v>
      </c>
      <c r="H33" s="40">
        <v>4815.2</v>
      </c>
      <c r="I33" s="40">
        <v>4887.1499999999987</v>
      </c>
      <c r="J33" s="40">
        <v>4934.6499999999996</v>
      </c>
      <c r="K33" s="31">
        <v>4839.6499999999996</v>
      </c>
      <c r="L33" s="31">
        <v>4720.2</v>
      </c>
      <c r="M33" s="31">
        <v>6.9999099999999999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205.35</v>
      </c>
      <c r="D34" s="40">
        <v>207.91666666666666</v>
      </c>
      <c r="E34" s="40">
        <v>201.68333333333331</v>
      </c>
      <c r="F34" s="40">
        <v>198.01666666666665</v>
      </c>
      <c r="G34" s="40">
        <v>191.7833333333333</v>
      </c>
      <c r="H34" s="40">
        <v>211.58333333333331</v>
      </c>
      <c r="I34" s="40">
        <v>217.81666666666666</v>
      </c>
      <c r="J34" s="40">
        <v>221.48333333333332</v>
      </c>
      <c r="K34" s="31">
        <v>214.15</v>
      </c>
      <c r="L34" s="31">
        <v>204.25</v>
      </c>
      <c r="M34" s="31">
        <v>40.7988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117.75</v>
      </c>
      <c r="D35" s="40">
        <v>117.98333333333333</v>
      </c>
      <c r="E35" s="40">
        <v>114.61666666666667</v>
      </c>
      <c r="F35" s="40">
        <v>111.48333333333333</v>
      </c>
      <c r="G35" s="40">
        <v>108.11666666666667</v>
      </c>
      <c r="H35" s="40">
        <v>121.11666666666667</v>
      </c>
      <c r="I35" s="40">
        <v>124.48333333333332</v>
      </c>
      <c r="J35" s="40">
        <v>127.61666666666667</v>
      </c>
      <c r="K35" s="31">
        <v>121.35</v>
      </c>
      <c r="L35" s="31">
        <v>114.85</v>
      </c>
      <c r="M35" s="31">
        <v>209.13253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3077.45</v>
      </c>
      <c r="D36" s="40">
        <v>3097.4333333333329</v>
      </c>
      <c r="E36" s="40">
        <v>3031.016666666666</v>
      </c>
      <c r="F36" s="40">
        <v>2984.583333333333</v>
      </c>
      <c r="G36" s="40">
        <v>2918.1666666666661</v>
      </c>
      <c r="H36" s="40">
        <v>3143.8666666666659</v>
      </c>
      <c r="I36" s="40">
        <v>3210.2833333333328</v>
      </c>
      <c r="J36" s="40">
        <v>3256.7166666666658</v>
      </c>
      <c r="K36" s="31">
        <v>3163.85</v>
      </c>
      <c r="L36" s="31">
        <v>3051</v>
      </c>
      <c r="M36" s="31">
        <v>15.789490000000001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682.95</v>
      </c>
      <c r="D37" s="40">
        <v>695.76666666666677</v>
      </c>
      <c r="E37" s="40">
        <v>665.33333333333348</v>
      </c>
      <c r="F37" s="40">
        <v>647.7166666666667</v>
      </c>
      <c r="G37" s="40">
        <v>617.28333333333342</v>
      </c>
      <c r="H37" s="40">
        <v>713.38333333333355</v>
      </c>
      <c r="I37" s="40">
        <v>743.81666666666672</v>
      </c>
      <c r="J37" s="40">
        <v>761.43333333333362</v>
      </c>
      <c r="K37" s="31">
        <v>726.2</v>
      </c>
      <c r="L37" s="31">
        <v>678.15</v>
      </c>
      <c r="M37" s="31">
        <v>129.77112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3673.75</v>
      </c>
      <c r="D38" s="40">
        <v>3672.5833333333335</v>
      </c>
      <c r="E38" s="40">
        <v>3645.166666666667</v>
      </c>
      <c r="F38" s="40">
        <v>3616.5833333333335</v>
      </c>
      <c r="G38" s="40">
        <v>3589.166666666667</v>
      </c>
      <c r="H38" s="40">
        <v>3701.166666666667</v>
      </c>
      <c r="I38" s="40">
        <v>3728.5833333333339</v>
      </c>
      <c r="J38" s="40">
        <v>3757.166666666667</v>
      </c>
      <c r="K38" s="31">
        <v>3700</v>
      </c>
      <c r="L38" s="31">
        <v>3644</v>
      </c>
      <c r="M38" s="31">
        <v>1.63347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736.1</v>
      </c>
      <c r="D39" s="40">
        <v>740</v>
      </c>
      <c r="E39" s="40">
        <v>730.5</v>
      </c>
      <c r="F39" s="40">
        <v>724.9</v>
      </c>
      <c r="G39" s="40">
        <v>715.4</v>
      </c>
      <c r="H39" s="40">
        <v>745.6</v>
      </c>
      <c r="I39" s="40">
        <v>755.1</v>
      </c>
      <c r="J39" s="40">
        <v>760.7</v>
      </c>
      <c r="K39" s="31">
        <v>749.5</v>
      </c>
      <c r="L39" s="31">
        <v>734.4</v>
      </c>
      <c r="M39" s="31">
        <v>36.14761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3668.25</v>
      </c>
      <c r="D40" s="40">
        <v>3701.1</v>
      </c>
      <c r="E40" s="40">
        <v>3614.2999999999997</v>
      </c>
      <c r="F40" s="40">
        <v>3560.35</v>
      </c>
      <c r="G40" s="40">
        <v>3473.5499999999997</v>
      </c>
      <c r="H40" s="40">
        <v>3755.0499999999997</v>
      </c>
      <c r="I40" s="40">
        <v>3841.85</v>
      </c>
      <c r="J40" s="40">
        <v>3895.7999999999997</v>
      </c>
      <c r="K40" s="31">
        <v>3787.9</v>
      </c>
      <c r="L40" s="31">
        <v>3647.15</v>
      </c>
      <c r="M40" s="31">
        <v>4.5564299999999998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6752.2</v>
      </c>
      <c r="D41" s="40">
        <v>6756.2333333333336</v>
      </c>
      <c r="E41" s="40">
        <v>6692.9666666666672</v>
      </c>
      <c r="F41" s="40">
        <v>6633.7333333333336</v>
      </c>
      <c r="G41" s="40">
        <v>6570.4666666666672</v>
      </c>
      <c r="H41" s="40">
        <v>6815.4666666666672</v>
      </c>
      <c r="I41" s="40">
        <v>6878.7333333333336</v>
      </c>
      <c r="J41" s="40">
        <v>6937.9666666666672</v>
      </c>
      <c r="K41" s="31">
        <v>6819.5</v>
      </c>
      <c r="L41" s="31">
        <v>6697</v>
      </c>
      <c r="M41" s="31">
        <v>17.383400000000002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15271.9</v>
      </c>
      <c r="D42" s="40">
        <v>15252.300000000001</v>
      </c>
      <c r="E42" s="40">
        <v>15084.600000000002</v>
      </c>
      <c r="F42" s="40">
        <v>14897.300000000001</v>
      </c>
      <c r="G42" s="40">
        <v>14729.600000000002</v>
      </c>
      <c r="H42" s="40">
        <v>15439.600000000002</v>
      </c>
      <c r="I42" s="40">
        <v>15607.300000000003</v>
      </c>
      <c r="J42" s="40">
        <v>15794.600000000002</v>
      </c>
      <c r="K42" s="31">
        <v>15420</v>
      </c>
      <c r="L42" s="31">
        <v>15065</v>
      </c>
      <c r="M42" s="31">
        <v>3.26688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4121.5</v>
      </c>
      <c r="D43" s="40">
        <v>4123.3</v>
      </c>
      <c r="E43" s="40">
        <v>4079.2000000000007</v>
      </c>
      <c r="F43" s="40">
        <v>4036.9000000000005</v>
      </c>
      <c r="G43" s="40">
        <v>3992.8000000000011</v>
      </c>
      <c r="H43" s="40">
        <v>4165.6000000000004</v>
      </c>
      <c r="I43" s="40">
        <v>4209.7000000000007</v>
      </c>
      <c r="J43" s="40">
        <v>4252</v>
      </c>
      <c r="K43" s="31">
        <v>4167.3999999999996</v>
      </c>
      <c r="L43" s="31">
        <v>4081</v>
      </c>
      <c r="M43" s="31">
        <v>0.71845000000000003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2279.85</v>
      </c>
      <c r="D44" s="40">
        <v>2268.1833333333334</v>
      </c>
      <c r="E44" s="40">
        <v>2238.3666666666668</v>
      </c>
      <c r="F44" s="40">
        <v>2196.8833333333332</v>
      </c>
      <c r="G44" s="40">
        <v>2167.0666666666666</v>
      </c>
      <c r="H44" s="40">
        <v>2309.666666666667</v>
      </c>
      <c r="I44" s="40">
        <v>2339.4833333333336</v>
      </c>
      <c r="J44" s="40">
        <v>2380.9666666666672</v>
      </c>
      <c r="K44" s="31">
        <v>2298</v>
      </c>
      <c r="L44" s="31">
        <v>2226.6999999999998</v>
      </c>
      <c r="M44" s="31">
        <v>4.6889599999999998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266.64999999999998</v>
      </c>
      <c r="D45" s="40">
        <v>269.7</v>
      </c>
      <c r="E45" s="40">
        <v>258.95</v>
      </c>
      <c r="F45" s="40">
        <v>251.25</v>
      </c>
      <c r="G45" s="40">
        <v>240.5</v>
      </c>
      <c r="H45" s="40">
        <v>277.39999999999998</v>
      </c>
      <c r="I45" s="40">
        <v>288.14999999999998</v>
      </c>
      <c r="J45" s="40">
        <v>295.84999999999997</v>
      </c>
      <c r="K45" s="31">
        <v>280.45</v>
      </c>
      <c r="L45" s="31">
        <v>262</v>
      </c>
      <c r="M45" s="31">
        <v>67.42192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73.2</v>
      </c>
      <c r="D46" s="40">
        <v>73.7</v>
      </c>
      <c r="E46" s="40">
        <v>72</v>
      </c>
      <c r="F46" s="40">
        <v>70.8</v>
      </c>
      <c r="G46" s="40">
        <v>69.099999999999994</v>
      </c>
      <c r="H46" s="40">
        <v>74.900000000000006</v>
      </c>
      <c r="I46" s="40">
        <v>76.600000000000023</v>
      </c>
      <c r="J46" s="40">
        <v>77.800000000000011</v>
      </c>
      <c r="K46" s="31">
        <v>75.400000000000006</v>
      </c>
      <c r="L46" s="31">
        <v>72.5</v>
      </c>
      <c r="M46" s="31">
        <v>311.36268000000001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62.5</v>
      </c>
      <c r="D47" s="40">
        <v>63.25</v>
      </c>
      <c r="E47" s="40">
        <v>61.349999999999994</v>
      </c>
      <c r="F47" s="40">
        <v>60.199999999999996</v>
      </c>
      <c r="G47" s="40">
        <v>58.29999999999999</v>
      </c>
      <c r="H47" s="40">
        <v>64.400000000000006</v>
      </c>
      <c r="I47" s="40">
        <v>66.300000000000011</v>
      </c>
      <c r="J47" s="40">
        <v>67.45</v>
      </c>
      <c r="K47" s="31">
        <v>65.150000000000006</v>
      </c>
      <c r="L47" s="31">
        <v>62.1</v>
      </c>
      <c r="M47" s="31">
        <v>19.247599999999998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1727.75</v>
      </c>
      <c r="D48" s="40">
        <v>1741.0166666666667</v>
      </c>
      <c r="E48" s="40">
        <v>1707.7333333333333</v>
      </c>
      <c r="F48" s="40">
        <v>1687.7166666666667</v>
      </c>
      <c r="G48" s="40">
        <v>1654.4333333333334</v>
      </c>
      <c r="H48" s="40">
        <v>1761.0333333333333</v>
      </c>
      <c r="I48" s="40">
        <v>1794.3166666666666</v>
      </c>
      <c r="J48" s="40">
        <v>1814.3333333333333</v>
      </c>
      <c r="K48" s="31">
        <v>1774.3</v>
      </c>
      <c r="L48" s="31">
        <v>1721</v>
      </c>
      <c r="M48" s="31">
        <v>6.8532000000000002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795.45</v>
      </c>
      <c r="D49" s="40">
        <v>802.66666666666663</v>
      </c>
      <c r="E49" s="40">
        <v>778.38333333333321</v>
      </c>
      <c r="F49" s="40">
        <v>761.31666666666661</v>
      </c>
      <c r="G49" s="40">
        <v>737.03333333333319</v>
      </c>
      <c r="H49" s="40">
        <v>819.73333333333323</v>
      </c>
      <c r="I49" s="40">
        <v>844.01666666666677</v>
      </c>
      <c r="J49" s="40">
        <v>861.08333333333326</v>
      </c>
      <c r="K49" s="31">
        <v>826.95</v>
      </c>
      <c r="L49" s="31">
        <v>785.6</v>
      </c>
      <c r="M49" s="31">
        <v>12.617940000000001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175.15</v>
      </c>
      <c r="D50" s="40">
        <v>173.73333333333335</v>
      </c>
      <c r="E50" s="40">
        <v>170.56666666666669</v>
      </c>
      <c r="F50" s="40">
        <v>165.98333333333335</v>
      </c>
      <c r="G50" s="40">
        <v>162.81666666666669</v>
      </c>
      <c r="H50" s="40">
        <v>178.31666666666669</v>
      </c>
      <c r="I50" s="40">
        <v>181.48333333333332</v>
      </c>
      <c r="J50" s="40">
        <v>186.06666666666669</v>
      </c>
      <c r="K50" s="31">
        <v>176.9</v>
      </c>
      <c r="L50" s="31">
        <v>169.15</v>
      </c>
      <c r="M50" s="31">
        <v>88.960999999999999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719.65</v>
      </c>
      <c r="D51" s="40">
        <v>736.65</v>
      </c>
      <c r="E51" s="40">
        <v>700</v>
      </c>
      <c r="F51" s="40">
        <v>680.35</v>
      </c>
      <c r="G51" s="40">
        <v>643.70000000000005</v>
      </c>
      <c r="H51" s="40">
        <v>756.3</v>
      </c>
      <c r="I51" s="40">
        <v>792.94999999999982</v>
      </c>
      <c r="J51" s="40">
        <v>812.59999999999991</v>
      </c>
      <c r="K51" s="31">
        <v>773.3</v>
      </c>
      <c r="L51" s="31">
        <v>717</v>
      </c>
      <c r="M51" s="31">
        <v>36.553280000000001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51.45</v>
      </c>
      <c r="D52" s="40">
        <v>51.316666666666663</v>
      </c>
      <c r="E52" s="40">
        <v>50.083333333333329</v>
      </c>
      <c r="F52" s="40">
        <v>48.716666666666669</v>
      </c>
      <c r="G52" s="40">
        <v>47.483333333333334</v>
      </c>
      <c r="H52" s="40">
        <v>52.683333333333323</v>
      </c>
      <c r="I52" s="40">
        <v>53.916666666666657</v>
      </c>
      <c r="J52" s="40">
        <v>55.283333333333317</v>
      </c>
      <c r="K52" s="31">
        <v>52.55</v>
      </c>
      <c r="L52" s="31">
        <v>49.95</v>
      </c>
      <c r="M52" s="31">
        <v>411.80041999999997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451.7</v>
      </c>
      <c r="D53" s="40">
        <v>453.14999999999992</v>
      </c>
      <c r="E53" s="40">
        <v>446.64999999999986</v>
      </c>
      <c r="F53" s="40">
        <v>441.59999999999997</v>
      </c>
      <c r="G53" s="40">
        <v>435.09999999999991</v>
      </c>
      <c r="H53" s="40">
        <v>458.19999999999982</v>
      </c>
      <c r="I53" s="40">
        <v>464.69999999999993</v>
      </c>
      <c r="J53" s="40">
        <v>469.74999999999977</v>
      </c>
      <c r="K53" s="31">
        <v>459.65</v>
      </c>
      <c r="L53" s="31">
        <v>448.1</v>
      </c>
      <c r="M53" s="31">
        <v>39.629460000000002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622.65</v>
      </c>
      <c r="D54" s="40">
        <v>620.25</v>
      </c>
      <c r="E54" s="40">
        <v>610</v>
      </c>
      <c r="F54" s="40">
        <v>597.35</v>
      </c>
      <c r="G54" s="40">
        <v>587.1</v>
      </c>
      <c r="H54" s="40">
        <v>632.9</v>
      </c>
      <c r="I54" s="40">
        <v>643.15</v>
      </c>
      <c r="J54" s="40">
        <v>655.8</v>
      </c>
      <c r="K54" s="31">
        <v>630.5</v>
      </c>
      <c r="L54" s="31">
        <v>607.6</v>
      </c>
      <c r="M54" s="31">
        <v>125.54898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333.2</v>
      </c>
      <c r="D55" s="40">
        <v>341.0333333333333</v>
      </c>
      <c r="E55" s="40">
        <v>319.71666666666658</v>
      </c>
      <c r="F55" s="40">
        <v>306.23333333333329</v>
      </c>
      <c r="G55" s="40">
        <v>284.91666666666657</v>
      </c>
      <c r="H55" s="40">
        <v>354.51666666666659</v>
      </c>
      <c r="I55" s="40">
        <v>375.83333333333331</v>
      </c>
      <c r="J55" s="40">
        <v>389.31666666666661</v>
      </c>
      <c r="K55" s="31">
        <v>362.35</v>
      </c>
      <c r="L55" s="31">
        <v>327.55</v>
      </c>
      <c r="M55" s="31">
        <v>72.500839999999997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1164.5999999999999</v>
      </c>
      <c r="D56" s="40">
        <v>1178.8666666666666</v>
      </c>
      <c r="E56" s="40">
        <v>1140.7333333333331</v>
      </c>
      <c r="F56" s="40">
        <v>1116.8666666666666</v>
      </c>
      <c r="G56" s="40">
        <v>1078.7333333333331</v>
      </c>
      <c r="H56" s="40">
        <v>1202.7333333333331</v>
      </c>
      <c r="I56" s="40">
        <v>1240.8666666666668</v>
      </c>
      <c r="J56" s="40">
        <v>1264.7333333333331</v>
      </c>
      <c r="K56" s="31">
        <v>1217</v>
      </c>
      <c r="L56" s="31">
        <v>1155</v>
      </c>
      <c r="M56" s="31">
        <v>4.07416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13650.55</v>
      </c>
      <c r="D57" s="40">
        <v>13632.25</v>
      </c>
      <c r="E57" s="40">
        <v>13430.35</v>
      </c>
      <c r="F57" s="40">
        <v>13210.15</v>
      </c>
      <c r="G57" s="40">
        <v>13008.25</v>
      </c>
      <c r="H57" s="40">
        <v>13852.45</v>
      </c>
      <c r="I57" s="40">
        <v>14054.350000000002</v>
      </c>
      <c r="J57" s="40">
        <v>14274.550000000001</v>
      </c>
      <c r="K57" s="31">
        <v>13834.15</v>
      </c>
      <c r="L57" s="31">
        <v>13412.05</v>
      </c>
      <c r="M57" s="31">
        <v>0.31017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3866.25</v>
      </c>
      <c r="D58" s="40">
        <v>3893.8333333333335</v>
      </c>
      <c r="E58" s="40">
        <v>3823.0166666666669</v>
      </c>
      <c r="F58" s="40">
        <v>3779.7833333333333</v>
      </c>
      <c r="G58" s="40">
        <v>3708.9666666666667</v>
      </c>
      <c r="H58" s="40">
        <v>3937.0666666666671</v>
      </c>
      <c r="I58" s="40">
        <v>4007.8833333333337</v>
      </c>
      <c r="J58" s="40">
        <v>4051.1166666666672</v>
      </c>
      <c r="K58" s="31">
        <v>3964.65</v>
      </c>
      <c r="L58" s="31">
        <v>3850.6</v>
      </c>
      <c r="M58" s="31">
        <v>6.4508799999999997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731.75</v>
      </c>
      <c r="D59" s="40">
        <v>738.23333333333323</v>
      </c>
      <c r="E59" s="40">
        <v>716.51666666666642</v>
      </c>
      <c r="F59" s="40">
        <v>701.28333333333319</v>
      </c>
      <c r="G59" s="40">
        <v>679.56666666666638</v>
      </c>
      <c r="H59" s="40">
        <v>753.46666666666647</v>
      </c>
      <c r="I59" s="40">
        <v>775.18333333333339</v>
      </c>
      <c r="J59" s="40">
        <v>790.41666666666652</v>
      </c>
      <c r="K59" s="31">
        <v>759.95</v>
      </c>
      <c r="L59" s="31">
        <v>723</v>
      </c>
      <c r="M59" s="31">
        <v>3.7484999999999999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547.1</v>
      </c>
      <c r="D60" s="40">
        <v>555.36666666666667</v>
      </c>
      <c r="E60" s="40">
        <v>533.73333333333335</v>
      </c>
      <c r="F60" s="40">
        <v>520.36666666666667</v>
      </c>
      <c r="G60" s="40">
        <v>498.73333333333335</v>
      </c>
      <c r="H60" s="40">
        <v>568.73333333333335</v>
      </c>
      <c r="I60" s="40">
        <v>590.36666666666679</v>
      </c>
      <c r="J60" s="40">
        <v>603.73333333333335</v>
      </c>
      <c r="K60" s="31">
        <v>577</v>
      </c>
      <c r="L60" s="31">
        <v>542</v>
      </c>
      <c r="M60" s="31">
        <v>206.64509000000001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152.9</v>
      </c>
      <c r="D61" s="40">
        <v>151.91666666666666</v>
      </c>
      <c r="E61" s="40">
        <v>149.18333333333331</v>
      </c>
      <c r="F61" s="40">
        <v>145.46666666666664</v>
      </c>
      <c r="G61" s="40">
        <v>142.73333333333329</v>
      </c>
      <c r="H61" s="40">
        <v>155.63333333333333</v>
      </c>
      <c r="I61" s="40">
        <v>158.36666666666667</v>
      </c>
      <c r="J61" s="40">
        <v>162.08333333333334</v>
      </c>
      <c r="K61" s="31">
        <v>154.65</v>
      </c>
      <c r="L61" s="31">
        <v>148.19999999999999</v>
      </c>
      <c r="M61" s="31">
        <v>88.68571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127.65</v>
      </c>
      <c r="D62" s="40">
        <v>128.65</v>
      </c>
      <c r="E62" s="40">
        <v>126.10000000000002</v>
      </c>
      <c r="F62" s="40">
        <v>124.55000000000001</v>
      </c>
      <c r="G62" s="40">
        <v>122.00000000000003</v>
      </c>
      <c r="H62" s="40">
        <v>130.20000000000002</v>
      </c>
      <c r="I62" s="40">
        <v>132.75000000000003</v>
      </c>
      <c r="J62" s="40">
        <v>134.30000000000001</v>
      </c>
      <c r="K62" s="31">
        <v>131.19999999999999</v>
      </c>
      <c r="L62" s="31">
        <v>127.1</v>
      </c>
      <c r="M62" s="31">
        <v>4.8424699999999996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484.2</v>
      </c>
      <c r="D63" s="40">
        <v>483.8</v>
      </c>
      <c r="E63" s="40">
        <v>472.90000000000003</v>
      </c>
      <c r="F63" s="40">
        <v>461.6</v>
      </c>
      <c r="G63" s="40">
        <v>450.70000000000005</v>
      </c>
      <c r="H63" s="40">
        <v>495.1</v>
      </c>
      <c r="I63" s="40">
        <v>506</v>
      </c>
      <c r="J63" s="40">
        <v>517.29999999999995</v>
      </c>
      <c r="K63" s="31">
        <v>494.7</v>
      </c>
      <c r="L63" s="31">
        <v>472.5</v>
      </c>
      <c r="M63" s="31">
        <v>17.196179999999998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898.35</v>
      </c>
      <c r="D64" s="40">
        <v>898.33333333333337</v>
      </c>
      <c r="E64" s="40">
        <v>888.66666666666674</v>
      </c>
      <c r="F64" s="40">
        <v>878.98333333333335</v>
      </c>
      <c r="G64" s="40">
        <v>869.31666666666672</v>
      </c>
      <c r="H64" s="40">
        <v>908.01666666666677</v>
      </c>
      <c r="I64" s="40">
        <v>917.68333333333351</v>
      </c>
      <c r="J64" s="40">
        <v>927.36666666666679</v>
      </c>
      <c r="K64" s="31">
        <v>908</v>
      </c>
      <c r="L64" s="31">
        <v>888.65</v>
      </c>
      <c r="M64" s="31">
        <v>20.812059999999999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145.5</v>
      </c>
      <c r="D65" s="40">
        <v>145.63333333333335</v>
      </c>
      <c r="E65" s="40">
        <v>143.66666666666671</v>
      </c>
      <c r="F65" s="40">
        <v>141.83333333333337</v>
      </c>
      <c r="G65" s="40">
        <v>139.86666666666673</v>
      </c>
      <c r="H65" s="40">
        <v>147.4666666666667</v>
      </c>
      <c r="I65" s="40">
        <v>149.43333333333334</v>
      </c>
      <c r="J65" s="40">
        <v>151.26666666666668</v>
      </c>
      <c r="K65" s="31">
        <v>147.6</v>
      </c>
      <c r="L65" s="31">
        <v>143.80000000000001</v>
      </c>
      <c r="M65" s="31">
        <v>10.76403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133.94999999999999</v>
      </c>
      <c r="D66" s="40">
        <v>134.36666666666667</v>
      </c>
      <c r="E66" s="40">
        <v>132.33333333333334</v>
      </c>
      <c r="F66" s="40">
        <v>130.71666666666667</v>
      </c>
      <c r="G66" s="40">
        <v>128.68333333333334</v>
      </c>
      <c r="H66" s="40">
        <v>135.98333333333335</v>
      </c>
      <c r="I66" s="40">
        <v>138.01666666666665</v>
      </c>
      <c r="J66" s="40">
        <v>139.63333333333335</v>
      </c>
      <c r="K66" s="31">
        <v>136.4</v>
      </c>
      <c r="L66" s="31">
        <v>132.75</v>
      </c>
      <c r="M66" s="31">
        <v>77.688050000000004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4987.8500000000004</v>
      </c>
      <c r="D67" s="40">
        <v>4985.833333333333</v>
      </c>
      <c r="E67" s="40">
        <v>4903.6666666666661</v>
      </c>
      <c r="F67" s="40">
        <v>4819.4833333333327</v>
      </c>
      <c r="G67" s="40">
        <v>4737.3166666666657</v>
      </c>
      <c r="H67" s="40">
        <v>5070.0166666666664</v>
      </c>
      <c r="I67" s="40">
        <v>5152.1833333333325</v>
      </c>
      <c r="J67" s="40">
        <v>5236.3666666666668</v>
      </c>
      <c r="K67" s="31">
        <v>5068</v>
      </c>
      <c r="L67" s="31">
        <v>4901.6499999999996</v>
      </c>
      <c r="M67" s="31">
        <v>4.66364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1658.6</v>
      </c>
      <c r="D68" s="40">
        <v>1670.5333333333335</v>
      </c>
      <c r="E68" s="40">
        <v>1641.0666666666671</v>
      </c>
      <c r="F68" s="40">
        <v>1623.5333333333335</v>
      </c>
      <c r="G68" s="40">
        <v>1594.0666666666671</v>
      </c>
      <c r="H68" s="40">
        <v>1688.0666666666671</v>
      </c>
      <c r="I68" s="40">
        <v>1717.5333333333338</v>
      </c>
      <c r="J68" s="40">
        <v>1735.0666666666671</v>
      </c>
      <c r="K68" s="31">
        <v>1700</v>
      </c>
      <c r="L68" s="31">
        <v>1653</v>
      </c>
      <c r="M68" s="31">
        <v>6.2046999999999999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653.20000000000005</v>
      </c>
      <c r="D69" s="40">
        <v>655.01666666666665</v>
      </c>
      <c r="E69" s="40">
        <v>647.13333333333333</v>
      </c>
      <c r="F69" s="40">
        <v>641.06666666666672</v>
      </c>
      <c r="G69" s="40">
        <v>633.18333333333339</v>
      </c>
      <c r="H69" s="40">
        <v>661.08333333333326</v>
      </c>
      <c r="I69" s="40">
        <v>668.96666666666647</v>
      </c>
      <c r="J69" s="40">
        <v>675.03333333333319</v>
      </c>
      <c r="K69" s="31">
        <v>662.9</v>
      </c>
      <c r="L69" s="31">
        <v>648.95000000000005</v>
      </c>
      <c r="M69" s="31">
        <v>10.99874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794.75</v>
      </c>
      <c r="D70" s="40">
        <v>800.93333333333339</v>
      </c>
      <c r="E70" s="40">
        <v>774.01666666666677</v>
      </c>
      <c r="F70" s="40">
        <v>753.28333333333342</v>
      </c>
      <c r="G70" s="40">
        <v>726.36666666666679</v>
      </c>
      <c r="H70" s="40">
        <v>821.66666666666674</v>
      </c>
      <c r="I70" s="40">
        <v>848.58333333333326</v>
      </c>
      <c r="J70" s="40">
        <v>869.31666666666672</v>
      </c>
      <c r="K70" s="31">
        <v>827.85</v>
      </c>
      <c r="L70" s="31">
        <v>780.2</v>
      </c>
      <c r="M70" s="31">
        <v>4.3705999999999996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441.25</v>
      </c>
      <c r="D71" s="40">
        <v>442.05</v>
      </c>
      <c r="E71" s="40">
        <v>431.90000000000003</v>
      </c>
      <c r="F71" s="40">
        <v>422.55</v>
      </c>
      <c r="G71" s="40">
        <v>412.40000000000003</v>
      </c>
      <c r="H71" s="40">
        <v>451.40000000000003</v>
      </c>
      <c r="I71" s="40">
        <v>461.55</v>
      </c>
      <c r="J71" s="40">
        <v>470.90000000000003</v>
      </c>
      <c r="K71" s="31">
        <v>452.2</v>
      </c>
      <c r="L71" s="31">
        <v>432.7</v>
      </c>
      <c r="M71" s="31">
        <v>7.3088300000000004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975.5</v>
      </c>
      <c r="D72" s="40">
        <v>990.31666666666661</v>
      </c>
      <c r="E72" s="40">
        <v>958.23333333333323</v>
      </c>
      <c r="F72" s="40">
        <v>940.96666666666658</v>
      </c>
      <c r="G72" s="40">
        <v>908.88333333333321</v>
      </c>
      <c r="H72" s="40">
        <v>1007.5833333333333</v>
      </c>
      <c r="I72" s="40">
        <v>1039.6666666666667</v>
      </c>
      <c r="J72" s="40">
        <v>1056.9333333333334</v>
      </c>
      <c r="K72" s="31">
        <v>1022.4</v>
      </c>
      <c r="L72" s="31">
        <v>973.05</v>
      </c>
      <c r="M72" s="31">
        <v>11.65189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306.60000000000002</v>
      </c>
      <c r="D73" s="40">
        <v>309.06666666666666</v>
      </c>
      <c r="E73" s="40">
        <v>301.7833333333333</v>
      </c>
      <c r="F73" s="40">
        <v>296.96666666666664</v>
      </c>
      <c r="G73" s="40">
        <v>289.68333333333328</v>
      </c>
      <c r="H73" s="40">
        <v>313.88333333333333</v>
      </c>
      <c r="I73" s="40">
        <v>321.16666666666674</v>
      </c>
      <c r="J73" s="40">
        <v>325.98333333333335</v>
      </c>
      <c r="K73" s="31">
        <v>316.35000000000002</v>
      </c>
      <c r="L73" s="31">
        <v>304.25</v>
      </c>
      <c r="M73" s="31">
        <v>68.429180000000002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609.9</v>
      </c>
      <c r="D74" s="40">
        <v>612.56666666666661</v>
      </c>
      <c r="E74" s="40">
        <v>603.18333333333317</v>
      </c>
      <c r="F74" s="40">
        <v>596.46666666666658</v>
      </c>
      <c r="G74" s="40">
        <v>587.08333333333314</v>
      </c>
      <c r="H74" s="40">
        <v>619.28333333333319</v>
      </c>
      <c r="I74" s="40">
        <v>628.66666666666663</v>
      </c>
      <c r="J74" s="40">
        <v>635.38333333333321</v>
      </c>
      <c r="K74" s="31">
        <v>621.95000000000005</v>
      </c>
      <c r="L74" s="31">
        <v>605.85</v>
      </c>
      <c r="M74" s="31">
        <v>31.880459999999999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1947.4</v>
      </c>
      <c r="D75" s="40">
        <v>1943.6833333333334</v>
      </c>
      <c r="E75" s="40">
        <v>1891.3666666666668</v>
      </c>
      <c r="F75" s="40">
        <v>1835.3333333333335</v>
      </c>
      <c r="G75" s="40">
        <v>1783.0166666666669</v>
      </c>
      <c r="H75" s="40">
        <v>1999.7166666666667</v>
      </c>
      <c r="I75" s="40">
        <v>2052.0333333333333</v>
      </c>
      <c r="J75" s="40">
        <v>2108.0666666666666</v>
      </c>
      <c r="K75" s="31">
        <v>1996</v>
      </c>
      <c r="L75" s="31">
        <v>1887.65</v>
      </c>
      <c r="M75" s="31">
        <v>2.0583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2056.3000000000002</v>
      </c>
      <c r="D76" s="40">
        <v>2074.4833333333331</v>
      </c>
      <c r="E76" s="40">
        <v>2021.3666666666663</v>
      </c>
      <c r="F76" s="40">
        <v>1986.4333333333332</v>
      </c>
      <c r="G76" s="40">
        <v>1933.3166666666664</v>
      </c>
      <c r="H76" s="40">
        <v>2109.4166666666661</v>
      </c>
      <c r="I76" s="40">
        <v>2162.5333333333328</v>
      </c>
      <c r="J76" s="40">
        <v>2197.4666666666662</v>
      </c>
      <c r="K76" s="31">
        <v>2127.6</v>
      </c>
      <c r="L76" s="31">
        <v>2039.55</v>
      </c>
      <c r="M76" s="31">
        <v>7.5748699999999998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177.95</v>
      </c>
      <c r="D77" s="40">
        <v>181.36666666666667</v>
      </c>
      <c r="E77" s="40">
        <v>172.23333333333335</v>
      </c>
      <c r="F77" s="40">
        <v>166.51666666666668</v>
      </c>
      <c r="G77" s="40">
        <v>157.38333333333335</v>
      </c>
      <c r="H77" s="40">
        <v>187.08333333333334</v>
      </c>
      <c r="I77" s="40">
        <v>196.21666666666667</v>
      </c>
      <c r="J77" s="40">
        <v>201.93333333333334</v>
      </c>
      <c r="K77" s="31">
        <v>190.5</v>
      </c>
      <c r="L77" s="31">
        <v>175.65</v>
      </c>
      <c r="M77" s="31">
        <v>8.4688599999999994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4874.6499999999996</v>
      </c>
      <c r="D78" s="40">
        <v>4850.45</v>
      </c>
      <c r="E78" s="40">
        <v>4812.2</v>
      </c>
      <c r="F78" s="40">
        <v>4749.75</v>
      </c>
      <c r="G78" s="40">
        <v>4711.5</v>
      </c>
      <c r="H78" s="40">
        <v>4912.8999999999996</v>
      </c>
      <c r="I78" s="40">
        <v>4951.1499999999996</v>
      </c>
      <c r="J78" s="40">
        <v>5013.5999999999995</v>
      </c>
      <c r="K78" s="31">
        <v>4888.7</v>
      </c>
      <c r="L78" s="31">
        <v>4788</v>
      </c>
      <c r="M78" s="31">
        <v>4.1081700000000003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3910.15</v>
      </c>
      <c r="D79" s="40">
        <v>3968.8166666666671</v>
      </c>
      <c r="E79" s="40">
        <v>3841.3333333333339</v>
      </c>
      <c r="F79" s="40">
        <v>3772.5166666666669</v>
      </c>
      <c r="G79" s="40">
        <v>3645.0333333333338</v>
      </c>
      <c r="H79" s="40">
        <v>4037.6333333333341</v>
      </c>
      <c r="I79" s="40">
        <v>4165.1166666666668</v>
      </c>
      <c r="J79" s="40">
        <v>4233.9333333333343</v>
      </c>
      <c r="K79" s="31">
        <v>4096.3</v>
      </c>
      <c r="L79" s="31">
        <v>3900</v>
      </c>
      <c r="M79" s="31">
        <v>2.5865200000000002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3810.95</v>
      </c>
      <c r="D80" s="40">
        <v>3823.0166666666664</v>
      </c>
      <c r="E80" s="40">
        <v>3756.083333333333</v>
      </c>
      <c r="F80" s="40">
        <v>3701.2166666666667</v>
      </c>
      <c r="G80" s="40">
        <v>3634.2833333333333</v>
      </c>
      <c r="H80" s="40">
        <v>3877.8833333333328</v>
      </c>
      <c r="I80" s="40">
        <v>3944.8166666666662</v>
      </c>
      <c r="J80" s="40">
        <v>3999.6833333333325</v>
      </c>
      <c r="K80" s="31">
        <v>3889.95</v>
      </c>
      <c r="L80" s="31">
        <v>3768.15</v>
      </c>
      <c r="M80" s="31">
        <v>1.6448400000000001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4514.8500000000004</v>
      </c>
      <c r="D81" s="40">
        <v>4537.95</v>
      </c>
      <c r="E81" s="40">
        <v>4476.8999999999996</v>
      </c>
      <c r="F81" s="40">
        <v>4438.95</v>
      </c>
      <c r="G81" s="40">
        <v>4377.8999999999996</v>
      </c>
      <c r="H81" s="40">
        <v>4575.8999999999996</v>
      </c>
      <c r="I81" s="40">
        <v>4636.9500000000007</v>
      </c>
      <c r="J81" s="40">
        <v>4674.8999999999996</v>
      </c>
      <c r="K81" s="31">
        <v>4599</v>
      </c>
      <c r="L81" s="31">
        <v>4500</v>
      </c>
      <c r="M81" s="31">
        <v>5.6751500000000004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2544</v>
      </c>
      <c r="D82" s="40">
        <v>2567.15</v>
      </c>
      <c r="E82" s="40">
        <v>2511.8500000000004</v>
      </c>
      <c r="F82" s="40">
        <v>2479.7000000000003</v>
      </c>
      <c r="G82" s="40">
        <v>2424.4000000000005</v>
      </c>
      <c r="H82" s="40">
        <v>2599.3000000000002</v>
      </c>
      <c r="I82" s="40">
        <v>2654.6000000000004</v>
      </c>
      <c r="J82" s="40">
        <v>2686.75</v>
      </c>
      <c r="K82" s="31">
        <v>2622.45</v>
      </c>
      <c r="L82" s="31">
        <v>2535</v>
      </c>
      <c r="M82" s="31">
        <v>12.713990000000001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603.25</v>
      </c>
      <c r="D83" s="40">
        <v>595.56666666666672</v>
      </c>
      <c r="E83" s="40">
        <v>583.13333333333344</v>
      </c>
      <c r="F83" s="40">
        <v>563.01666666666677</v>
      </c>
      <c r="G83" s="40">
        <v>550.58333333333348</v>
      </c>
      <c r="H83" s="40">
        <v>615.68333333333339</v>
      </c>
      <c r="I83" s="40">
        <v>628.11666666666656</v>
      </c>
      <c r="J83" s="40">
        <v>648.23333333333335</v>
      </c>
      <c r="K83" s="31">
        <v>608</v>
      </c>
      <c r="L83" s="31">
        <v>575.45000000000005</v>
      </c>
      <c r="M83" s="31">
        <v>6.0711500000000003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1595.7</v>
      </c>
      <c r="D84" s="40">
        <v>1591.3000000000002</v>
      </c>
      <c r="E84" s="40">
        <v>1574.2000000000003</v>
      </c>
      <c r="F84" s="40">
        <v>1552.7</v>
      </c>
      <c r="G84" s="40">
        <v>1535.6000000000001</v>
      </c>
      <c r="H84" s="40">
        <v>1612.8000000000004</v>
      </c>
      <c r="I84" s="40">
        <v>1629.9000000000003</v>
      </c>
      <c r="J84" s="40">
        <v>1651.4000000000005</v>
      </c>
      <c r="K84" s="31">
        <v>1608.4</v>
      </c>
      <c r="L84" s="31">
        <v>1569.8</v>
      </c>
      <c r="M84" s="31">
        <v>1.05124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1257.4000000000001</v>
      </c>
      <c r="D85" s="40">
        <v>1248</v>
      </c>
      <c r="E85" s="40">
        <v>1192.5999999999999</v>
      </c>
      <c r="F85" s="40">
        <v>1127.8</v>
      </c>
      <c r="G85" s="40">
        <v>1072.3999999999999</v>
      </c>
      <c r="H85" s="40">
        <v>1312.8</v>
      </c>
      <c r="I85" s="40">
        <v>1368.2</v>
      </c>
      <c r="J85" s="40">
        <v>1433</v>
      </c>
      <c r="K85" s="31">
        <v>1303.4000000000001</v>
      </c>
      <c r="L85" s="31">
        <v>1183.2</v>
      </c>
      <c r="M85" s="31">
        <v>54.078539999999997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158.4</v>
      </c>
      <c r="D86" s="40">
        <v>158.9</v>
      </c>
      <c r="E86" s="40">
        <v>156.4</v>
      </c>
      <c r="F86" s="40">
        <v>154.4</v>
      </c>
      <c r="G86" s="40">
        <v>151.9</v>
      </c>
      <c r="H86" s="40">
        <v>160.9</v>
      </c>
      <c r="I86" s="40">
        <v>163.4</v>
      </c>
      <c r="J86" s="40">
        <v>165.4</v>
      </c>
      <c r="K86" s="31">
        <v>161.4</v>
      </c>
      <c r="L86" s="31">
        <v>156.9</v>
      </c>
      <c r="M86" s="31">
        <v>24.67456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78.25</v>
      </c>
      <c r="D87" s="40">
        <v>78.983333333333334</v>
      </c>
      <c r="E87" s="40">
        <v>77.116666666666674</v>
      </c>
      <c r="F87" s="40">
        <v>75.983333333333334</v>
      </c>
      <c r="G87" s="40">
        <v>74.116666666666674</v>
      </c>
      <c r="H87" s="40">
        <v>80.116666666666674</v>
      </c>
      <c r="I87" s="40">
        <v>81.98333333333332</v>
      </c>
      <c r="J87" s="40">
        <v>83.116666666666674</v>
      </c>
      <c r="K87" s="31">
        <v>80.849999999999994</v>
      </c>
      <c r="L87" s="31">
        <v>77.849999999999994</v>
      </c>
      <c r="M87" s="31">
        <v>99.988749999999996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280</v>
      </c>
      <c r="D88" s="40">
        <v>280.9666666666667</v>
      </c>
      <c r="E88" s="40">
        <v>270.58333333333337</v>
      </c>
      <c r="F88" s="40">
        <v>261.16666666666669</v>
      </c>
      <c r="G88" s="40">
        <v>250.78333333333336</v>
      </c>
      <c r="H88" s="40">
        <v>290.38333333333338</v>
      </c>
      <c r="I88" s="40">
        <v>300.76666666666671</v>
      </c>
      <c r="J88" s="40">
        <v>310.18333333333339</v>
      </c>
      <c r="K88" s="31">
        <v>291.35000000000002</v>
      </c>
      <c r="L88" s="31">
        <v>271.55</v>
      </c>
      <c r="M88" s="31">
        <v>127.65049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140.80000000000001</v>
      </c>
      <c r="D89" s="40">
        <v>141.63333333333333</v>
      </c>
      <c r="E89" s="40">
        <v>139.16666666666666</v>
      </c>
      <c r="F89" s="40">
        <v>137.53333333333333</v>
      </c>
      <c r="G89" s="40">
        <v>135.06666666666666</v>
      </c>
      <c r="H89" s="40">
        <v>143.26666666666665</v>
      </c>
      <c r="I89" s="40">
        <v>145.73333333333335</v>
      </c>
      <c r="J89" s="40">
        <v>147.36666666666665</v>
      </c>
      <c r="K89" s="31">
        <v>144.1</v>
      </c>
      <c r="L89" s="31">
        <v>140</v>
      </c>
      <c r="M89" s="31">
        <v>79.974620000000002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27.55</v>
      </c>
      <c r="D90" s="40">
        <v>27.683333333333337</v>
      </c>
      <c r="E90" s="40">
        <v>27.266666666666673</v>
      </c>
      <c r="F90" s="40">
        <v>26.983333333333334</v>
      </c>
      <c r="G90" s="40">
        <v>26.56666666666667</v>
      </c>
      <c r="H90" s="40">
        <v>27.966666666666676</v>
      </c>
      <c r="I90" s="40">
        <v>28.38333333333334</v>
      </c>
      <c r="J90" s="40">
        <v>28.666666666666679</v>
      </c>
      <c r="K90" s="31">
        <v>28.1</v>
      </c>
      <c r="L90" s="31">
        <v>27.4</v>
      </c>
      <c r="M90" s="31">
        <v>126.67787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3871.25</v>
      </c>
      <c r="D91" s="40">
        <v>3919.75</v>
      </c>
      <c r="E91" s="40">
        <v>3751.5</v>
      </c>
      <c r="F91" s="40">
        <v>3631.75</v>
      </c>
      <c r="G91" s="40">
        <v>3463.5</v>
      </c>
      <c r="H91" s="40">
        <v>4039.5</v>
      </c>
      <c r="I91" s="40">
        <v>4207.75</v>
      </c>
      <c r="J91" s="40">
        <v>4327.5</v>
      </c>
      <c r="K91" s="31">
        <v>4088</v>
      </c>
      <c r="L91" s="31">
        <v>3800</v>
      </c>
      <c r="M91" s="31">
        <v>3.10148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527.65</v>
      </c>
      <c r="D92" s="40">
        <v>533.19999999999993</v>
      </c>
      <c r="E92" s="40">
        <v>518.49999999999989</v>
      </c>
      <c r="F92" s="40">
        <v>509.34999999999991</v>
      </c>
      <c r="G92" s="40">
        <v>494.64999999999986</v>
      </c>
      <c r="H92" s="40">
        <v>542.34999999999991</v>
      </c>
      <c r="I92" s="40">
        <v>557.04999999999995</v>
      </c>
      <c r="J92" s="40">
        <v>566.19999999999993</v>
      </c>
      <c r="K92" s="31">
        <v>547.9</v>
      </c>
      <c r="L92" s="31">
        <v>524.04999999999995</v>
      </c>
      <c r="M92" s="31">
        <v>12.5648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616</v>
      </c>
      <c r="D93" s="40">
        <v>625.18333333333339</v>
      </c>
      <c r="E93" s="40">
        <v>601.96666666666681</v>
      </c>
      <c r="F93" s="40">
        <v>587.93333333333339</v>
      </c>
      <c r="G93" s="40">
        <v>564.71666666666681</v>
      </c>
      <c r="H93" s="40">
        <v>639.21666666666681</v>
      </c>
      <c r="I93" s="40">
        <v>662.43333333333351</v>
      </c>
      <c r="J93" s="40">
        <v>676.46666666666681</v>
      </c>
      <c r="K93" s="31">
        <v>648.4</v>
      </c>
      <c r="L93" s="31">
        <v>611.15</v>
      </c>
      <c r="M93" s="31">
        <v>1.38201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1029.75</v>
      </c>
      <c r="D94" s="40">
        <v>1039.25</v>
      </c>
      <c r="E94" s="40">
        <v>1015.5</v>
      </c>
      <c r="F94" s="40">
        <v>1001.25</v>
      </c>
      <c r="G94" s="40">
        <v>977.5</v>
      </c>
      <c r="H94" s="40">
        <v>1053.5</v>
      </c>
      <c r="I94" s="40">
        <v>1077.25</v>
      </c>
      <c r="J94" s="40">
        <v>1091.5</v>
      </c>
      <c r="K94" s="31">
        <v>1063</v>
      </c>
      <c r="L94" s="31">
        <v>1025</v>
      </c>
      <c r="M94" s="31">
        <v>27.08079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550.54999999999995</v>
      </c>
      <c r="D95" s="40">
        <v>553.08333333333337</v>
      </c>
      <c r="E95" s="40">
        <v>543.06666666666672</v>
      </c>
      <c r="F95" s="40">
        <v>535.58333333333337</v>
      </c>
      <c r="G95" s="40">
        <v>525.56666666666672</v>
      </c>
      <c r="H95" s="40">
        <v>560.56666666666672</v>
      </c>
      <c r="I95" s="40">
        <v>570.58333333333337</v>
      </c>
      <c r="J95" s="40">
        <v>578.06666666666672</v>
      </c>
      <c r="K95" s="31">
        <v>563.1</v>
      </c>
      <c r="L95" s="31">
        <v>545.6</v>
      </c>
      <c r="M95" s="31">
        <v>1.2722899999999999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1475.85</v>
      </c>
      <c r="D96" s="40">
        <v>1483.5833333333333</v>
      </c>
      <c r="E96" s="40">
        <v>1460.2666666666664</v>
      </c>
      <c r="F96" s="40">
        <v>1444.6833333333332</v>
      </c>
      <c r="G96" s="40">
        <v>1421.3666666666663</v>
      </c>
      <c r="H96" s="40">
        <v>1499.1666666666665</v>
      </c>
      <c r="I96" s="40">
        <v>1522.4833333333336</v>
      </c>
      <c r="J96" s="40">
        <v>1538.0666666666666</v>
      </c>
      <c r="K96" s="31">
        <v>1506.9</v>
      </c>
      <c r="L96" s="31">
        <v>1468</v>
      </c>
      <c r="M96" s="31">
        <v>12.10796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1440.65</v>
      </c>
      <c r="D97" s="40">
        <v>1457.3</v>
      </c>
      <c r="E97" s="40">
        <v>1415.35</v>
      </c>
      <c r="F97" s="40">
        <v>1390.05</v>
      </c>
      <c r="G97" s="40">
        <v>1348.1</v>
      </c>
      <c r="H97" s="40">
        <v>1482.6</v>
      </c>
      <c r="I97" s="40">
        <v>1524.5500000000002</v>
      </c>
      <c r="J97" s="40">
        <v>1549.85</v>
      </c>
      <c r="K97" s="31">
        <v>1499.25</v>
      </c>
      <c r="L97" s="31">
        <v>1432</v>
      </c>
      <c r="M97" s="31">
        <v>11.637420000000001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695.95</v>
      </c>
      <c r="D98" s="40">
        <v>702.55000000000007</v>
      </c>
      <c r="E98" s="40">
        <v>683.40000000000009</v>
      </c>
      <c r="F98" s="40">
        <v>670.85</v>
      </c>
      <c r="G98" s="40">
        <v>651.70000000000005</v>
      </c>
      <c r="H98" s="40">
        <v>715.10000000000014</v>
      </c>
      <c r="I98" s="40">
        <v>734.25</v>
      </c>
      <c r="J98" s="40">
        <v>746.80000000000018</v>
      </c>
      <c r="K98" s="31">
        <v>721.7</v>
      </c>
      <c r="L98" s="31">
        <v>690</v>
      </c>
      <c r="M98" s="31">
        <v>11.825480000000001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367.2</v>
      </c>
      <c r="D99" s="40">
        <v>362.7166666666667</v>
      </c>
      <c r="E99" s="40">
        <v>347.43333333333339</v>
      </c>
      <c r="F99" s="40">
        <v>327.66666666666669</v>
      </c>
      <c r="G99" s="40">
        <v>312.38333333333338</v>
      </c>
      <c r="H99" s="40">
        <v>382.48333333333341</v>
      </c>
      <c r="I99" s="40">
        <v>397.76666666666671</v>
      </c>
      <c r="J99" s="40">
        <v>417.53333333333342</v>
      </c>
      <c r="K99" s="31">
        <v>378</v>
      </c>
      <c r="L99" s="31">
        <v>342.95</v>
      </c>
      <c r="M99" s="31">
        <v>14.71696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1163.0999999999999</v>
      </c>
      <c r="D100" s="40">
        <v>1155.7833333333335</v>
      </c>
      <c r="E100" s="40">
        <v>1133.366666666667</v>
      </c>
      <c r="F100" s="40">
        <v>1103.6333333333334</v>
      </c>
      <c r="G100" s="40">
        <v>1081.2166666666669</v>
      </c>
      <c r="H100" s="40">
        <v>1185.5166666666671</v>
      </c>
      <c r="I100" s="40">
        <v>1207.9333333333336</v>
      </c>
      <c r="J100" s="40">
        <v>1237.6666666666672</v>
      </c>
      <c r="K100" s="31">
        <v>1178.2</v>
      </c>
      <c r="L100" s="31">
        <v>1126.05</v>
      </c>
      <c r="M100" s="31">
        <v>93.837800000000001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2906.05</v>
      </c>
      <c r="D101" s="40">
        <v>2905.7333333333336</v>
      </c>
      <c r="E101" s="40">
        <v>2852.166666666667</v>
      </c>
      <c r="F101" s="40">
        <v>2798.2833333333333</v>
      </c>
      <c r="G101" s="40">
        <v>2744.7166666666667</v>
      </c>
      <c r="H101" s="40">
        <v>2959.6166666666672</v>
      </c>
      <c r="I101" s="40">
        <v>3013.1833333333338</v>
      </c>
      <c r="J101" s="40">
        <v>3067.0666666666675</v>
      </c>
      <c r="K101" s="31">
        <v>2959.3</v>
      </c>
      <c r="L101" s="31">
        <v>2851.85</v>
      </c>
      <c r="M101" s="31">
        <v>3.50678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1524.6</v>
      </c>
      <c r="D102" s="40">
        <v>1522.1333333333332</v>
      </c>
      <c r="E102" s="40">
        <v>1511.1166666666663</v>
      </c>
      <c r="F102" s="40">
        <v>1497.6333333333332</v>
      </c>
      <c r="G102" s="40">
        <v>1486.6166666666663</v>
      </c>
      <c r="H102" s="40">
        <v>1535.6166666666663</v>
      </c>
      <c r="I102" s="40">
        <v>1546.6333333333332</v>
      </c>
      <c r="J102" s="40">
        <v>1560.1166666666663</v>
      </c>
      <c r="K102" s="31">
        <v>1533.15</v>
      </c>
      <c r="L102" s="31">
        <v>1508.65</v>
      </c>
      <c r="M102" s="31">
        <v>54.215269999999997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668.8</v>
      </c>
      <c r="D103" s="40">
        <v>667.96666666666658</v>
      </c>
      <c r="E103" s="40">
        <v>663.13333333333321</v>
      </c>
      <c r="F103" s="40">
        <v>657.46666666666658</v>
      </c>
      <c r="G103" s="40">
        <v>652.63333333333321</v>
      </c>
      <c r="H103" s="40">
        <v>673.63333333333321</v>
      </c>
      <c r="I103" s="40">
        <v>678.46666666666647</v>
      </c>
      <c r="J103" s="40">
        <v>684.13333333333321</v>
      </c>
      <c r="K103" s="31">
        <v>672.8</v>
      </c>
      <c r="L103" s="31">
        <v>662.3</v>
      </c>
      <c r="M103" s="31">
        <v>21.73978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1259.2</v>
      </c>
      <c r="D104" s="40">
        <v>1263.3499999999999</v>
      </c>
      <c r="E104" s="40">
        <v>1237.1999999999998</v>
      </c>
      <c r="F104" s="40">
        <v>1215.1999999999998</v>
      </c>
      <c r="G104" s="40">
        <v>1189.0499999999997</v>
      </c>
      <c r="H104" s="40">
        <v>1285.3499999999999</v>
      </c>
      <c r="I104" s="40">
        <v>1311.5</v>
      </c>
      <c r="J104" s="40">
        <v>1333.5</v>
      </c>
      <c r="K104" s="31">
        <v>1289.5</v>
      </c>
      <c r="L104" s="31">
        <v>1241.3499999999999</v>
      </c>
      <c r="M104" s="31">
        <v>38.357970000000002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2680.6</v>
      </c>
      <c r="D105" s="40">
        <v>2682.6666666666665</v>
      </c>
      <c r="E105" s="40">
        <v>2654.4333333333329</v>
      </c>
      <c r="F105" s="40">
        <v>2628.2666666666664</v>
      </c>
      <c r="G105" s="40">
        <v>2600.0333333333328</v>
      </c>
      <c r="H105" s="40">
        <v>2708.833333333333</v>
      </c>
      <c r="I105" s="40">
        <v>2737.0666666666666</v>
      </c>
      <c r="J105" s="40">
        <v>2763.2333333333331</v>
      </c>
      <c r="K105" s="31">
        <v>2710.9</v>
      </c>
      <c r="L105" s="31">
        <v>2656.5</v>
      </c>
      <c r="M105" s="31">
        <v>7.5842599999999996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406.85</v>
      </c>
      <c r="D106" s="40">
        <v>407.36666666666662</v>
      </c>
      <c r="E106" s="40">
        <v>398.98333333333323</v>
      </c>
      <c r="F106" s="40">
        <v>391.11666666666662</v>
      </c>
      <c r="G106" s="40">
        <v>382.73333333333323</v>
      </c>
      <c r="H106" s="40">
        <v>415.23333333333323</v>
      </c>
      <c r="I106" s="40">
        <v>423.61666666666656</v>
      </c>
      <c r="J106" s="40">
        <v>431.48333333333323</v>
      </c>
      <c r="K106" s="31">
        <v>415.75</v>
      </c>
      <c r="L106" s="31">
        <v>399.5</v>
      </c>
      <c r="M106" s="31">
        <v>159.43020000000001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1112.25</v>
      </c>
      <c r="D107" s="40">
        <v>1123.9166666666667</v>
      </c>
      <c r="E107" s="40">
        <v>1089.9333333333334</v>
      </c>
      <c r="F107" s="40">
        <v>1067.6166666666666</v>
      </c>
      <c r="G107" s="40">
        <v>1033.6333333333332</v>
      </c>
      <c r="H107" s="40">
        <v>1146.2333333333336</v>
      </c>
      <c r="I107" s="40">
        <v>1180.2166666666667</v>
      </c>
      <c r="J107" s="40">
        <v>1202.5333333333338</v>
      </c>
      <c r="K107" s="31">
        <v>1157.9000000000001</v>
      </c>
      <c r="L107" s="31">
        <v>1101.5999999999999</v>
      </c>
      <c r="M107" s="31">
        <v>5.9548500000000004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245.65</v>
      </c>
      <c r="D108" s="40">
        <v>246.95000000000002</v>
      </c>
      <c r="E108" s="40">
        <v>243.20000000000005</v>
      </c>
      <c r="F108" s="40">
        <v>240.75000000000003</v>
      </c>
      <c r="G108" s="40">
        <v>237.00000000000006</v>
      </c>
      <c r="H108" s="40">
        <v>249.40000000000003</v>
      </c>
      <c r="I108" s="40">
        <v>253.14999999999998</v>
      </c>
      <c r="J108" s="40">
        <v>255.60000000000002</v>
      </c>
      <c r="K108" s="31">
        <v>250.7</v>
      </c>
      <c r="L108" s="31">
        <v>244.5</v>
      </c>
      <c r="M108" s="31">
        <v>23.140840000000001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2634.15</v>
      </c>
      <c r="D109" s="40">
        <v>2633.8333333333335</v>
      </c>
      <c r="E109" s="40">
        <v>2594.8166666666671</v>
      </c>
      <c r="F109" s="40">
        <v>2555.4833333333336</v>
      </c>
      <c r="G109" s="40">
        <v>2516.4666666666672</v>
      </c>
      <c r="H109" s="40">
        <v>2673.166666666667</v>
      </c>
      <c r="I109" s="40">
        <v>2712.1833333333334</v>
      </c>
      <c r="J109" s="40">
        <v>2751.5166666666669</v>
      </c>
      <c r="K109" s="31">
        <v>2672.85</v>
      </c>
      <c r="L109" s="31">
        <v>2594.5</v>
      </c>
      <c r="M109" s="31">
        <v>21.632200000000001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310.25</v>
      </c>
      <c r="D110" s="40">
        <v>305.86666666666667</v>
      </c>
      <c r="E110" s="40">
        <v>298.48333333333335</v>
      </c>
      <c r="F110" s="40">
        <v>286.7166666666667</v>
      </c>
      <c r="G110" s="40">
        <v>279.33333333333337</v>
      </c>
      <c r="H110" s="40">
        <v>317.63333333333333</v>
      </c>
      <c r="I110" s="40">
        <v>325.01666666666665</v>
      </c>
      <c r="J110" s="40">
        <v>336.7833333333333</v>
      </c>
      <c r="K110" s="31">
        <v>313.25</v>
      </c>
      <c r="L110" s="31">
        <v>294.10000000000002</v>
      </c>
      <c r="M110" s="31">
        <v>21.823689999999999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2721.95</v>
      </c>
      <c r="D111" s="40">
        <v>2730.15</v>
      </c>
      <c r="E111" s="40">
        <v>2701.8</v>
      </c>
      <c r="F111" s="40">
        <v>2681.65</v>
      </c>
      <c r="G111" s="40">
        <v>2653.3</v>
      </c>
      <c r="H111" s="40">
        <v>2750.3</v>
      </c>
      <c r="I111" s="40">
        <v>2778.6499999999996</v>
      </c>
      <c r="J111" s="40">
        <v>2798.8</v>
      </c>
      <c r="K111" s="31">
        <v>2758.5</v>
      </c>
      <c r="L111" s="31">
        <v>2710</v>
      </c>
      <c r="M111" s="31">
        <v>19.016999999999999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682.7</v>
      </c>
      <c r="D112" s="40">
        <v>682.16666666666663</v>
      </c>
      <c r="E112" s="40">
        <v>674.38333333333321</v>
      </c>
      <c r="F112" s="40">
        <v>666.06666666666661</v>
      </c>
      <c r="G112" s="40">
        <v>658.28333333333319</v>
      </c>
      <c r="H112" s="40">
        <v>690.48333333333323</v>
      </c>
      <c r="I112" s="40">
        <v>698.26666666666677</v>
      </c>
      <c r="J112" s="40">
        <v>706.58333333333326</v>
      </c>
      <c r="K112" s="31">
        <v>689.95</v>
      </c>
      <c r="L112" s="31">
        <v>673.85</v>
      </c>
      <c r="M112" s="31">
        <v>109.17371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1485.9</v>
      </c>
      <c r="D113" s="40">
        <v>1478.6333333333334</v>
      </c>
      <c r="E113" s="40">
        <v>1467.3166666666668</v>
      </c>
      <c r="F113" s="40">
        <v>1448.7333333333333</v>
      </c>
      <c r="G113" s="40">
        <v>1437.4166666666667</v>
      </c>
      <c r="H113" s="40">
        <v>1497.2166666666669</v>
      </c>
      <c r="I113" s="40">
        <v>1508.5333333333335</v>
      </c>
      <c r="J113" s="40">
        <v>1527.116666666667</v>
      </c>
      <c r="K113" s="31">
        <v>1489.95</v>
      </c>
      <c r="L113" s="31">
        <v>1460.05</v>
      </c>
      <c r="M113" s="31">
        <v>5.0048899999999996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681.45</v>
      </c>
      <c r="D114" s="40">
        <v>673.0333333333333</v>
      </c>
      <c r="E114" s="40">
        <v>662.16666666666663</v>
      </c>
      <c r="F114" s="40">
        <v>642.88333333333333</v>
      </c>
      <c r="G114" s="40">
        <v>632.01666666666665</v>
      </c>
      <c r="H114" s="40">
        <v>692.31666666666661</v>
      </c>
      <c r="I114" s="40">
        <v>703.18333333333339</v>
      </c>
      <c r="J114" s="40">
        <v>722.46666666666658</v>
      </c>
      <c r="K114" s="31">
        <v>683.9</v>
      </c>
      <c r="L114" s="31">
        <v>653.75</v>
      </c>
      <c r="M114" s="31">
        <v>11.689159999999999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668.55</v>
      </c>
      <c r="D115" s="40">
        <v>675.63333333333333</v>
      </c>
      <c r="E115" s="40">
        <v>653.4666666666667</v>
      </c>
      <c r="F115" s="40">
        <v>638.38333333333333</v>
      </c>
      <c r="G115" s="40">
        <v>616.2166666666667</v>
      </c>
      <c r="H115" s="40">
        <v>690.7166666666667</v>
      </c>
      <c r="I115" s="40">
        <v>712.88333333333344</v>
      </c>
      <c r="J115" s="40">
        <v>727.9666666666667</v>
      </c>
      <c r="K115" s="31">
        <v>697.8</v>
      </c>
      <c r="L115" s="31">
        <v>660.55</v>
      </c>
      <c r="M115" s="31">
        <v>6.8213100000000004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40.950000000000003</v>
      </c>
      <c r="D116" s="40">
        <v>41.433333333333337</v>
      </c>
      <c r="E116" s="40">
        <v>40.266666666666673</v>
      </c>
      <c r="F116" s="40">
        <v>39.583333333333336</v>
      </c>
      <c r="G116" s="40">
        <v>38.416666666666671</v>
      </c>
      <c r="H116" s="40">
        <v>42.116666666666674</v>
      </c>
      <c r="I116" s="40">
        <v>43.283333333333331</v>
      </c>
      <c r="J116" s="40">
        <v>43.966666666666676</v>
      </c>
      <c r="K116" s="31">
        <v>42.6</v>
      </c>
      <c r="L116" s="31">
        <v>40.75</v>
      </c>
      <c r="M116" s="31">
        <v>421.82139999999998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206.3</v>
      </c>
      <c r="D117" s="40">
        <v>207.5</v>
      </c>
      <c r="E117" s="40">
        <v>204.8</v>
      </c>
      <c r="F117" s="40">
        <v>203.3</v>
      </c>
      <c r="G117" s="40">
        <v>200.60000000000002</v>
      </c>
      <c r="H117" s="40">
        <v>209</v>
      </c>
      <c r="I117" s="40">
        <v>211.7</v>
      </c>
      <c r="J117" s="40">
        <v>213.2</v>
      </c>
      <c r="K117" s="31">
        <v>210.2</v>
      </c>
      <c r="L117" s="31">
        <v>206</v>
      </c>
      <c r="M117" s="31">
        <v>99.363650000000007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218.75</v>
      </c>
      <c r="D118" s="40">
        <v>221.58333333333334</v>
      </c>
      <c r="E118" s="40">
        <v>213.7166666666667</v>
      </c>
      <c r="F118" s="40">
        <v>208.68333333333337</v>
      </c>
      <c r="G118" s="40">
        <v>200.81666666666672</v>
      </c>
      <c r="H118" s="40">
        <v>226.61666666666667</v>
      </c>
      <c r="I118" s="40">
        <v>234.48333333333329</v>
      </c>
      <c r="J118" s="40">
        <v>239.51666666666665</v>
      </c>
      <c r="K118" s="31">
        <v>229.45</v>
      </c>
      <c r="L118" s="31">
        <v>216.55</v>
      </c>
      <c r="M118" s="31">
        <v>177.99351999999999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7056.9</v>
      </c>
      <c r="D119" s="40">
        <v>7072.916666666667</v>
      </c>
      <c r="E119" s="40">
        <v>6975.9833333333336</v>
      </c>
      <c r="F119" s="40">
        <v>6895.0666666666666</v>
      </c>
      <c r="G119" s="40">
        <v>6798.1333333333332</v>
      </c>
      <c r="H119" s="40">
        <v>7153.8333333333339</v>
      </c>
      <c r="I119" s="40">
        <v>7250.7666666666664</v>
      </c>
      <c r="J119" s="40">
        <v>7331.6833333333343</v>
      </c>
      <c r="K119" s="31">
        <v>7169.85</v>
      </c>
      <c r="L119" s="31">
        <v>6992</v>
      </c>
      <c r="M119" s="31">
        <v>0.51407999999999998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137.94999999999999</v>
      </c>
      <c r="D120" s="40">
        <v>137.26666666666668</v>
      </c>
      <c r="E120" s="40">
        <v>133.73333333333335</v>
      </c>
      <c r="F120" s="40">
        <v>129.51666666666668</v>
      </c>
      <c r="G120" s="40">
        <v>125.98333333333335</v>
      </c>
      <c r="H120" s="40">
        <v>141.48333333333335</v>
      </c>
      <c r="I120" s="40">
        <v>145.01666666666671</v>
      </c>
      <c r="J120" s="40">
        <v>149.23333333333335</v>
      </c>
      <c r="K120" s="31">
        <v>140.80000000000001</v>
      </c>
      <c r="L120" s="31">
        <v>133.05000000000001</v>
      </c>
      <c r="M120" s="31">
        <v>16.573930000000001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103</v>
      </c>
      <c r="D121" s="40">
        <v>103.36666666666667</v>
      </c>
      <c r="E121" s="40">
        <v>101.83333333333334</v>
      </c>
      <c r="F121" s="40">
        <v>100.66666666666667</v>
      </c>
      <c r="G121" s="40">
        <v>99.13333333333334</v>
      </c>
      <c r="H121" s="40">
        <v>104.53333333333335</v>
      </c>
      <c r="I121" s="40">
        <v>106.06666666666668</v>
      </c>
      <c r="J121" s="40">
        <v>107.23333333333335</v>
      </c>
      <c r="K121" s="31">
        <v>104.9</v>
      </c>
      <c r="L121" s="31">
        <v>102.2</v>
      </c>
      <c r="M121" s="31">
        <v>69.547489999999996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2554.1</v>
      </c>
      <c r="D122" s="40">
        <v>2591.5333333333333</v>
      </c>
      <c r="E122" s="40">
        <v>2498.1166666666668</v>
      </c>
      <c r="F122" s="40">
        <v>2442.1333333333337</v>
      </c>
      <c r="G122" s="40">
        <v>2348.7166666666672</v>
      </c>
      <c r="H122" s="40">
        <v>2647.5166666666664</v>
      </c>
      <c r="I122" s="40">
        <v>2740.9333333333334</v>
      </c>
      <c r="J122" s="40">
        <v>2796.9166666666661</v>
      </c>
      <c r="K122" s="31">
        <v>2684.95</v>
      </c>
      <c r="L122" s="31">
        <v>2535.5500000000002</v>
      </c>
      <c r="M122" s="31">
        <v>17.119820000000001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522.9</v>
      </c>
      <c r="D123" s="40">
        <v>521.99999999999989</v>
      </c>
      <c r="E123" s="40">
        <v>516.94999999999982</v>
      </c>
      <c r="F123" s="40">
        <v>510.99999999999989</v>
      </c>
      <c r="G123" s="40">
        <v>505.94999999999982</v>
      </c>
      <c r="H123" s="40">
        <v>527.94999999999982</v>
      </c>
      <c r="I123" s="40">
        <v>532.99999999999977</v>
      </c>
      <c r="J123" s="40">
        <v>538.94999999999982</v>
      </c>
      <c r="K123" s="31">
        <v>527.04999999999995</v>
      </c>
      <c r="L123" s="31">
        <v>516.04999999999995</v>
      </c>
      <c r="M123" s="31">
        <v>8.5813400000000009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217.15</v>
      </c>
      <c r="D124" s="40">
        <v>217.6</v>
      </c>
      <c r="E124" s="40">
        <v>212.35</v>
      </c>
      <c r="F124" s="40">
        <v>207.55</v>
      </c>
      <c r="G124" s="40">
        <v>202.3</v>
      </c>
      <c r="H124" s="40">
        <v>222.39999999999998</v>
      </c>
      <c r="I124" s="40">
        <v>227.64999999999998</v>
      </c>
      <c r="J124" s="40">
        <v>232.44999999999996</v>
      </c>
      <c r="K124" s="31">
        <v>222.85</v>
      </c>
      <c r="L124" s="31">
        <v>212.8</v>
      </c>
      <c r="M124" s="31">
        <v>34.907429999999998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988.6</v>
      </c>
      <c r="D125" s="40">
        <v>983.86666666666667</v>
      </c>
      <c r="E125" s="40">
        <v>968.83333333333337</v>
      </c>
      <c r="F125" s="40">
        <v>949.06666666666672</v>
      </c>
      <c r="G125" s="40">
        <v>934.03333333333342</v>
      </c>
      <c r="H125" s="40">
        <v>1003.6333333333333</v>
      </c>
      <c r="I125" s="40">
        <v>1018.6666666666666</v>
      </c>
      <c r="J125" s="40">
        <v>1038.4333333333334</v>
      </c>
      <c r="K125" s="31">
        <v>998.9</v>
      </c>
      <c r="L125" s="31">
        <v>964.1</v>
      </c>
      <c r="M125" s="31">
        <v>29.14978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5489.1</v>
      </c>
      <c r="D126" s="40">
        <v>5439.0166666666664</v>
      </c>
      <c r="E126" s="40">
        <v>5360.083333333333</v>
      </c>
      <c r="F126" s="40">
        <v>5231.0666666666666</v>
      </c>
      <c r="G126" s="40">
        <v>5152.1333333333332</v>
      </c>
      <c r="H126" s="40">
        <v>5568.0333333333328</v>
      </c>
      <c r="I126" s="40">
        <v>5646.9666666666672</v>
      </c>
      <c r="J126" s="40">
        <v>5775.9833333333327</v>
      </c>
      <c r="K126" s="31">
        <v>5517.95</v>
      </c>
      <c r="L126" s="31">
        <v>5310</v>
      </c>
      <c r="M126" s="31">
        <v>2.8781099999999999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1738.75</v>
      </c>
      <c r="D127" s="40">
        <v>1741.3</v>
      </c>
      <c r="E127" s="40">
        <v>1729.4499999999998</v>
      </c>
      <c r="F127" s="40">
        <v>1720.1499999999999</v>
      </c>
      <c r="G127" s="40">
        <v>1708.2999999999997</v>
      </c>
      <c r="H127" s="40">
        <v>1750.6</v>
      </c>
      <c r="I127" s="40">
        <v>1762.4499999999998</v>
      </c>
      <c r="J127" s="40">
        <v>1771.75</v>
      </c>
      <c r="K127" s="31">
        <v>1753.15</v>
      </c>
      <c r="L127" s="31">
        <v>1732</v>
      </c>
      <c r="M127" s="31">
        <v>61.890509999999999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1671.45</v>
      </c>
      <c r="D128" s="40">
        <v>1663.1166666666668</v>
      </c>
      <c r="E128" s="40">
        <v>1638.3333333333335</v>
      </c>
      <c r="F128" s="40">
        <v>1605.2166666666667</v>
      </c>
      <c r="G128" s="40">
        <v>1580.4333333333334</v>
      </c>
      <c r="H128" s="40">
        <v>1696.2333333333336</v>
      </c>
      <c r="I128" s="40">
        <v>1721.0166666666669</v>
      </c>
      <c r="J128" s="40">
        <v>1754.1333333333337</v>
      </c>
      <c r="K128" s="31">
        <v>1687.9</v>
      </c>
      <c r="L128" s="31">
        <v>1630</v>
      </c>
      <c r="M128" s="31">
        <v>4.84938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2564.9</v>
      </c>
      <c r="D129" s="40">
        <v>2558.2333333333336</v>
      </c>
      <c r="E129" s="40">
        <v>2526.666666666667</v>
      </c>
      <c r="F129" s="40">
        <v>2488.4333333333334</v>
      </c>
      <c r="G129" s="40">
        <v>2456.8666666666668</v>
      </c>
      <c r="H129" s="40">
        <v>2596.4666666666672</v>
      </c>
      <c r="I129" s="40">
        <v>2628.0333333333338</v>
      </c>
      <c r="J129" s="40">
        <v>2666.2666666666673</v>
      </c>
      <c r="K129" s="31">
        <v>2589.8000000000002</v>
      </c>
      <c r="L129" s="31">
        <v>2520</v>
      </c>
      <c r="M129" s="31">
        <v>3.0778799999999999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225.1</v>
      </c>
      <c r="D130" s="40">
        <v>229.28333333333333</v>
      </c>
      <c r="E130" s="40">
        <v>220.91666666666666</v>
      </c>
      <c r="F130" s="40">
        <v>216.73333333333332</v>
      </c>
      <c r="G130" s="40">
        <v>208.36666666666665</v>
      </c>
      <c r="H130" s="40">
        <v>233.46666666666667</v>
      </c>
      <c r="I130" s="40">
        <v>241.83333333333334</v>
      </c>
      <c r="J130" s="40">
        <v>246.01666666666668</v>
      </c>
      <c r="K130" s="31">
        <v>237.65</v>
      </c>
      <c r="L130" s="31">
        <v>225.1</v>
      </c>
      <c r="M130" s="31">
        <v>12.925840000000001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684.2</v>
      </c>
      <c r="D131" s="40">
        <v>682.9666666666667</v>
      </c>
      <c r="E131" s="40">
        <v>665.23333333333335</v>
      </c>
      <c r="F131" s="40">
        <v>646.26666666666665</v>
      </c>
      <c r="G131" s="40">
        <v>628.5333333333333</v>
      </c>
      <c r="H131" s="40">
        <v>701.93333333333339</v>
      </c>
      <c r="I131" s="40">
        <v>719.66666666666674</v>
      </c>
      <c r="J131" s="40">
        <v>738.63333333333344</v>
      </c>
      <c r="K131" s="31">
        <v>700.7</v>
      </c>
      <c r="L131" s="31">
        <v>664</v>
      </c>
      <c r="M131" s="31">
        <v>117.81361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363.6</v>
      </c>
      <c r="D132" s="40">
        <v>368.90000000000003</v>
      </c>
      <c r="E132" s="40">
        <v>352.30000000000007</v>
      </c>
      <c r="F132" s="40">
        <v>341.00000000000006</v>
      </c>
      <c r="G132" s="40">
        <v>324.40000000000009</v>
      </c>
      <c r="H132" s="40">
        <v>380.20000000000005</v>
      </c>
      <c r="I132" s="40">
        <v>396.80000000000007</v>
      </c>
      <c r="J132" s="40">
        <v>408.1</v>
      </c>
      <c r="K132" s="31">
        <v>385.5</v>
      </c>
      <c r="L132" s="31">
        <v>357.6</v>
      </c>
      <c r="M132" s="31">
        <v>165.23383999999999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3791.4</v>
      </c>
      <c r="D133" s="40">
        <v>3853.2666666666664</v>
      </c>
      <c r="E133" s="40">
        <v>3703.1333333333328</v>
      </c>
      <c r="F133" s="40">
        <v>3614.8666666666663</v>
      </c>
      <c r="G133" s="40">
        <v>3464.7333333333327</v>
      </c>
      <c r="H133" s="40">
        <v>3941.5333333333328</v>
      </c>
      <c r="I133" s="40">
        <v>4091.6666666666661</v>
      </c>
      <c r="J133" s="40">
        <v>4179.9333333333325</v>
      </c>
      <c r="K133" s="31">
        <v>4003.4</v>
      </c>
      <c r="L133" s="31">
        <v>3765</v>
      </c>
      <c r="M133" s="31">
        <v>8.7962900000000008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1716.85</v>
      </c>
      <c r="D134" s="40">
        <v>1713.8</v>
      </c>
      <c r="E134" s="40">
        <v>1703.05</v>
      </c>
      <c r="F134" s="40">
        <v>1689.25</v>
      </c>
      <c r="G134" s="40">
        <v>1678.5</v>
      </c>
      <c r="H134" s="40">
        <v>1727.6</v>
      </c>
      <c r="I134" s="40">
        <v>1738.35</v>
      </c>
      <c r="J134" s="40">
        <v>1752.1499999999999</v>
      </c>
      <c r="K134" s="31">
        <v>1724.55</v>
      </c>
      <c r="L134" s="31">
        <v>1700</v>
      </c>
      <c r="M134" s="31">
        <v>30.93169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76.900000000000006</v>
      </c>
      <c r="D135" s="40">
        <v>77.849999999999994</v>
      </c>
      <c r="E135" s="40">
        <v>75.149999999999991</v>
      </c>
      <c r="F135" s="40">
        <v>73.399999999999991</v>
      </c>
      <c r="G135" s="40">
        <v>70.699999999999989</v>
      </c>
      <c r="H135" s="40">
        <v>79.599999999999994</v>
      </c>
      <c r="I135" s="40">
        <v>82.299999999999983</v>
      </c>
      <c r="J135" s="40">
        <v>84.05</v>
      </c>
      <c r="K135" s="31">
        <v>80.55</v>
      </c>
      <c r="L135" s="31">
        <v>76.099999999999994</v>
      </c>
      <c r="M135" s="31">
        <v>77.430940000000007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3921.55</v>
      </c>
      <c r="D136" s="40">
        <v>3924.1833333333329</v>
      </c>
      <c r="E136" s="40">
        <v>3868.3666666666659</v>
      </c>
      <c r="F136" s="40">
        <v>3815.1833333333329</v>
      </c>
      <c r="G136" s="40">
        <v>3759.3666666666659</v>
      </c>
      <c r="H136" s="40">
        <v>3977.3666666666659</v>
      </c>
      <c r="I136" s="40">
        <v>4033.1833333333325</v>
      </c>
      <c r="J136" s="40">
        <v>4086.3666666666659</v>
      </c>
      <c r="K136" s="31">
        <v>3980</v>
      </c>
      <c r="L136" s="31">
        <v>3871</v>
      </c>
      <c r="M136" s="31">
        <v>6.8092199999999998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367.5</v>
      </c>
      <c r="D137" s="40">
        <v>371.2</v>
      </c>
      <c r="E137" s="40">
        <v>361.4</v>
      </c>
      <c r="F137" s="40">
        <v>355.3</v>
      </c>
      <c r="G137" s="40">
        <v>345.5</v>
      </c>
      <c r="H137" s="40">
        <v>377.29999999999995</v>
      </c>
      <c r="I137" s="40">
        <v>387.1</v>
      </c>
      <c r="J137" s="40">
        <v>393.19999999999993</v>
      </c>
      <c r="K137" s="31">
        <v>381</v>
      </c>
      <c r="L137" s="31">
        <v>365.1</v>
      </c>
      <c r="M137" s="31">
        <v>24.620850000000001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5053.1000000000004</v>
      </c>
      <c r="D138" s="40">
        <v>5030.3666666666668</v>
      </c>
      <c r="E138" s="40">
        <v>4953.7333333333336</v>
      </c>
      <c r="F138" s="40">
        <v>4854.3666666666668</v>
      </c>
      <c r="G138" s="40">
        <v>4777.7333333333336</v>
      </c>
      <c r="H138" s="40">
        <v>5129.7333333333336</v>
      </c>
      <c r="I138" s="40">
        <v>5206.3666666666668</v>
      </c>
      <c r="J138" s="40">
        <v>5305.7333333333336</v>
      </c>
      <c r="K138" s="31">
        <v>5107</v>
      </c>
      <c r="L138" s="31">
        <v>4931</v>
      </c>
      <c r="M138" s="31">
        <v>5.3816499999999996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1580.75</v>
      </c>
      <c r="D139" s="40">
        <v>1589.2166666666665</v>
      </c>
      <c r="E139" s="40">
        <v>1559.4333333333329</v>
      </c>
      <c r="F139" s="40">
        <v>1538.1166666666666</v>
      </c>
      <c r="G139" s="40">
        <v>1508.333333333333</v>
      </c>
      <c r="H139" s="40">
        <v>1610.5333333333328</v>
      </c>
      <c r="I139" s="40">
        <v>1640.3166666666662</v>
      </c>
      <c r="J139" s="40">
        <v>1661.6333333333328</v>
      </c>
      <c r="K139" s="31">
        <v>1619</v>
      </c>
      <c r="L139" s="31">
        <v>1567.9</v>
      </c>
      <c r="M139" s="31">
        <v>19.738409999999998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637.70000000000005</v>
      </c>
      <c r="D140" s="40">
        <v>650.05000000000007</v>
      </c>
      <c r="E140" s="40">
        <v>615.75000000000011</v>
      </c>
      <c r="F140" s="40">
        <v>593.80000000000007</v>
      </c>
      <c r="G140" s="40">
        <v>559.50000000000011</v>
      </c>
      <c r="H140" s="40">
        <v>672.00000000000011</v>
      </c>
      <c r="I140" s="40">
        <v>706.30000000000007</v>
      </c>
      <c r="J140" s="40">
        <v>728.25000000000011</v>
      </c>
      <c r="K140" s="31">
        <v>684.35</v>
      </c>
      <c r="L140" s="31">
        <v>628.1</v>
      </c>
      <c r="M140" s="31">
        <v>40.282310000000003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925.6</v>
      </c>
      <c r="D141" s="40">
        <v>927.05000000000007</v>
      </c>
      <c r="E141" s="40">
        <v>913.50000000000011</v>
      </c>
      <c r="F141" s="40">
        <v>901.40000000000009</v>
      </c>
      <c r="G141" s="40">
        <v>887.85000000000014</v>
      </c>
      <c r="H141" s="40">
        <v>939.15000000000009</v>
      </c>
      <c r="I141" s="40">
        <v>952.7</v>
      </c>
      <c r="J141" s="40">
        <v>964.80000000000007</v>
      </c>
      <c r="K141" s="31">
        <v>940.6</v>
      </c>
      <c r="L141" s="31">
        <v>914.95</v>
      </c>
      <c r="M141" s="31">
        <v>27.03012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76162.899999999994</v>
      </c>
      <c r="D142" s="40">
        <v>76937.3</v>
      </c>
      <c r="E142" s="40">
        <v>75175.600000000006</v>
      </c>
      <c r="F142" s="40">
        <v>74188.3</v>
      </c>
      <c r="G142" s="40">
        <v>72426.600000000006</v>
      </c>
      <c r="H142" s="40">
        <v>77924.600000000006</v>
      </c>
      <c r="I142" s="40">
        <v>79686.299999999988</v>
      </c>
      <c r="J142" s="40">
        <v>80673.600000000006</v>
      </c>
      <c r="K142" s="31">
        <v>78699</v>
      </c>
      <c r="L142" s="31">
        <v>75950</v>
      </c>
      <c r="M142" s="31">
        <v>0.14541000000000001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1084</v>
      </c>
      <c r="D143" s="40">
        <v>1093.8166666666666</v>
      </c>
      <c r="E143" s="40">
        <v>1070.0333333333333</v>
      </c>
      <c r="F143" s="40">
        <v>1056.0666666666666</v>
      </c>
      <c r="G143" s="40">
        <v>1032.2833333333333</v>
      </c>
      <c r="H143" s="40">
        <v>1107.7833333333333</v>
      </c>
      <c r="I143" s="40">
        <v>1131.5666666666666</v>
      </c>
      <c r="J143" s="40">
        <v>1145.5333333333333</v>
      </c>
      <c r="K143" s="31">
        <v>1117.5999999999999</v>
      </c>
      <c r="L143" s="31">
        <v>1079.8499999999999</v>
      </c>
      <c r="M143" s="31">
        <v>8.7604500000000005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139.4</v>
      </c>
      <c r="D144" s="40">
        <v>141.1</v>
      </c>
      <c r="E144" s="40">
        <v>136.85</v>
      </c>
      <c r="F144" s="40">
        <v>134.30000000000001</v>
      </c>
      <c r="G144" s="40">
        <v>130.05000000000001</v>
      </c>
      <c r="H144" s="40">
        <v>143.64999999999998</v>
      </c>
      <c r="I144" s="40">
        <v>147.89999999999998</v>
      </c>
      <c r="J144" s="40">
        <v>150.44999999999996</v>
      </c>
      <c r="K144" s="31">
        <v>145.35</v>
      </c>
      <c r="L144" s="31">
        <v>138.55000000000001</v>
      </c>
      <c r="M144" s="31">
        <v>39.576650000000001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765.9</v>
      </c>
      <c r="D145" s="40">
        <v>774.33333333333337</v>
      </c>
      <c r="E145" s="40">
        <v>755.2166666666667</v>
      </c>
      <c r="F145" s="40">
        <v>744.5333333333333</v>
      </c>
      <c r="G145" s="40">
        <v>725.41666666666663</v>
      </c>
      <c r="H145" s="40">
        <v>785.01666666666677</v>
      </c>
      <c r="I145" s="40">
        <v>804.13333333333333</v>
      </c>
      <c r="J145" s="40">
        <v>814.81666666666683</v>
      </c>
      <c r="K145" s="31">
        <v>793.45</v>
      </c>
      <c r="L145" s="31">
        <v>763.65</v>
      </c>
      <c r="M145" s="31">
        <v>25.1296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158.44999999999999</v>
      </c>
      <c r="D146" s="40">
        <v>158.23333333333332</v>
      </c>
      <c r="E146" s="40">
        <v>154.76666666666665</v>
      </c>
      <c r="F146" s="40">
        <v>151.08333333333334</v>
      </c>
      <c r="G146" s="40">
        <v>147.61666666666667</v>
      </c>
      <c r="H146" s="40">
        <v>161.91666666666663</v>
      </c>
      <c r="I146" s="40">
        <v>165.38333333333327</v>
      </c>
      <c r="J146" s="40">
        <v>169.06666666666661</v>
      </c>
      <c r="K146" s="31">
        <v>161.69999999999999</v>
      </c>
      <c r="L146" s="31">
        <v>154.55000000000001</v>
      </c>
      <c r="M146" s="31">
        <v>74.627619999999993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528.4</v>
      </c>
      <c r="D147" s="40">
        <v>532.38333333333333</v>
      </c>
      <c r="E147" s="40">
        <v>523.26666666666665</v>
      </c>
      <c r="F147" s="40">
        <v>518.13333333333333</v>
      </c>
      <c r="G147" s="40">
        <v>509.01666666666665</v>
      </c>
      <c r="H147" s="40">
        <v>537.51666666666665</v>
      </c>
      <c r="I147" s="40">
        <v>546.63333333333321</v>
      </c>
      <c r="J147" s="40">
        <v>551.76666666666665</v>
      </c>
      <c r="K147" s="31">
        <v>541.5</v>
      </c>
      <c r="L147" s="31">
        <v>527.25</v>
      </c>
      <c r="M147" s="31">
        <v>44.642130000000002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6825.9</v>
      </c>
      <c r="D148" s="40">
        <v>6848.3</v>
      </c>
      <c r="E148" s="40">
        <v>6778.6</v>
      </c>
      <c r="F148" s="40">
        <v>6731.3</v>
      </c>
      <c r="G148" s="40">
        <v>6661.6</v>
      </c>
      <c r="H148" s="40">
        <v>6895.6</v>
      </c>
      <c r="I148" s="40">
        <v>6965.2999999999993</v>
      </c>
      <c r="J148" s="40">
        <v>7012.6</v>
      </c>
      <c r="K148" s="31">
        <v>6918</v>
      </c>
      <c r="L148" s="31">
        <v>6801</v>
      </c>
      <c r="M148" s="31">
        <v>5.3730200000000004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1041.05</v>
      </c>
      <c r="D149" s="40">
        <v>1052.7833333333335</v>
      </c>
      <c r="E149" s="40">
        <v>1022.5666666666671</v>
      </c>
      <c r="F149" s="40">
        <v>1004.0833333333335</v>
      </c>
      <c r="G149" s="40">
        <v>973.86666666666702</v>
      </c>
      <c r="H149" s="40">
        <v>1071.2666666666671</v>
      </c>
      <c r="I149" s="40">
        <v>1101.4833333333338</v>
      </c>
      <c r="J149" s="40">
        <v>1119.9666666666672</v>
      </c>
      <c r="K149" s="31">
        <v>1083</v>
      </c>
      <c r="L149" s="31">
        <v>1034.3</v>
      </c>
      <c r="M149" s="31">
        <v>13.01351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3500.7</v>
      </c>
      <c r="D150" s="40">
        <v>3461.9</v>
      </c>
      <c r="E150" s="40">
        <v>3388.8</v>
      </c>
      <c r="F150" s="40">
        <v>3276.9</v>
      </c>
      <c r="G150" s="40">
        <v>3203.8</v>
      </c>
      <c r="H150" s="40">
        <v>3573.8</v>
      </c>
      <c r="I150" s="40">
        <v>3646.8999999999996</v>
      </c>
      <c r="J150" s="40">
        <v>3758.8</v>
      </c>
      <c r="K150" s="31">
        <v>3535</v>
      </c>
      <c r="L150" s="31">
        <v>3350</v>
      </c>
      <c r="M150" s="31">
        <v>31.911190000000001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2866.9</v>
      </c>
      <c r="D151" s="40">
        <v>2904.3833333333332</v>
      </c>
      <c r="E151" s="40">
        <v>2807.7666666666664</v>
      </c>
      <c r="F151" s="40">
        <v>2748.6333333333332</v>
      </c>
      <c r="G151" s="40">
        <v>2652.0166666666664</v>
      </c>
      <c r="H151" s="40">
        <v>2963.5166666666664</v>
      </c>
      <c r="I151" s="40">
        <v>3060.1333333333332</v>
      </c>
      <c r="J151" s="40">
        <v>3119.2666666666664</v>
      </c>
      <c r="K151" s="31">
        <v>3001</v>
      </c>
      <c r="L151" s="31">
        <v>2845.25</v>
      </c>
      <c r="M151" s="31">
        <v>19.5687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1458.25</v>
      </c>
      <c r="D152" s="40">
        <v>1459.1166666666668</v>
      </c>
      <c r="E152" s="40">
        <v>1440.3333333333335</v>
      </c>
      <c r="F152" s="40">
        <v>1422.4166666666667</v>
      </c>
      <c r="G152" s="40">
        <v>1403.6333333333334</v>
      </c>
      <c r="H152" s="40">
        <v>1477.0333333333335</v>
      </c>
      <c r="I152" s="40">
        <v>1495.8166666666668</v>
      </c>
      <c r="J152" s="40">
        <v>1513.7333333333336</v>
      </c>
      <c r="K152" s="31">
        <v>1477.9</v>
      </c>
      <c r="L152" s="31">
        <v>1441.2</v>
      </c>
      <c r="M152" s="31">
        <v>7.2231500000000004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902.35</v>
      </c>
      <c r="D153" s="40">
        <v>911.16666666666663</v>
      </c>
      <c r="E153" s="40">
        <v>882.33333333333326</v>
      </c>
      <c r="F153" s="40">
        <v>862.31666666666661</v>
      </c>
      <c r="G153" s="40">
        <v>833.48333333333323</v>
      </c>
      <c r="H153" s="40">
        <v>931.18333333333328</v>
      </c>
      <c r="I153" s="40">
        <v>960.01666666666654</v>
      </c>
      <c r="J153" s="40">
        <v>980.0333333333333</v>
      </c>
      <c r="K153" s="31">
        <v>940</v>
      </c>
      <c r="L153" s="31">
        <v>891.15</v>
      </c>
      <c r="M153" s="31">
        <v>2.73244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146.80000000000001</v>
      </c>
      <c r="D154" s="40">
        <v>148.91666666666666</v>
      </c>
      <c r="E154" s="40">
        <v>143.13333333333333</v>
      </c>
      <c r="F154" s="40">
        <v>139.46666666666667</v>
      </c>
      <c r="G154" s="40">
        <v>133.68333333333334</v>
      </c>
      <c r="H154" s="40">
        <v>152.58333333333331</v>
      </c>
      <c r="I154" s="40">
        <v>158.36666666666667</v>
      </c>
      <c r="J154" s="40">
        <v>162.0333333333333</v>
      </c>
      <c r="K154" s="31">
        <v>154.69999999999999</v>
      </c>
      <c r="L154" s="31">
        <v>145.25</v>
      </c>
      <c r="M154" s="31">
        <v>149.83018999999999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113.4</v>
      </c>
      <c r="D155" s="40">
        <v>113.78333333333335</v>
      </c>
      <c r="E155" s="40">
        <v>111.81666666666669</v>
      </c>
      <c r="F155" s="40">
        <v>110.23333333333335</v>
      </c>
      <c r="G155" s="40">
        <v>108.26666666666669</v>
      </c>
      <c r="H155" s="40">
        <v>115.36666666666669</v>
      </c>
      <c r="I155" s="40">
        <v>117.33333333333336</v>
      </c>
      <c r="J155" s="40">
        <v>118.91666666666669</v>
      </c>
      <c r="K155" s="31">
        <v>115.75</v>
      </c>
      <c r="L155" s="31">
        <v>112.2</v>
      </c>
      <c r="M155" s="31">
        <v>62.716850000000001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3618.8</v>
      </c>
      <c r="D156" s="40">
        <v>3631.2666666666664</v>
      </c>
      <c r="E156" s="40">
        <v>3527.583333333333</v>
      </c>
      <c r="F156" s="40">
        <v>3436.3666666666668</v>
      </c>
      <c r="G156" s="40">
        <v>3332.6833333333334</v>
      </c>
      <c r="H156" s="40">
        <v>3722.4833333333327</v>
      </c>
      <c r="I156" s="40">
        <v>3826.1666666666661</v>
      </c>
      <c r="J156" s="40">
        <v>3917.3833333333323</v>
      </c>
      <c r="K156" s="31">
        <v>3734.95</v>
      </c>
      <c r="L156" s="31">
        <v>3540.05</v>
      </c>
      <c r="M156" s="31">
        <v>1.96515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20021.05</v>
      </c>
      <c r="D157" s="40">
        <v>19891.233333333334</v>
      </c>
      <c r="E157" s="40">
        <v>19687.466666666667</v>
      </c>
      <c r="F157" s="40">
        <v>19353.883333333335</v>
      </c>
      <c r="G157" s="40">
        <v>19150.116666666669</v>
      </c>
      <c r="H157" s="40">
        <v>20224.816666666666</v>
      </c>
      <c r="I157" s="40">
        <v>20428.583333333336</v>
      </c>
      <c r="J157" s="40">
        <v>20762.166666666664</v>
      </c>
      <c r="K157" s="31">
        <v>20095</v>
      </c>
      <c r="L157" s="31">
        <v>19557.650000000001</v>
      </c>
      <c r="M157" s="31">
        <v>1.48742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389.05</v>
      </c>
      <c r="D158" s="40">
        <v>390.09999999999997</v>
      </c>
      <c r="E158" s="40">
        <v>382.49999999999994</v>
      </c>
      <c r="F158" s="40">
        <v>375.95</v>
      </c>
      <c r="G158" s="40">
        <v>368.34999999999997</v>
      </c>
      <c r="H158" s="40">
        <v>396.64999999999992</v>
      </c>
      <c r="I158" s="40">
        <v>404.24999999999994</v>
      </c>
      <c r="J158" s="40">
        <v>410.7999999999999</v>
      </c>
      <c r="K158" s="31">
        <v>397.7</v>
      </c>
      <c r="L158" s="31">
        <v>383.55</v>
      </c>
      <c r="M158" s="31">
        <v>9.4465599999999998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664.1</v>
      </c>
      <c r="D159" s="40">
        <v>666.76666666666665</v>
      </c>
      <c r="E159" s="40">
        <v>649.5333333333333</v>
      </c>
      <c r="F159" s="40">
        <v>634.9666666666667</v>
      </c>
      <c r="G159" s="40">
        <v>617.73333333333335</v>
      </c>
      <c r="H159" s="40">
        <v>681.33333333333326</v>
      </c>
      <c r="I159" s="40">
        <v>698.56666666666661</v>
      </c>
      <c r="J159" s="40">
        <v>713.13333333333321</v>
      </c>
      <c r="K159" s="31">
        <v>684</v>
      </c>
      <c r="L159" s="31">
        <v>652.20000000000005</v>
      </c>
      <c r="M159" s="31">
        <v>5.13598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111.75</v>
      </c>
      <c r="D160" s="40">
        <v>110.75</v>
      </c>
      <c r="E160" s="40">
        <v>109.5</v>
      </c>
      <c r="F160" s="40">
        <v>107.25</v>
      </c>
      <c r="G160" s="40">
        <v>106</v>
      </c>
      <c r="H160" s="40">
        <v>113</v>
      </c>
      <c r="I160" s="40">
        <v>114.25</v>
      </c>
      <c r="J160" s="40">
        <v>116.5</v>
      </c>
      <c r="K160" s="31">
        <v>112</v>
      </c>
      <c r="L160" s="31">
        <v>108.5</v>
      </c>
      <c r="M160" s="31">
        <v>168.86027000000001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168.15</v>
      </c>
      <c r="D161" s="40">
        <v>168.86666666666665</v>
      </c>
      <c r="E161" s="40">
        <v>165.73333333333329</v>
      </c>
      <c r="F161" s="40">
        <v>163.31666666666663</v>
      </c>
      <c r="G161" s="40">
        <v>160.18333333333328</v>
      </c>
      <c r="H161" s="40">
        <v>171.2833333333333</v>
      </c>
      <c r="I161" s="40">
        <v>174.41666666666669</v>
      </c>
      <c r="J161" s="40">
        <v>176.83333333333331</v>
      </c>
      <c r="K161" s="31">
        <v>172</v>
      </c>
      <c r="L161" s="31">
        <v>166.45</v>
      </c>
      <c r="M161" s="31">
        <v>15.010109999999999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3089.8</v>
      </c>
      <c r="D162" s="40">
        <v>3115.6166666666668</v>
      </c>
      <c r="E162" s="40">
        <v>3035.2333333333336</v>
      </c>
      <c r="F162" s="40">
        <v>2980.666666666667</v>
      </c>
      <c r="G162" s="40">
        <v>2900.2833333333338</v>
      </c>
      <c r="H162" s="40">
        <v>3170.1833333333334</v>
      </c>
      <c r="I162" s="40">
        <v>3250.5666666666666</v>
      </c>
      <c r="J162" s="40">
        <v>3305.1333333333332</v>
      </c>
      <c r="K162" s="31">
        <v>3196</v>
      </c>
      <c r="L162" s="31">
        <v>3061.05</v>
      </c>
      <c r="M162" s="31">
        <v>1.35612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30908.65</v>
      </c>
      <c r="D163" s="40">
        <v>30863.55</v>
      </c>
      <c r="E163" s="40">
        <v>30547.1</v>
      </c>
      <c r="F163" s="40">
        <v>30185.55</v>
      </c>
      <c r="G163" s="40">
        <v>29869.1</v>
      </c>
      <c r="H163" s="40">
        <v>31225.1</v>
      </c>
      <c r="I163" s="40">
        <v>31541.550000000003</v>
      </c>
      <c r="J163" s="40">
        <v>31903.1</v>
      </c>
      <c r="K163" s="31">
        <v>31180</v>
      </c>
      <c r="L163" s="31">
        <v>30502</v>
      </c>
      <c r="M163" s="31">
        <v>0.18611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225.7</v>
      </c>
      <c r="D164" s="40">
        <v>226.56666666666669</v>
      </c>
      <c r="E164" s="40">
        <v>222.13333333333338</v>
      </c>
      <c r="F164" s="40">
        <v>218.56666666666669</v>
      </c>
      <c r="G164" s="40">
        <v>214.13333333333338</v>
      </c>
      <c r="H164" s="40">
        <v>230.13333333333338</v>
      </c>
      <c r="I164" s="40">
        <v>234.56666666666672</v>
      </c>
      <c r="J164" s="40">
        <v>238.13333333333338</v>
      </c>
      <c r="K164" s="31">
        <v>231</v>
      </c>
      <c r="L164" s="31">
        <v>223</v>
      </c>
      <c r="M164" s="31">
        <v>87.348740000000006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5725.95</v>
      </c>
      <c r="D165" s="40">
        <v>5767.2833333333328</v>
      </c>
      <c r="E165" s="40">
        <v>5659.6666666666661</v>
      </c>
      <c r="F165" s="40">
        <v>5593.3833333333332</v>
      </c>
      <c r="G165" s="40">
        <v>5485.7666666666664</v>
      </c>
      <c r="H165" s="40">
        <v>5833.5666666666657</v>
      </c>
      <c r="I165" s="40">
        <v>5941.1833333333325</v>
      </c>
      <c r="J165" s="40">
        <v>6007.4666666666653</v>
      </c>
      <c r="K165" s="31">
        <v>5874.9</v>
      </c>
      <c r="L165" s="31">
        <v>5701</v>
      </c>
      <c r="M165" s="31">
        <v>0.28122000000000003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2227.3000000000002</v>
      </c>
      <c r="D166" s="40">
        <v>2247.7666666666669</v>
      </c>
      <c r="E166" s="40">
        <v>2200.5333333333338</v>
      </c>
      <c r="F166" s="40">
        <v>2173.7666666666669</v>
      </c>
      <c r="G166" s="40">
        <v>2126.5333333333338</v>
      </c>
      <c r="H166" s="40">
        <v>2274.5333333333338</v>
      </c>
      <c r="I166" s="40">
        <v>2321.7666666666664</v>
      </c>
      <c r="J166" s="40">
        <v>2348.5333333333338</v>
      </c>
      <c r="K166" s="31">
        <v>2295</v>
      </c>
      <c r="L166" s="31">
        <v>2221</v>
      </c>
      <c r="M166" s="31">
        <v>6.4926300000000001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2552.25</v>
      </c>
      <c r="D167" s="40">
        <v>2585.35</v>
      </c>
      <c r="E167" s="40">
        <v>2498.1999999999998</v>
      </c>
      <c r="F167" s="40">
        <v>2444.15</v>
      </c>
      <c r="G167" s="40">
        <v>2357</v>
      </c>
      <c r="H167" s="40">
        <v>2639.3999999999996</v>
      </c>
      <c r="I167" s="40">
        <v>2726.55</v>
      </c>
      <c r="J167" s="40">
        <v>2780.5999999999995</v>
      </c>
      <c r="K167" s="31">
        <v>2672.5</v>
      </c>
      <c r="L167" s="31">
        <v>2531.3000000000002</v>
      </c>
      <c r="M167" s="31">
        <v>6.4583700000000004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1830.25</v>
      </c>
      <c r="D168" s="40">
        <v>1851.8833333333332</v>
      </c>
      <c r="E168" s="40">
        <v>1789.0666666666664</v>
      </c>
      <c r="F168" s="40">
        <v>1747.8833333333332</v>
      </c>
      <c r="G168" s="40">
        <v>1685.0666666666664</v>
      </c>
      <c r="H168" s="40">
        <v>1893.0666666666664</v>
      </c>
      <c r="I168" s="40">
        <v>1955.883333333333</v>
      </c>
      <c r="J168" s="40">
        <v>1997.0666666666664</v>
      </c>
      <c r="K168" s="31">
        <v>1914.7</v>
      </c>
      <c r="L168" s="31">
        <v>1810.7</v>
      </c>
      <c r="M168" s="31">
        <v>2.4760200000000001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123.15</v>
      </c>
      <c r="D169" s="40">
        <v>124.05000000000001</v>
      </c>
      <c r="E169" s="40">
        <v>121.40000000000002</v>
      </c>
      <c r="F169" s="40">
        <v>119.65</v>
      </c>
      <c r="G169" s="40">
        <v>117.00000000000001</v>
      </c>
      <c r="H169" s="40">
        <v>125.80000000000003</v>
      </c>
      <c r="I169" s="40">
        <v>128.44999999999999</v>
      </c>
      <c r="J169" s="40">
        <v>130.20000000000005</v>
      </c>
      <c r="K169" s="31">
        <v>126.7</v>
      </c>
      <c r="L169" s="31">
        <v>122.3</v>
      </c>
      <c r="M169" s="31">
        <v>50.933619999999998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175.65</v>
      </c>
      <c r="D170" s="40">
        <v>176.58333333333334</v>
      </c>
      <c r="E170" s="40">
        <v>173.26666666666668</v>
      </c>
      <c r="F170" s="40">
        <v>170.88333333333333</v>
      </c>
      <c r="G170" s="40">
        <v>167.56666666666666</v>
      </c>
      <c r="H170" s="40">
        <v>178.9666666666667</v>
      </c>
      <c r="I170" s="40">
        <v>182.28333333333336</v>
      </c>
      <c r="J170" s="40">
        <v>184.66666666666671</v>
      </c>
      <c r="K170" s="31">
        <v>179.9</v>
      </c>
      <c r="L170" s="31">
        <v>174.2</v>
      </c>
      <c r="M170" s="31">
        <v>98.345590000000001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324</v>
      </c>
      <c r="D171" s="40">
        <v>325.73333333333335</v>
      </c>
      <c r="E171" s="40">
        <v>313.76666666666671</v>
      </c>
      <c r="F171" s="40">
        <v>303.53333333333336</v>
      </c>
      <c r="G171" s="40">
        <v>291.56666666666672</v>
      </c>
      <c r="H171" s="40">
        <v>335.9666666666667</v>
      </c>
      <c r="I171" s="40">
        <v>347.93333333333339</v>
      </c>
      <c r="J171" s="40">
        <v>358.16666666666669</v>
      </c>
      <c r="K171" s="31">
        <v>337.7</v>
      </c>
      <c r="L171" s="31">
        <v>315.5</v>
      </c>
      <c r="M171" s="31">
        <v>7.54732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12756</v>
      </c>
      <c r="D172" s="40">
        <v>12746.75</v>
      </c>
      <c r="E172" s="40">
        <v>12609.25</v>
      </c>
      <c r="F172" s="40">
        <v>12462.5</v>
      </c>
      <c r="G172" s="40">
        <v>12325</v>
      </c>
      <c r="H172" s="40">
        <v>12893.5</v>
      </c>
      <c r="I172" s="40">
        <v>13031</v>
      </c>
      <c r="J172" s="40">
        <v>13177.75</v>
      </c>
      <c r="K172" s="31">
        <v>12884.25</v>
      </c>
      <c r="L172" s="31">
        <v>12600</v>
      </c>
      <c r="M172" s="31">
        <v>8.3280000000000007E-2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36.15</v>
      </c>
      <c r="D173" s="40">
        <v>36.116666666666667</v>
      </c>
      <c r="E173" s="40">
        <v>35.483333333333334</v>
      </c>
      <c r="F173" s="40">
        <v>34.81666666666667</v>
      </c>
      <c r="G173" s="40">
        <v>34.183333333333337</v>
      </c>
      <c r="H173" s="40">
        <v>36.783333333333331</v>
      </c>
      <c r="I173" s="40">
        <v>37.416666666666671</v>
      </c>
      <c r="J173" s="40">
        <v>38.083333333333329</v>
      </c>
      <c r="K173" s="31">
        <v>36.75</v>
      </c>
      <c r="L173" s="31">
        <v>35.450000000000003</v>
      </c>
      <c r="M173" s="31">
        <v>548.15488000000005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157.6</v>
      </c>
      <c r="D174" s="40">
        <v>159.68333333333334</v>
      </c>
      <c r="E174" s="40">
        <v>154.46666666666667</v>
      </c>
      <c r="F174" s="40">
        <v>151.33333333333334</v>
      </c>
      <c r="G174" s="40">
        <v>146.11666666666667</v>
      </c>
      <c r="H174" s="40">
        <v>162.81666666666666</v>
      </c>
      <c r="I174" s="40">
        <v>168.03333333333336</v>
      </c>
      <c r="J174" s="40">
        <v>171.16666666666666</v>
      </c>
      <c r="K174" s="31">
        <v>164.9</v>
      </c>
      <c r="L174" s="31">
        <v>156.55000000000001</v>
      </c>
      <c r="M174" s="31">
        <v>71.587720000000004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140.55000000000001</v>
      </c>
      <c r="D175" s="40">
        <v>142.01666666666668</v>
      </c>
      <c r="E175" s="40">
        <v>138.63333333333335</v>
      </c>
      <c r="F175" s="40">
        <v>136.71666666666667</v>
      </c>
      <c r="G175" s="40">
        <v>133.33333333333334</v>
      </c>
      <c r="H175" s="40">
        <v>143.93333333333337</v>
      </c>
      <c r="I175" s="40">
        <v>147.31666666666669</v>
      </c>
      <c r="J175" s="40">
        <v>149.23333333333338</v>
      </c>
      <c r="K175" s="31">
        <v>145.4</v>
      </c>
      <c r="L175" s="31">
        <v>140.1</v>
      </c>
      <c r="M175" s="31">
        <v>31.156839999999999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2162.35</v>
      </c>
      <c r="D176" s="40">
        <v>2156.2166666666667</v>
      </c>
      <c r="E176" s="40">
        <v>2138.4333333333334</v>
      </c>
      <c r="F176" s="40">
        <v>2114.5166666666669</v>
      </c>
      <c r="G176" s="40">
        <v>2096.7333333333336</v>
      </c>
      <c r="H176" s="40">
        <v>2180.1333333333332</v>
      </c>
      <c r="I176" s="40">
        <v>2197.916666666667</v>
      </c>
      <c r="J176" s="40">
        <v>2221.833333333333</v>
      </c>
      <c r="K176" s="31">
        <v>2174</v>
      </c>
      <c r="L176" s="31">
        <v>2132.3000000000002</v>
      </c>
      <c r="M176" s="31">
        <v>45.478020000000001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1020.35</v>
      </c>
      <c r="D177" s="40">
        <v>1014.4499999999999</v>
      </c>
      <c r="E177" s="40">
        <v>1003.8999999999999</v>
      </c>
      <c r="F177" s="40">
        <v>987.44999999999993</v>
      </c>
      <c r="G177" s="40">
        <v>976.89999999999986</v>
      </c>
      <c r="H177" s="40">
        <v>1030.8999999999999</v>
      </c>
      <c r="I177" s="40">
        <v>1041.4499999999998</v>
      </c>
      <c r="J177" s="40">
        <v>1057.8999999999999</v>
      </c>
      <c r="K177" s="31">
        <v>1025</v>
      </c>
      <c r="L177" s="31">
        <v>998</v>
      </c>
      <c r="M177" s="31">
        <v>9.6074999999999999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1135.45</v>
      </c>
      <c r="D178" s="40">
        <v>1131.6666666666667</v>
      </c>
      <c r="E178" s="40">
        <v>1122.3833333333334</v>
      </c>
      <c r="F178" s="40">
        <v>1109.3166666666666</v>
      </c>
      <c r="G178" s="40">
        <v>1100.0333333333333</v>
      </c>
      <c r="H178" s="40">
        <v>1144.7333333333336</v>
      </c>
      <c r="I178" s="40">
        <v>1154.0166666666669</v>
      </c>
      <c r="J178" s="40">
        <v>1167.0833333333337</v>
      </c>
      <c r="K178" s="31">
        <v>1140.95</v>
      </c>
      <c r="L178" s="31">
        <v>1118.5999999999999</v>
      </c>
      <c r="M178" s="31">
        <v>12.514060000000001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8971</v>
      </c>
      <c r="D179" s="40">
        <v>9051.6666666666661</v>
      </c>
      <c r="E179" s="40">
        <v>8824.3333333333321</v>
      </c>
      <c r="F179" s="40">
        <v>8677.6666666666661</v>
      </c>
      <c r="G179" s="40">
        <v>8450.3333333333321</v>
      </c>
      <c r="H179" s="40">
        <v>9198.3333333333321</v>
      </c>
      <c r="I179" s="40">
        <v>9425.6666666666642</v>
      </c>
      <c r="J179" s="40">
        <v>9572.3333333333321</v>
      </c>
      <c r="K179" s="31">
        <v>9279</v>
      </c>
      <c r="L179" s="31">
        <v>8905</v>
      </c>
      <c r="M179" s="31">
        <v>2.8694500000000001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8812.5</v>
      </c>
      <c r="D180" s="40">
        <v>8772.5</v>
      </c>
      <c r="E180" s="40">
        <v>8685</v>
      </c>
      <c r="F180" s="40">
        <v>8557.5</v>
      </c>
      <c r="G180" s="40">
        <v>8470</v>
      </c>
      <c r="H180" s="40">
        <v>8900</v>
      </c>
      <c r="I180" s="40">
        <v>8987.5</v>
      </c>
      <c r="J180" s="40">
        <v>9115</v>
      </c>
      <c r="K180" s="31">
        <v>8860</v>
      </c>
      <c r="L180" s="31">
        <v>8645</v>
      </c>
      <c r="M180" s="31">
        <v>0.15142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25985.95</v>
      </c>
      <c r="D181" s="40">
        <v>26080.399999999998</v>
      </c>
      <c r="E181" s="40">
        <v>25710.799999999996</v>
      </c>
      <c r="F181" s="40">
        <v>25435.649999999998</v>
      </c>
      <c r="G181" s="40">
        <v>25066.049999999996</v>
      </c>
      <c r="H181" s="40">
        <v>26355.549999999996</v>
      </c>
      <c r="I181" s="40">
        <v>26725.149999999994</v>
      </c>
      <c r="J181" s="40">
        <v>27000.299999999996</v>
      </c>
      <c r="K181" s="31">
        <v>26450</v>
      </c>
      <c r="L181" s="31">
        <v>25805.25</v>
      </c>
      <c r="M181" s="31">
        <v>0.58352000000000004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1245.7</v>
      </c>
      <c r="D182" s="40">
        <v>1245.7</v>
      </c>
      <c r="E182" s="40">
        <v>1216</v>
      </c>
      <c r="F182" s="40">
        <v>1186.3</v>
      </c>
      <c r="G182" s="40">
        <v>1156.5999999999999</v>
      </c>
      <c r="H182" s="40">
        <v>1275.4000000000001</v>
      </c>
      <c r="I182" s="40">
        <v>1305.1000000000004</v>
      </c>
      <c r="J182" s="40">
        <v>1334.8000000000002</v>
      </c>
      <c r="K182" s="31">
        <v>1275.4000000000001</v>
      </c>
      <c r="L182" s="31">
        <v>1216</v>
      </c>
      <c r="M182" s="31">
        <v>10.38015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2163.65</v>
      </c>
      <c r="D183" s="40">
        <v>2183.9166666666665</v>
      </c>
      <c r="E183" s="40">
        <v>2135.7333333333331</v>
      </c>
      <c r="F183" s="40">
        <v>2107.8166666666666</v>
      </c>
      <c r="G183" s="40">
        <v>2059.6333333333332</v>
      </c>
      <c r="H183" s="40">
        <v>2211.833333333333</v>
      </c>
      <c r="I183" s="40">
        <v>2260.0166666666664</v>
      </c>
      <c r="J183" s="40">
        <v>2287.9333333333329</v>
      </c>
      <c r="K183" s="31">
        <v>2232.1</v>
      </c>
      <c r="L183" s="31">
        <v>2156</v>
      </c>
      <c r="M183" s="31">
        <v>3.0857700000000001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409.5</v>
      </c>
      <c r="D184" s="40">
        <v>407.91666666666669</v>
      </c>
      <c r="E184" s="40">
        <v>402.83333333333337</v>
      </c>
      <c r="F184" s="40">
        <v>396.16666666666669</v>
      </c>
      <c r="G184" s="40">
        <v>391.08333333333337</v>
      </c>
      <c r="H184" s="40">
        <v>414.58333333333337</v>
      </c>
      <c r="I184" s="40">
        <v>419.66666666666674</v>
      </c>
      <c r="J184" s="40">
        <v>426.33333333333337</v>
      </c>
      <c r="K184" s="31">
        <v>413</v>
      </c>
      <c r="L184" s="31">
        <v>401.25</v>
      </c>
      <c r="M184" s="31">
        <v>265.59937000000002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115.15</v>
      </c>
      <c r="D185" s="40">
        <v>116.86666666666667</v>
      </c>
      <c r="E185" s="40">
        <v>110.83333333333334</v>
      </c>
      <c r="F185" s="40">
        <v>106.51666666666667</v>
      </c>
      <c r="G185" s="40">
        <v>100.48333333333333</v>
      </c>
      <c r="H185" s="40">
        <v>121.18333333333335</v>
      </c>
      <c r="I185" s="40">
        <v>127.21666666666668</v>
      </c>
      <c r="J185" s="40">
        <v>131.53333333333336</v>
      </c>
      <c r="K185" s="31">
        <v>122.9</v>
      </c>
      <c r="L185" s="31">
        <v>112.55</v>
      </c>
      <c r="M185" s="31">
        <v>875.66319999999996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759.35</v>
      </c>
      <c r="D186" s="40">
        <v>760.04999999999984</v>
      </c>
      <c r="E186" s="40">
        <v>750.09999999999968</v>
      </c>
      <c r="F186" s="40">
        <v>740.8499999999998</v>
      </c>
      <c r="G186" s="40">
        <v>730.89999999999964</v>
      </c>
      <c r="H186" s="40">
        <v>769.29999999999973</v>
      </c>
      <c r="I186" s="40">
        <v>779.24999999999977</v>
      </c>
      <c r="J186" s="40">
        <v>788.49999999999977</v>
      </c>
      <c r="K186" s="31">
        <v>770</v>
      </c>
      <c r="L186" s="31">
        <v>750.8</v>
      </c>
      <c r="M186" s="31">
        <v>23.754169999999998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474.55</v>
      </c>
      <c r="D187" s="40">
        <v>478.51666666666665</v>
      </c>
      <c r="E187" s="40">
        <v>467.0333333333333</v>
      </c>
      <c r="F187" s="40">
        <v>459.51666666666665</v>
      </c>
      <c r="G187" s="40">
        <v>448.0333333333333</v>
      </c>
      <c r="H187" s="40">
        <v>486.0333333333333</v>
      </c>
      <c r="I187" s="40">
        <v>497.51666666666665</v>
      </c>
      <c r="J187" s="40">
        <v>505.0333333333333</v>
      </c>
      <c r="K187" s="31">
        <v>490</v>
      </c>
      <c r="L187" s="31">
        <v>471</v>
      </c>
      <c r="M187" s="31">
        <v>10.809329999999999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609.5</v>
      </c>
      <c r="D188" s="40">
        <v>615.18333333333339</v>
      </c>
      <c r="E188" s="40">
        <v>599.41666666666674</v>
      </c>
      <c r="F188" s="40">
        <v>589.33333333333337</v>
      </c>
      <c r="G188" s="40">
        <v>573.56666666666672</v>
      </c>
      <c r="H188" s="40">
        <v>625.26666666666677</v>
      </c>
      <c r="I188" s="40">
        <v>641.03333333333342</v>
      </c>
      <c r="J188" s="40">
        <v>651.11666666666679</v>
      </c>
      <c r="K188" s="31">
        <v>630.95000000000005</v>
      </c>
      <c r="L188" s="31">
        <v>605.1</v>
      </c>
      <c r="M188" s="31">
        <v>2.3929800000000001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501.3</v>
      </c>
      <c r="D189" s="40">
        <v>505.51666666666665</v>
      </c>
      <c r="E189" s="40">
        <v>495.7833333333333</v>
      </c>
      <c r="F189" s="40">
        <v>490.26666666666665</v>
      </c>
      <c r="G189" s="40">
        <v>480.5333333333333</v>
      </c>
      <c r="H189" s="40">
        <v>511.0333333333333</v>
      </c>
      <c r="I189" s="40">
        <v>520.76666666666665</v>
      </c>
      <c r="J189" s="40">
        <v>526.2833333333333</v>
      </c>
      <c r="K189" s="31">
        <v>515.25</v>
      </c>
      <c r="L189" s="31">
        <v>500</v>
      </c>
      <c r="M189" s="31">
        <v>13.43003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822.25</v>
      </c>
      <c r="D190" s="40">
        <v>829.91666666666663</v>
      </c>
      <c r="E190" s="40">
        <v>806.83333333333326</v>
      </c>
      <c r="F190" s="40">
        <v>791.41666666666663</v>
      </c>
      <c r="G190" s="40">
        <v>768.33333333333326</v>
      </c>
      <c r="H190" s="40">
        <v>845.33333333333326</v>
      </c>
      <c r="I190" s="40">
        <v>868.41666666666652</v>
      </c>
      <c r="J190" s="40">
        <v>883.83333333333326</v>
      </c>
      <c r="K190" s="31">
        <v>853</v>
      </c>
      <c r="L190" s="31">
        <v>814.5</v>
      </c>
      <c r="M190" s="31">
        <v>20.253630000000001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3637.4</v>
      </c>
      <c r="D191" s="40">
        <v>3624.1</v>
      </c>
      <c r="E191" s="40">
        <v>3575.2</v>
      </c>
      <c r="F191" s="40">
        <v>3513</v>
      </c>
      <c r="G191" s="40">
        <v>3464.1</v>
      </c>
      <c r="H191" s="40">
        <v>3686.2999999999997</v>
      </c>
      <c r="I191" s="40">
        <v>3735.2000000000003</v>
      </c>
      <c r="J191" s="40">
        <v>3797.3999999999996</v>
      </c>
      <c r="K191" s="31">
        <v>3673</v>
      </c>
      <c r="L191" s="31">
        <v>3561.9</v>
      </c>
      <c r="M191" s="31">
        <v>37.441760000000002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832.5</v>
      </c>
      <c r="D192" s="40">
        <v>835.06666666666661</v>
      </c>
      <c r="E192" s="40">
        <v>820.43333333333317</v>
      </c>
      <c r="F192" s="40">
        <v>808.36666666666656</v>
      </c>
      <c r="G192" s="40">
        <v>793.73333333333312</v>
      </c>
      <c r="H192" s="40">
        <v>847.13333333333321</v>
      </c>
      <c r="I192" s="40">
        <v>861.76666666666665</v>
      </c>
      <c r="J192" s="40">
        <v>873.83333333333326</v>
      </c>
      <c r="K192" s="31">
        <v>849.7</v>
      </c>
      <c r="L192" s="31">
        <v>823</v>
      </c>
      <c r="M192" s="31">
        <v>21.616810000000001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4685.3</v>
      </c>
      <c r="D193" s="40">
        <v>4698.916666666667</v>
      </c>
      <c r="E193" s="40">
        <v>4617.9333333333343</v>
      </c>
      <c r="F193" s="40">
        <v>4550.5666666666675</v>
      </c>
      <c r="G193" s="40">
        <v>4469.5833333333348</v>
      </c>
      <c r="H193" s="40">
        <v>4766.2833333333338</v>
      </c>
      <c r="I193" s="40">
        <v>4847.2666666666655</v>
      </c>
      <c r="J193" s="40">
        <v>4914.6333333333332</v>
      </c>
      <c r="K193" s="31">
        <v>4779.8999999999996</v>
      </c>
      <c r="L193" s="31">
        <v>4631.55</v>
      </c>
      <c r="M193" s="31">
        <v>1.51556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276.95</v>
      </c>
      <c r="D194" s="40">
        <v>280.08333333333331</v>
      </c>
      <c r="E194" s="40">
        <v>271.86666666666662</v>
      </c>
      <c r="F194" s="40">
        <v>266.7833333333333</v>
      </c>
      <c r="G194" s="40">
        <v>258.56666666666661</v>
      </c>
      <c r="H194" s="40">
        <v>285.16666666666663</v>
      </c>
      <c r="I194" s="40">
        <v>293.38333333333333</v>
      </c>
      <c r="J194" s="40">
        <v>298.46666666666664</v>
      </c>
      <c r="K194" s="31">
        <v>288.3</v>
      </c>
      <c r="L194" s="31">
        <v>275</v>
      </c>
      <c r="M194" s="31">
        <v>244.98294000000001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124.95</v>
      </c>
      <c r="D195" s="40">
        <v>124.83333333333333</v>
      </c>
      <c r="E195" s="40">
        <v>121.81666666666666</v>
      </c>
      <c r="F195" s="40">
        <v>118.68333333333334</v>
      </c>
      <c r="G195" s="40">
        <v>115.66666666666667</v>
      </c>
      <c r="H195" s="40">
        <v>127.96666666666665</v>
      </c>
      <c r="I195" s="40">
        <v>130.98333333333335</v>
      </c>
      <c r="J195" s="40">
        <v>134.11666666666665</v>
      </c>
      <c r="K195" s="31">
        <v>127.85</v>
      </c>
      <c r="L195" s="31">
        <v>121.7</v>
      </c>
      <c r="M195" s="31">
        <v>304.34681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1358.65</v>
      </c>
      <c r="D196" s="40">
        <v>1359.7333333333333</v>
      </c>
      <c r="E196" s="40">
        <v>1309.6666666666667</v>
      </c>
      <c r="F196" s="40">
        <v>1260.6833333333334</v>
      </c>
      <c r="G196" s="40">
        <v>1210.6166666666668</v>
      </c>
      <c r="H196" s="40">
        <v>1408.7166666666667</v>
      </c>
      <c r="I196" s="40">
        <v>1458.7833333333333</v>
      </c>
      <c r="J196" s="40">
        <v>1507.7666666666667</v>
      </c>
      <c r="K196" s="31">
        <v>1409.8</v>
      </c>
      <c r="L196" s="31">
        <v>1310.75</v>
      </c>
      <c r="M196" s="31">
        <v>229.25729000000001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1416</v>
      </c>
      <c r="D197" s="40">
        <v>1422.6499999999999</v>
      </c>
      <c r="E197" s="40">
        <v>1402.3499999999997</v>
      </c>
      <c r="F197" s="40">
        <v>1388.6999999999998</v>
      </c>
      <c r="G197" s="40">
        <v>1368.3999999999996</v>
      </c>
      <c r="H197" s="40">
        <v>1436.2999999999997</v>
      </c>
      <c r="I197" s="40">
        <v>1456.6</v>
      </c>
      <c r="J197" s="40">
        <v>1470.2499999999998</v>
      </c>
      <c r="K197" s="31">
        <v>1442.95</v>
      </c>
      <c r="L197" s="31">
        <v>1409</v>
      </c>
      <c r="M197" s="31">
        <v>39.872399999999999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946.8</v>
      </c>
      <c r="D198" s="40">
        <v>951.41666666666663</v>
      </c>
      <c r="E198" s="40">
        <v>928.83333333333326</v>
      </c>
      <c r="F198" s="40">
        <v>910.86666666666667</v>
      </c>
      <c r="G198" s="40">
        <v>888.2833333333333</v>
      </c>
      <c r="H198" s="40">
        <v>969.38333333333321</v>
      </c>
      <c r="I198" s="40">
        <v>991.96666666666647</v>
      </c>
      <c r="J198" s="40">
        <v>1009.9333333333332</v>
      </c>
      <c r="K198" s="31">
        <v>974</v>
      </c>
      <c r="L198" s="31">
        <v>933.45</v>
      </c>
      <c r="M198" s="31">
        <v>3.8873700000000002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1870.35</v>
      </c>
      <c r="D199" s="40">
        <v>1871.0666666666666</v>
      </c>
      <c r="E199" s="40">
        <v>1847.1333333333332</v>
      </c>
      <c r="F199" s="40">
        <v>1823.9166666666665</v>
      </c>
      <c r="G199" s="40">
        <v>1799.9833333333331</v>
      </c>
      <c r="H199" s="40">
        <v>1894.2833333333333</v>
      </c>
      <c r="I199" s="40">
        <v>1918.2166666666667</v>
      </c>
      <c r="J199" s="40">
        <v>1941.4333333333334</v>
      </c>
      <c r="K199" s="31">
        <v>1895</v>
      </c>
      <c r="L199" s="31">
        <v>1847.85</v>
      </c>
      <c r="M199" s="31">
        <v>10.92285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3061.95</v>
      </c>
      <c r="D200" s="40">
        <v>3044.2999999999997</v>
      </c>
      <c r="E200" s="40">
        <v>3017.6499999999996</v>
      </c>
      <c r="F200" s="40">
        <v>2973.35</v>
      </c>
      <c r="G200" s="40">
        <v>2946.7</v>
      </c>
      <c r="H200" s="40">
        <v>3088.5999999999995</v>
      </c>
      <c r="I200" s="40">
        <v>3115.25</v>
      </c>
      <c r="J200" s="40">
        <v>3159.5499999999993</v>
      </c>
      <c r="K200" s="31">
        <v>3070.95</v>
      </c>
      <c r="L200" s="31">
        <v>3000</v>
      </c>
      <c r="M200" s="31">
        <v>1.01868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453.55</v>
      </c>
      <c r="D201" s="40">
        <v>450.23333333333335</v>
      </c>
      <c r="E201" s="40">
        <v>440.56666666666672</v>
      </c>
      <c r="F201" s="40">
        <v>427.58333333333337</v>
      </c>
      <c r="G201" s="40">
        <v>417.91666666666674</v>
      </c>
      <c r="H201" s="40">
        <v>463.2166666666667</v>
      </c>
      <c r="I201" s="40">
        <v>472.88333333333333</v>
      </c>
      <c r="J201" s="40">
        <v>485.86666666666667</v>
      </c>
      <c r="K201" s="31">
        <v>459.9</v>
      </c>
      <c r="L201" s="31">
        <v>437.25</v>
      </c>
      <c r="M201" s="31">
        <v>10.283910000000001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884.2</v>
      </c>
      <c r="D202" s="40">
        <v>884.0333333333333</v>
      </c>
      <c r="E202" s="40">
        <v>866.31666666666661</v>
      </c>
      <c r="F202" s="40">
        <v>848.43333333333328</v>
      </c>
      <c r="G202" s="40">
        <v>830.71666666666658</v>
      </c>
      <c r="H202" s="40">
        <v>901.91666666666663</v>
      </c>
      <c r="I202" s="40">
        <v>919.63333333333333</v>
      </c>
      <c r="J202" s="40">
        <v>937.51666666666665</v>
      </c>
      <c r="K202" s="31">
        <v>901.75</v>
      </c>
      <c r="L202" s="31">
        <v>866.15</v>
      </c>
      <c r="M202" s="31">
        <v>7.1023300000000003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718.95</v>
      </c>
      <c r="D203" s="40">
        <v>723.66666666666663</v>
      </c>
      <c r="E203" s="40">
        <v>709.7833333333333</v>
      </c>
      <c r="F203" s="40">
        <v>700.61666666666667</v>
      </c>
      <c r="G203" s="40">
        <v>686.73333333333335</v>
      </c>
      <c r="H203" s="40">
        <v>732.83333333333326</v>
      </c>
      <c r="I203" s="40">
        <v>746.7166666666667</v>
      </c>
      <c r="J203" s="40">
        <v>755.88333333333321</v>
      </c>
      <c r="K203" s="31">
        <v>737.55</v>
      </c>
      <c r="L203" s="31">
        <v>714.5</v>
      </c>
      <c r="M203" s="31">
        <v>25.733789999999999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7351</v>
      </c>
      <c r="D204" s="40">
        <v>7400.45</v>
      </c>
      <c r="E204" s="40">
        <v>7238.5499999999993</v>
      </c>
      <c r="F204" s="40">
        <v>7126.0999999999995</v>
      </c>
      <c r="G204" s="40">
        <v>6964.1999999999989</v>
      </c>
      <c r="H204" s="40">
        <v>7512.9</v>
      </c>
      <c r="I204" s="40">
        <v>7674.7999999999993</v>
      </c>
      <c r="J204" s="40">
        <v>7787.25</v>
      </c>
      <c r="K204" s="31">
        <v>7562.35</v>
      </c>
      <c r="L204" s="31">
        <v>7288</v>
      </c>
      <c r="M204" s="31">
        <v>3.1021999999999998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33</v>
      </c>
      <c r="D205" s="40">
        <v>33.216666666666669</v>
      </c>
      <c r="E205" s="40">
        <v>32.483333333333334</v>
      </c>
      <c r="F205" s="40">
        <v>31.966666666666669</v>
      </c>
      <c r="G205" s="40">
        <v>31.233333333333334</v>
      </c>
      <c r="H205" s="40">
        <v>33.733333333333334</v>
      </c>
      <c r="I205" s="40">
        <v>34.466666666666669</v>
      </c>
      <c r="J205" s="40">
        <v>34.983333333333334</v>
      </c>
      <c r="K205" s="31">
        <v>33.950000000000003</v>
      </c>
      <c r="L205" s="31">
        <v>32.700000000000003</v>
      </c>
      <c r="M205" s="31">
        <v>63.570340000000002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1459.65</v>
      </c>
      <c r="D206" s="40">
        <v>1463.3500000000001</v>
      </c>
      <c r="E206" s="40">
        <v>1438.8000000000002</v>
      </c>
      <c r="F206" s="40">
        <v>1417.95</v>
      </c>
      <c r="G206" s="40">
        <v>1393.4</v>
      </c>
      <c r="H206" s="40">
        <v>1484.2000000000003</v>
      </c>
      <c r="I206" s="40">
        <v>1508.75</v>
      </c>
      <c r="J206" s="40">
        <v>1529.6000000000004</v>
      </c>
      <c r="K206" s="31">
        <v>1487.9</v>
      </c>
      <c r="L206" s="31">
        <v>1442.5</v>
      </c>
      <c r="M206" s="31">
        <v>9.3132999999999999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701.85</v>
      </c>
      <c r="D207" s="40">
        <v>704.36666666666667</v>
      </c>
      <c r="E207" s="40">
        <v>693.23333333333335</v>
      </c>
      <c r="F207" s="40">
        <v>684.61666666666667</v>
      </c>
      <c r="G207" s="40">
        <v>673.48333333333335</v>
      </c>
      <c r="H207" s="40">
        <v>712.98333333333335</v>
      </c>
      <c r="I207" s="40">
        <v>724.11666666666679</v>
      </c>
      <c r="J207" s="40">
        <v>732.73333333333335</v>
      </c>
      <c r="K207" s="31">
        <v>715.5</v>
      </c>
      <c r="L207" s="31">
        <v>695.75</v>
      </c>
      <c r="M207" s="31">
        <v>26.471250000000001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240.35</v>
      </c>
      <c r="D208" s="40">
        <v>238.63333333333335</v>
      </c>
      <c r="E208" s="40">
        <v>234.01666666666671</v>
      </c>
      <c r="F208" s="40">
        <v>227.68333333333337</v>
      </c>
      <c r="G208" s="40">
        <v>223.06666666666672</v>
      </c>
      <c r="H208" s="40">
        <v>244.9666666666667</v>
      </c>
      <c r="I208" s="40">
        <v>249.58333333333331</v>
      </c>
      <c r="J208" s="40">
        <v>255.91666666666669</v>
      </c>
      <c r="K208" s="31">
        <v>243.25</v>
      </c>
      <c r="L208" s="31">
        <v>232.3</v>
      </c>
      <c r="M208" s="31">
        <v>18.23283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833.5</v>
      </c>
      <c r="D209" s="40">
        <v>829.5333333333333</v>
      </c>
      <c r="E209" s="40">
        <v>819.06666666666661</v>
      </c>
      <c r="F209" s="40">
        <v>804.63333333333333</v>
      </c>
      <c r="G209" s="40">
        <v>794.16666666666663</v>
      </c>
      <c r="H209" s="40">
        <v>843.96666666666658</v>
      </c>
      <c r="I209" s="40">
        <v>854.43333333333328</v>
      </c>
      <c r="J209" s="40">
        <v>868.86666666666656</v>
      </c>
      <c r="K209" s="31">
        <v>840</v>
      </c>
      <c r="L209" s="31">
        <v>815.1</v>
      </c>
      <c r="M209" s="31">
        <v>21.163019999999999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273.95</v>
      </c>
      <c r="D210" s="40">
        <v>271.21666666666664</v>
      </c>
      <c r="E210" s="40">
        <v>263.73333333333329</v>
      </c>
      <c r="F210" s="40">
        <v>253.51666666666665</v>
      </c>
      <c r="G210" s="40">
        <v>246.0333333333333</v>
      </c>
      <c r="H210" s="40">
        <v>281.43333333333328</v>
      </c>
      <c r="I210" s="40">
        <v>288.91666666666663</v>
      </c>
      <c r="J210" s="40">
        <v>299.13333333333327</v>
      </c>
      <c r="K210" s="31">
        <v>278.7</v>
      </c>
      <c r="L210" s="31">
        <v>261</v>
      </c>
      <c r="M210" s="31">
        <v>325.29835000000003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</v>
      </c>
      <c r="D211" s="40">
        <v>6.083333333333333</v>
      </c>
      <c r="E211" s="40">
        <v>5.7166666666666659</v>
      </c>
      <c r="F211" s="40">
        <v>5.4333333333333327</v>
      </c>
      <c r="G211" s="40">
        <v>5.0666666666666655</v>
      </c>
      <c r="H211" s="40">
        <v>6.3666666666666663</v>
      </c>
      <c r="I211" s="40">
        <v>6.7333333333333334</v>
      </c>
      <c r="J211" s="40">
        <v>7.0166666666666666</v>
      </c>
      <c r="K211" s="31">
        <v>6.45</v>
      </c>
      <c r="L211" s="31">
        <v>5.8</v>
      </c>
      <c r="M211" s="31">
        <v>4787.3043600000001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972.85</v>
      </c>
      <c r="D212" s="40">
        <v>972.51666666666677</v>
      </c>
      <c r="E212" s="40">
        <v>960.98333333333358</v>
      </c>
      <c r="F212" s="40">
        <v>949.11666666666679</v>
      </c>
      <c r="G212" s="40">
        <v>937.5833333333336</v>
      </c>
      <c r="H212" s="40">
        <v>984.38333333333355</v>
      </c>
      <c r="I212" s="40">
        <v>995.91666666666663</v>
      </c>
      <c r="J212" s="40">
        <v>1007.7833333333335</v>
      </c>
      <c r="K212" s="31">
        <v>984.05</v>
      </c>
      <c r="L212" s="31">
        <v>960.65</v>
      </c>
      <c r="M212" s="31">
        <v>8.86416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2005.4</v>
      </c>
      <c r="D213" s="40">
        <v>2001.8500000000001</v>
      </c>
      <c r="E213" s="40">
        <v>1974.7000000000003</v>
      </c>
      <c r="F213" s="40">
        <v>1944.0000000000002</v>
      </c>
      <c r="G213" s="40">
        <v>1916.8500000000004</v>
      </c>
      <c r="H213" s="40">
        <v>2032.5500000000002</v>
      </c>
      <c r="I213" s="40">
        <v>2059.7000000000003</v>
      </c>
      <c r="J213" s="40">
        <v>2090.4</v>
      </c>
      <c r="K213" s="31">
        <v>2029</v>
      </c>
      <c r="L213" s="31">
        <v>1971.15</v>
      </c>
      <c r="M213" s="31">
        <v>1.2248600000000001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628.85</v>
      </c>
      <c r="D214" s="40">
        <v>629.76666666666677</v>
      </c>
      <c r="E214" s="40">
        <v>622.58333333333348</v>
      </c>
      <c r="F214" s="40">
        <v>616.31666666666672</v>
      </c>
      <c r="G214" s="40">
        <v>609.13333333333344</v>
      </c>
      <c r="H214" s="40">
        <v>636.03333333333353</v>
      </c>
      <c r="I214" s="40">
        <v>643.2166666666667</v>
      </c>
      <c r="J214" s="40">
        <v>649.48333333333358</v>
      </c>
      <c r="K214" s="40">
        <v>636.95000000000005</v>
      </c>
      <c r="L214" s="40">
        <v>623.5</v>
      </c>
      <c r="M214" s="40">
        <v>70.363749999999996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10.8</v>
      </c>
      <c r="D215" s="40">
        <v>10.866666666666667</v>
      </c>
      <c r="E215" s="40">
        <v>10.433333333333334</v>
      </c>
      <c r="F215" s="40">
        <v>10.066666666666666</v>
      </c>
      <c r="G215" s="40">
        <v>9.6333333333333329</v>
      </c>
      <c r="H215" s="40">
        <v>11.233333333333334</v>
      </c>
      <c r="I215" s="40">
        <v>11.666666666666668</v>
      </c>
      <c r="J215" s="40">
        <v>12.033333333333335</v>
      </c>
      <c r="K215" s="40">
        <v>11.3</v>
      </c>
      <c r="L215" s="40">
        <v>10.5</v>
      </c>
      <c r="M215" s="40">
        <v>1298.8095900000001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169.95</v>
      </c>
      <c r="D216" s="40">
        <v>170.2</v>
      </c>
      <c r="E216" s="40">
        <v>166.54999999999998</v>
      </c>
      <c r="F216" s="40">
        <v>163.15</v>
      </c>
      <c r="G216" s="40">
        <v>159.5</v>
      </c>
      <c r="H216" s="40">
        <v>173.59999999999997</v>
      </c>
      <c r="I216" s="40">
        <v>177.24999999999994</v>
      </c>
      <c r="J216" s="40">
        <v>180.64999999999995</v>
      </c>
      <c r="K216" s="40">
        <v>173.85</v>
      </c>
      <c r="L216" s="40">
        <v>166.8</v>
      </c>
      <c r="M216" s="40">
        <v>100.9632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6"/>
      <c r="B1" s="497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44432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9" t="s">
        <v>16</v>
      </c>
      <c r="B9" s="491" t="s">
        <v>18</v>
      </c>
      <c r="C9" s="495" t="s">
        <v>20</v>
      </c>
      <c r="D9" s="495" t="s">
        <v>21</v>
      </c>
      <c r="E9" s="486" t="s">
        <v>22</v>
      </c>
      <c r="F9" s="487"/>
      <c r="G9" s="488"/>
      <c r="H9" s="486" t="s">
        <v>23</v>
      </c>
      <c r="I9" s="487"/>
      <c r="J9" s="488"/>
      <c r="K9" s="26"/>
      <c r="L9" s="27"/>
      <c r="M9" s="55"/>
      <c r="N9" s="1"/>
      <c r="O9" s="1"/>
    </row>
    <row r="10" spans="1:15" ht="42.75" customHeight="1">
      <c r="A10" s="493"/>
      <c r="B10" s="494"/>
      <c r="C10" s="494"/>
      <c r="D10" s="49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22799.9</v>
      </c>
      <c r="D11" s="40">
        <v>22938.116666666669</v>
      </c>
      <c r="E11" s="40">
        <v>22603.733333333337</v>
      </c>
      <c r="F11" s="40">
        <v>22407.566666666669</v>
      </c>
      <c r="G11" s="40">
        <v>22073.183333333338</v>
      </c>
      <c r="H11" s="40">
        <v>23134.283333333336</v>
      </c>
      <c r="I11" s="40">
        <v>23468.666666666668</v>
      </c>
      <c r="J11" s="40">
        <v>23664.833333333336</v>
      </c>
      <c r="K11" s="31">
        <v>23272.5</v>
      </c>
      <c r="L11" s="31">
        <v>22741.95</v>
      </c>
      <c r="M11" s="31">
        <v>3.628E-2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1674.95</v>
      </c>
      <c r="D12" s="40">
        <v>1677.0666666666668</v>
      </c>
      <c r="E12" s="40">
        <v>1622.2333333333336</v>
      </c>
      <c r="F12" s="40">
        <v>1569.5166666666667</v>
      </c>
      <c r="G12" s="40">
        <v>1514.6833333333334</v>
      </c>
      <c r="H12" s="40">
        <v>1729.7833333333338</v>
      </c>
      <c r="I12" s="40">
        <v>1784.6166666666672</v>
      </c>
      <c r="J12" s="40">
        <v>1837.3333333333339</v>
      </c>
      <c r="K12" s="31">
        <v>1731.9</v>
      </c>
      <c r="L12" s="31">
        <v>1624.35</v>
      </c>
      <c r="M12" s="31">
        <v>0.82243999999999995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1808.05</v>
      </c>
      <c r="D13" s="40">
        <v>1799.8500000000001</v>
      </c>
      <c r="E13" s="40">
        <v>1763.7500000000002</v>
      </c>
      <c r="F13" s="40">
        <v>1719.45</v>
      </c>
      <c r="G13" s="40">
        <v>1683.3500000000001</v>
      </c>
      <c r="H13" s="40">
        <v>1844.1500000000003</v>
      </c>
      <c r="I13" s="40">
        <v>1880.2500000000002</v>
      </c>
      <c r="J13" s="40">
        <v>1924.5500000000004</v>
      </c>
      <c r="K13" s="31">
        <v>1835.95</v>
      </c>
      <c r="L13" s="31">
        <v>1755.55</v>
      </c>
      <c r="M13" s="31">
        <v>0.58689000000000002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2261.4499999999998</v>
      </c>
      <c r="D14" s="40">
        <v>2270.6666666666665</v>
      </c>
      <c r="E14" s="40">
        <v>2221.333333333333</v>
      </c>
      <c r="F14" s="40">
        <v>2181.2166666666667</v>
      </c>
      <c r="G14" s="40">
        <v>2131.8833333333332</v>
      </c>
      <c r="H14" s="40">
        <v>2310.7833333333328</v>
      </c>
      <c r="I14" s="40">
        <v>2360.1166666666659</v>
      </c>
      <c r="J14" s="40">
        <v>2400.2333333333327</v>
      </c>
      <c r="K14" s="31">
        <v>2320</v>
      </c>
      <c r="L14" s="31">
        <v>2230.5500000000002</v>
      </c>
      <c r="M14" s="31">
        <v>4.7787300000000004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1928.55</v>
      </c>
      <c r="D15" s="40">
        <v>1945.8500000000001</v>
      </c>
      <c r="E15" s="40">
        <v>1902.7500000000002</v>
      </c>
      <c r="F15" s="40">
        <v>1876.95</v>
      </c>
      <c r="G15" s="40">
        <v>1833.8500000000001</v>
      </c>
      <c r="H15" s="40">
        <v>1971.6500000000003</v>
      </c>
      <c r="I15" s="40">
        <v>2014.7500000000002</v>
      </c>
      <c r="J15" s="40">
        <v>2040.5500000000004</v>
      </c>
      <c r="K15" s="31">
        <v>1988.95</v>
      </c>
      <c r="L15" s="31">
        <v>1920.05</v>
      </c>
      <c r="M15" s="31">
        <v>1.1441399999999999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1543.45</v>
      </c>
      <c r="D16" s="40">
        <v>1562.8166666666666</v>
      </c>
      <c r="E16" s="40">
        <v>1500.6333333333332</v>
      </c>
      <c r="F16" s="40">
        <v>1457.8166666666666</v>
      </c>
      <c r="G16" s="40">
        <v>1395.6333333333332</v>
      </c>
      <c r="H16" s="40">
        <v>1605.6333333333332</v>
      </c>
      <c r="I16" s="40">
        <v>1667.8166666666666</v>
      </c>
      <c r="J16" s="40">
        <v>1710.6333333333332</v>
      </c>
      <c r="K16" s="31">
        <v>1625</v>
      </c>
      <c r="L16" s="31">
        <v>1520</v>
      </c>
      <c r="M16" s="31">
        <v>1.2629900000000001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1294</v>
      </c>
      <c r="D17" s="40">
        <v>1298.8333333333333</v>
      </c>
      <c r="E17" s="40">
        <v>1272.6666666666665</v>
      </c>
      <c r="F17" s="40">
        <v>1251.3333333333333</v>
      </c>
      <c r="G17" s="40">
        <v>1225.1666666666665</v>
      </c>
      <c r="H17" s="40">
        <v>1320.1666666666665</v>
      </c>
      <c r="I17" s="40">
        <v>1346.333333333333</v>
      </c>
      <c r="J17" s="40">
        <v>1367.6666666666665</v>
      </c>
      <c r="K17" s="31">
        <v>1325</v>
      </c>
      <c r="L17" s="31">
        <v>1277.5</v>
      </c>
      <c r="M17" s="31">
        <v>7.4085400000000003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586.54999999999995</v>
      </c>
      <c r="D18" s="40">
        <v>592.11666666666667</v>
      </c>
      <c r="E18" s="40">
        <v>574.43333333333339</v>
      </c>
      <c r="F18" s="40">
        <v>562.31666666666672</v>
      </c>
      <c r="G18" s="40">
        <v>544.63333333333344</v>
      </c>
      <c r="H18" s="40">
        <v>604.23333333333335</v>
      </c>
      <c r="I18" s="40">
        <v>621.91666666666652</v>
      </c>
      <c r="J18" s="40">
        <v>634.0333333333333</v>
      </c>
      <c r="K18" s="31">
        <v>609.79999999999995</v>
      </c>
      <c r="L18" s="31">
        <v>580</v>
      </c>
      <c r="M18" s="31">
        <v>2.5030000000000001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910.9</v>
      </c>
      <c r="D19" s="40">
        <v>915.71666666666658</v>
      </c>
      <c r="E19" s="40">
        <v>889.13333333333321</v>
      </c>
      <c r="F19" s="40">
        <v>867.36666666666667</v>
      </c>
      <c r="G19" s="40">
        <v>840.7833333333333</v>
      </c>
      <c r="H19" s="40">
        <v>937.48333333333312</v>
      </c>
      <c r="I19" s="40">
        <v>964.06666666666638</v>
      </c>
      <c r="J19" s="40">
        <v>985.83333333333303</v>
      </c>
      <c r="K19" s="31">
        <v>942.3</v>
      </c>
      <c r="L19" s="31">
        <v>893.95</v>
      </c>
      <c r="M19" s="31">
        <v>11.57287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2378</v>
      </c>
      <c r="D20" s="40">
        <v>2372.5166666666669</v>
      </c>
      <c r="E20" s="40">
        <v>2307.0333333333338</v>
      </c>
      <c r="F20" s="40">
        <v>2236.0666666666671</v>
      </c>
      <c r="G20" s="40">
        <v>2170.5833333333339</v>
      </c>
      <c r="H20" s="40">
        <v>2443.4833333333336</v>
      </c>
      <c r="I20" s="40">
        <v>2508.9666666666662</v>
      </c>
      <c r="J20" s="40">
        <v>2579.9333333333334</v>
      </c>
      <c r="K20" s="31">
        <v>2438</v>
      </c>
      <c r="L20" s="31">
        <v>2301.5500000000002</v>
      </c>
      <c r="M20" s="31">
        <v>2.5447799999999998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18945.45</v>
      </c>
      <c r="D21" s="40">
        <v>18950.149999999998</v>
      </c>
      <c r="E21" s="40">
        <v>18799.299999999996</v>
      </c>
      <c r="F21" s="40">
        <v>18653.149999999998</v>
      </c>
      <c r="G21" s="40">
        <v>18502.299999999996</v>
      </c>
      <c r="H21" s="40">
        <v>19096.299999999996</v>
      </c>
      <c r="I21" s="40">
        <v>19247.149999999994</v>
      </c>
      <c r="J21" s="40">
        <v>19393.299999999996</v>
      </c>
      <c r="K21" s="31">
        <v>19101</v>
      </c>
      <c r="L21" s="31">
        <v>18804</v>
      </c>
      <c r="M21" s="31">
        <v>7.4639999999999998E-2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1396.7</v>
      </c>
      <c r="D22" s="40">
        <v>1395.3333333333333</v>
      </c>
      <c r="E22" s="40">
        <v>1362.9166666666665</v>
      </c>
      <c r="F22" s="40">
        <v>1329.1333333333332</v>
      </c>
      <c r="G22" s="40">
        <v>1296.7166666666665</v>
      </c>
      <c r="H22" s="40">
        <v>1429.1166666666666</v>
      </c>
      <c r="I22" s="40">
        <v>1461.5333333333331</v>
      </c>
      <c r="J22" s="40">
        <v>1495.3166666666666</v>
      </c>
      <c r="K22" s="31">
        <v>1427.75</v>
      </c>
      <c r="L22" s="31">
        <v>1361.55</v>
      </c>
      <c r="M22" s="31">
        <v>48.660800000000002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933.65</v>
      </c>
      <c r="D23" s="40">
        <v>933.55000000000007</v>
      </c>
      <c r="E23" s="40">
        <v>914.10000000000014</v>
      </c>
      <c r="F23" s="40">
        <v>894.55000000000007</v>
      </c>
      <c r="G23" s="40">
        <v>875.10000000000014</v>
      </c>
      <c r="H23" s="40">
        <v>953.10000000000014</v>
      </c>
      <c r="I23" s="40">
        <v>972.55000000000018</v>
      </c>
      <c r="J23" s="40">
        <v>992.10000000000014</v>
      </c>
      <c r="K23" s="31">
        <v>953</v>
      </c>
      <c r="L23" s="31">
        <v>914</v>
      </c>
      <c r="M23" s="31">
        <v>21.792010000000001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668.3</v>
      </c>
      <c r="D24" s="40">
        <v>675.0333333333333</v>
      </c>
      <c r="E24" s="40">
        <v>658.26666666666665</v>
      </c>
      <c r="F24" s="40">
        <v>648.23333333333335</v>
      </c>
      <c r="G24" s="40">
        <v>631.4666666666667</v>
      </c>
      <c r="H24" s="40">
        <v>685.06666666666661</v>
      </c>
      <c r="I24" s="40">
        <v>701.83333333333326</v>
      </c>
      <c r="J24" s="40">
        <v>711.86666666666656</v>
      </c>
      <c r="K24" s="31">
        <v>691.8</v>
      </c>
      <c r="L24" s="31">
        <v>665</v>
      </c>
      <c r="M24" s="31">
        <v>66.368809999999996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1126.45</v>
      </c>
      <c r="D25" s="40">
        <v>1112.3</v>
      </c>
      <c r="E25" s="40">
        <v>1098.1499999999999</v>
      </c>
      <c r="F25" s="40">
        <v>1069.8499999999999</v>
      </c>
      <c r="G25" s="40">
        <v>1055.6999999999998</v>
      </c>
      <c r="H25" s="40">
        <v>1140.5999999999999</v>
      </c>
      <c r="I25" s="40">
        <v>1154.75</v>
      </c>
      <c r="J25" s="40">
        <v>1183.05</v>
      </c>
      <c r="K25" s="31">
        <v>1126.45</v>
      </c>
      <c r="L25" s="31">
        <v>1084</v>
      </c>
      <c r="M25" s="31">
        <v>2.0847600000000002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1179.5999999999999</v>
      </c>
      <c r="D26" s="40">
        <v>1169.7333333333333</v>
      </c>
      <c r="E26" s="40">
        <v>1159.8666666666668</v>
      </c>
      <c r="F26" s="40">
        <v>1140.1333333333334</v>
      </c>
      <c r="G26" s="40">
        <v>1130.2666666666669</v>
      </c>
      <c r="H26" s="40">
        <v>1189.4666666666667</v>
      </c>
      <c r="I26" s="40">
        <v>1199.333333333333</v>
      </c>
      <c r="J26" s="40">
        <v>1219.0666666666666</v>
      </c>
      <c r="K26" s="31">
        <v>1179.5999999999999</v>
      </c>
      <c r="L26" s="31">
        <v>1150</v>
      </c>
      <c r="M26" s="31">
        <v>1.60423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99.05</v>
      </c>
      <c r="D27" s="40">
        <v>102.21666666666665</v>
      </c>
      <c r="E27" s="40">
        <v>94.833333333333314</v>
      </c>
      <c r="F27" s="40">
        <v>90.61666666666666</v>
      </c>
      <c r="G27" s="40">
        <v>83.23333333333332</v>
      </c>
      <c r="H27" s="40">
        <v>106.43333333333331</v>
      </c>
      <c r="I27" s="40">
        <v>113.81666666666666</v>
      </c>
      <c r="J27" s="40">
        <v>118.0333333333333</v>
      </c>
      <c r="K27" s="31">
        <v>109.6</v>
      </c>
      <c r="L27" s="31">
        <v>98</v>
      </c>
      <c r="M27" s="31">
        <v>53.59937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194</v>
      </c>
      <c r="D28" s="40">
        <v>196.71666666666667</v>
      </c>
      <c r="E28" s="40">
        <v>189.73333333333335</v>
      </c>
      <c r="F28" s="40">
        <v>185.46666666666667</v>
      </c>
      <c r="G28" s="40">
        <v>178.48333333333335</v>
      </c>
      <c r="H28" s="40">
        <v>200.98333333333335</v>
      </c>
      <c r="I28" s="40">
        <v>207.96666666666664</v>
      </c>
      <c r="J28" s="40">
        <v>212.23333333333335</v>
      </c>
      <c r="K28" s="31">
        <v>203.7</v>
      </c>
      <c r="L28" s="31">
        <v>192.45</v>
      </c>
      <c r="M28" s="31">
        <v>15.42994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368.6</v>
      </c>
      <c r="D29" s="40">
        <v>368.9666666666667</v>
      </c>
      <c r="E29" s="40">
        <v>352.93333333333339</v>
      </c>
      <c r="F29" s="40">
        <v>337.26666666666671</v>
      </c>
      <c r="G29" s="40">
        <v>321.23333333333341</v>
      </c>
      <c r="H29" s="40">
        <v>384.63333333333338</v>
      </c>
      <c r="I29" s="40">
        <v>400.66666666666669</v>
      </c>
      <c r="J29" s="40">
        <v>416.33333333333337</v>
      </c>
      <c r="K29" s="31">
        <v>385</v>
      </c>
      <c r="L29" s="31">
        <v>353.3</v>
      </c>
      <c r="M29" s="31">
        <v>3.9683700000000002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270.75</v>
      </c>
      <c r="D30" s="40">
        <v>270.3</v>
      </c>
      <c r="E30" s="40">
        <v>263.55</v>
      </c>
      <c r="F30" s="40">
        <v>256.35000000000002</v>
      </c>
      <c r="G30" s="40">
        <v>249.60000000000002</v>
      </c>
      <c r="H30" s="40">
        <v>277.5</v>
      </c>
      <c r="I30" s="40">
        <v>284.25</v>
      </c>
      <c r="J30" s="40">
        <v>291.45</v>
      </c>
      <c r="K30" s="31">
        <v>277.05</v>
      </c>
      <c r="L30" s="31">
        <v>263.10000000000002</v>
      </c>
      <c r="M30" s="31">
        <v>5.5781999999999998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3836.15</v>
      </c>
      <c r="D31" s="40">
        <v>3891.1000000000004</v>
      </c>
      <c r="E31" s="40">
        <v>3760.1500000000005</v>
      </c>
      <c r="F31" s="40">
        <v>3684.15</v>
      </c>
      <c r="G31" s="40">
        <v>3553.2000000000003</v>
      </c>
      <c r="H31" s="40">
        <v>3967.1000000000008</v>
      </c>
      <c r="I31" s="40">
        <v>4098.0500000000011</v>
      </c>
      <c r="J31" s="40">
        <v>4174.0500000000011</v>
      </c>
      <c r="K31" s="31">
        <v>4022.05</v>
      </c>
      <c r="L31" s="31">
        <v>3815.1</v>
      </c>
      <c r="M31" s="31">
        <v>1.04297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2235.75</v>
      </c>
      <c r="D32" s="40">
        <v>2236.9166666666665</v>
      </c>
      <c r="E32" s="40">
        <v>2203.833333333333</v>
      </c>
      <c r="F32" s="40">
        <v>2171.9166666666665</v>
      </c>
      <c r="G32" s="40">
        <v>2138.833333333333</v>
      </c>
      <c r="H32" s="40">
        <v>2268.833333333333</v>
      </c>
      <c r="I32" s="40">
        <v>2301.9166666666661</v>
      </c>
      <c r="J32" s="40">
        <v>2333.833333333333</v>
      </c>
      <c r="K32" s="31">
        <v>2270</v>
      </c>
      <c r="L32" s="31">
        <v>2205</v>
      </c>
      <c r="M32" s="31">
        <v>0.59792999999999996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2188.1</v>
      </c>
      <c r="D33" s="40">
        <v>2203.7666666666669</v>
      </c>
      <c r="E33" s="40">
        <v>2144.5333333333338</v>
      </c>
      <c r="F33" s="40">
        <v>2100.9666666666667</v>
      </c>
      <c r="G33" s="40">
        <v>2041.7333333333336</v>
      </c>
      <c r="H33" s="40">
        <v>2247.3333333333339</v>
      </c>
      <c r="I33" s="40">
        <v>2306.5666666666666</v>
      </c>
      <c r="J33" s="40">
        <v>2350.1333333333341</v>
      </c>
      <c r="K33" s="31">
        <v>2263</v>
      </c>
      <c r="L33" s="31">
        <v>2160.1999999999998</v>
      </c>
      <c r="M33" s="31">
        <v>0.11033999999999999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99.05</v>
      </c>
      <c r="D34" s="40">
        <v>100.71666666666665</v>
      </c>
      <c r="E34" s="40">
        <v>97.133333333333312</v>
      </c>
      <c r="F34" s="40">
        <v>95.216666666666654</v>
      </c>
      <c r="G34" s="40">
        <v>91.633333333333312</v>
      </c>
      <c r="H34" s="40">
        <v>102.63333333333331</v>
      </c>
      <c r="I34" s="40">
        <v>106.21666666666665</v>
      </c>
      <c r="J34" s="40">
        <v>108.13333333333331</v>
      </c>
      <c r="K34" s="31">
        <v>104.3</v>
      </c>
      <c r="L34" s="31">
        <v>98.8</v>
      </c>
      <c r="M34" s="31">
        <v>2.8175500000000002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734.55</v>
      </c>
      <c r="D35" s="40">
        <v>733.63333333333333</v>
      </c>
      <c r="E35" s="40">
        <v>721.26666666666665</v>
      </c>
      <c r="F35" s="40">
        <v>707.98333333333335</v>
      </c>
      <c r="G35" s="40">
        <v>695.61666666666667</v>
      </c>
      <c r="H35" s="40">
        <v>746.91666666666663</v>
      </c>
      <c r="I35" s="40">
        <v>759.28333333333319</v>
      </c>
      <c r="J35" s="40">
        <v>772.56666666666661</v>
      </c>
      <c r="K35" s="31">
        <v>746</v>
      </c>
      <c r="L35" s="31">
        <v>720.35</v>
      </c>
      <c r="M35" s="31">
        <v>4.0765900000000004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3796.55</v>
      </c>
      <c r="D36" s="40">
        <v>3807.8000000000006</v>
      </c>
      <c r="E36" s="40">
        <v>3759.3000000000011</v>
      </c>
      <c r="F36" s="40">
        <v>3722.0500000000006</v>
      </c>
      <c r="G36" s="40">
        <v>3673.5500000000011</v>
      </c>
      <c r="H36" s="40">
        <v>3845.0500000000011</v>
      </c>
      <c r="I36" s="40">
        <v>3893.55</v>
      </c>
      <c r="J36" s="40">
        <v>3930.8000000000011</v>
      </c>
      <c r="K36" s="31">
        <v>3856.3</v>
      </c>
      <c r="L36" s="31">
        <v>3770.55</v>
      </c>
      <c r="M36" s="31">
        <v>1.2111099999999999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3996.4</v>
      </c>
      <c r="D37" s="40">
        <v>4030.7333333333336</v>
      </c>
      <c r="E37" s="40">
        <v>3940.666666666667</v>
      </c>
      <c r="F37" s="40">
        <v>3884.9333333333334</v>
      </c>
      <c r="G37" s="40">
        <v>3794.8666666666668</v>
      </c>
      <c r="H37" s="40">
        <v>4086.4666666666672</v>
      </c>
      <c r="I37" s="40">
        <v>4176.5333333333338</v>
      </c>
      <c r="J37" s="40">
        <v>4232.2666666666673</v>
      </c>
      <c r="K37" s="31">
        <v>4120.8</v>
      </c>
      <c r="L37" s="31">
        <v>3975</v>
      </c>
      <c r="M37" s="31">
        <v>0.86634999999999995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20.85</v>
      </c>
      <c r="D38" s="40">
        <v>21.066666666666666</v>
      </c>
      <c r="E38" s="40">
        <v>20.433333333333334</v>
      </c>
      <c r="F38" s="40">
        <v>20.016666666666666</v>
      </c>
      <c r="G38" s="40">
        <v>19.383333333333333</v>
      </c>
      <c r="H38" s="40">
        <v>21.483333333333334</v>
      </c>
      <c r="I38" s="40">
        <v>22.116666666666667</v>
      </c>
      <c r="J38" s="40">
        <v>22.533333333333335</v>
      </c>
      <c r="K38" s="31">
        <v>21.7</v>
      </c>
      <c r="L38" s="31">
        <v>20.65</v>
      </c>
      <c r="M38" s="31">
        <v>54.937779999999997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680.5</v>
      </c>
      <c r="D39" s="40">
        <v>686.36666666666679</v>
      </c>
      <c r="E39" s="40">
        <v>669.3333333333336</v>
      </c>
      <c r="F39" s="40">
        <v>658.16666666666686</v>
      </c>
      <c r="G39" s="40">
        <v>641.13333333333367</v>
      </c>
      <c r="H39" s="40">
        <v>697.53333333333353</v>
      </c>
      <c r="I39" s="40">
        <v>714.56666666666683</v>
      </c>
      <c r="J39" s="40">
        <v>725.73333333333346</v>
      </c>
      <c r="K39" s="31">
        <v>703.4</v>
      </c>
      <c r="L39" s="31">
        <v>675.2</v>
      </c>
      <c r="M39" s="31">
        <v>13.43726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2742.8</v>
      </c>
      <c r="D40" s="40">
        <v>2754.1833333333329</v>
      </c>
      <c r="E40" s="40">
        <v>2699.3666666666659</v>
      </c>
      <c r="F40" s="40">
        <v>2655.9333333333329</v>
      </c>
      <c r="G40" s="40">
        <v>2601.1166666666659</v>
      </c>
      <c r="H40" s="40">
        <v>2797.6166666666659</v>
      </c>
      <c r="I40" s="40">
        <v>2852.4333333333325</v>
      </c>
      <c r="J40" s="40">
        <v>2895.8666666666659</v>
      </c>
      <c r="K40" s="31">
        <v>2809</v>
      </c>
      <c r="L40" s="31">
        <v>2710.75</v>
      </c>
      <c r="M40" s="31">
        <v>0.47431000000000001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390.65</v>
      </c>
      <c r="D41" s="40">
        <v>389.5333333333333</v>
      </c>
      <c r="E41" s="40">
        <v>382.36666666666662</v>
      </c>
      <c r="F41" s="40">
        <v>374.08333333333331</v>
      </c>
      <c r="G41" s="40">
        <v>366.91666666666663</v>
      </c>
      <c r="H41" s="40">
        <v>397.81666666666661</v>
      </c>
      <c r="I41" s="40">
        <v>404.98333333333335</v>
      </c>
      <c r="J41" s="40">
        <v>413.26666666666659</v>
      </c>
      <c r="K41" s="31">
        <v>396.7</v>
      </c>
      <c r="L41" s="31">
        <v>381.25</v>
      </c>
      <c r="M41" s="31">
        <v>54.380589999999998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1072.2</v>
      </c>
      <c r="D42" s="40">
        <v>1113.3166666666666</v>
      </c>
      <c r="E42" s="40">
        <v>1024.3833333333332</v>
      </c>
      <c r="F42" s="40">
        <v>976.56666666666661</v>
      </c>
      <c r="G42" s="40">
        <v>887.63333333333321</v>
      </c>
      <c r="H42" s="40">
        <v>1161.1333333333332</v>
      </c>
      <c r="I42" s="40">
        <v>1250.0666666666666</v>
      </c>
      <c r="J42" s="40">
        <v>1297.8833333333332</v>
      </c>
      <c r="K42" s="31">
        <v>1202.25</v>
      </c>
      <c r="L42" s="31">
        <v>1065.5</v>
      </c>
      <c r="M42" s="31">
        <v>6.7740200000000002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4743.25</v>
      </c>
      <c r="D43" s="40">
        <v>4767.7</v>
      </c>
      <c r="E43" s="40">
        <v>4695.75</v>
      </c>
      <c r="F43" s="40">
        <v>4648.25</v>
      </c>
      <c r="G43" s="40">
        <v>4576.3</v>
      </c>
      <c r="H43" s="40">
        <v>4815.2</v>
      </c>
      <c r="I43" s="40">
        <v>4887.1499999999987</v>
      </c>
      <c r="J43" s="40">
        <v>4934.6499999999996</v>
      </c>
      <c r="K43" s="31">
        <v>4839.6499999999996</v>
      </c>
      <c r="L43" s="31">
        <v>4720.2</v>
      </c>
      <c r="M43" s="31">
        <v>6.9999099999999999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205.35</v>
      </c>
      <c r="D44" s="40">
        <v>207.91666666666666</v>
      </c>
      <c r="E44" s="40">
        <v>201.68333333333331</v>
      </c>
      <c r="F44" s="40">
        <v>198.01666666666665</v>
      </c>
      <c r="G44" s="40">
        <v>191.7833333333333</v>
      </c>
      <c r="H44" s="40">
        <v>211.58333333333331</v>
      </c>
      <c r="I44" s="40">
        <v>217.81666666666666</v>
      </c>
      <c r="J44" s="40">
        <v>221.48333333333332</v>
      </c>
      <c r="K44" s="31">
        <v>214.15</v>
      </c>
      <c r="L44" s="31">
        <v>204.25</v>
      </c>
      <c r="M44" s="31">
        <v>40.7988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328.1</v>
      </c>
      <c r="D45" s="40">
        <v>331.01666666666665</v>
      </c>
      <c r="E45" s="40">
        <v>322.0333333333333</v>
      </c>
      <c r="F45" s="40">
        <v>315.96666666666664</v>
      </c>
      <c r="G45" s="40">
        <v>306.98333333333329</v>
      </c>
      <c r="H45" s="40">
        <v>337.08333333333331</v>
      </c>
      <c r="I45" s="40">
        <v>346.06666666666666</v>
      </c>
      <c r="J45" s="40">
        <v>352.13333333333333</v>
      </c>
      <c r="K45" s="31">
        <v>340</v>
      </c>
      <c r="L45" s="31">
        <v>324.95</v>
      </c>
      <c r="M45" s="31">
        <v>0.95492999999999995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117.75</v>
      </c>
      <c r="D46" s="40">
        <v>117.98333333333333</v>
      </c>
      <c r="E46" s="40">
        <v>114.61666666666667</v>
      </c>
      <c r="F46" s="40">
        <v>111.48333333333333</v>
      </c>
      <c r="G46" s="40">
        <v>108.11666666666667</v>
      </c>
      <c r="H46" s="40">
        <v>121.11666666666667</v>
      </c>
      <c r="I46" s="40">
        <v>124.48333333333332</v>
      </c>
      <c r="J46" s="40">
        <v>127.61666666666667</v>
      </c>
      <c r="K46" s="31">
        <v>121.35</v>
      </c>
      <c r="L46" s="31">
        <v>114.85</v>
      </c>
      <c r="M46" s="31">
        <v>209.13253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95.95</v>
      </c>
      <c r="D47" s="40">
        <v>97.966666666666654</v>
      </c>
      <c r="E47" s="40">
        <v>93.483333333333306</v>
      </c>
      <c r="F47" s="40">
        <v>91.016666666666652</v>
      </c>
      <c r="G47" s="40">
        <v>86.533333333333303</v>
      </c>
      <c r="H47" s="40">
        <v>100.43333333333331</v>
      </c>
      <c r="I47" s="40">
        <v>104.91666666666666</v>
      </c>
      <c r="J47" s="40">
        <v>107.38333333333331</v>
      </c>
      <c r="K47" s="31">
        <v>102.45</v>
      </c>
      <c r="L47" s="31">
        <v>95.5</v>
      </c>
      <c r="M47" s="31">
        <v>13.479710000000001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3077.45</v>
      </c>
      <c r="D48" s="40">
        <v>3097.4333333333329</v>
      </c>
      <c r="E48" s="40">
        <v>3031.016666666666</v>
      </c>
      <c r="F48" s="40">
        <v>2984.583333333333</v>
      </c>
      <c r="G48" s="40">
        <v>2918.1666666666661</v>
      </c>
      <c r="H48" s="40">
        <v>3143.8666666666659</v>
      </c>
      <c r="I48" s="40">
        <v>3210.2833333333328</v>
      </c>
      <c r="J48" s="40">
        <v>3256.7166666666658</v>
      </c>
      <c r="K48" s="31">
        <v>3163.85</v>
      </c>
      <c r="L48" s="31">
        <v>3051</v>
      </c>
      <c r="M48" s="31">
        <v>15.789490000000001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192.35</v>
      </c>
      <c r="D49" s="40">
        <v>195.15</v>
      </c>
      <c r="E49" s="40">
        <v>186.4</v>
      </c>
      <c r="F49" s="40">
        <v>180.45</v>
      </c>
      <c r="G49" s="40">
        <v>171.7</v>
      </c>
      <c r="H49" s="40">
        <v>201.10000000000002</v>
      </c>
      <c r="I49" s="40">
        <v>209.85000000000002</v>
      </c>
      <c r="J49" s="40">
        <v>215.80000000000004</v>
      </c>
      <c r="K49" s="31">
        <v>203.9</v>
      </c>
      <c r="L49" s="31">
        <v>189.2</v>
      </c>
      <c r="M49" s="31">
        <v>130.57473999999999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3091.1</v>
      </c>
      <c r="D50" s="40">
        <v>3092.4666666666667</v>
      </c>
      <c r="E50" s="40">
        <v>3054.0333333333333</v>
      </c>
      <c r="F50" s="40">
        <v>3016.9666666666667</v>
      </c>
      <c r="G50" s="40">
        <v>2978.5333333333333</v>
      </c>
      <c r="H50" s="40">
        <v>3129.5333333333333</v>
      </c>
      <c r="I50" s="40">
        <v>3167.9666666666667</v>
      </c>
      <c r="J50" s="40">
        <v>3205.0333333333333</v>
      </c>
      <c r="K50" s="31">
        <v>3130.9</v>
      </c>
      <c r="L50" s="31">
        <v>3055.4</v>
      </c>
      <c r="M50" s="31">
        <v>0.20949000000000001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2018.9</v>
      </c>
      <c r="D51" s="40">
        <v>2022.95</v>
      </c>
      <c r="E51" s="40">
        <v>1960.9500000000003</v>
      </c>
      <c r="F51" s="40">
        <v>1903.0000000000002</v>
      </c>
      <c r="G51" s="40">
        <v>1841.0000000000005</v>
      </c>
      <c r="H51" s="40">
        <v>2080.9</v>
      </c>
      <c r="I51" s="40">
        <v>2142.8999999999996</v>
      </c>
      <c r="J51" s="40">
        <v>2200.85</v>
      </c>
      <c r="K51" s="31">
        <v>2084.9499999999998</v>
      </c>
      <c r="L51" s="31">
        <v>1965</v>
      </c>
      <c r="M51" s="31">
        <v>2.79989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9042.5499999999993</v>
      </c>
      <c r="D52" s="40">
        <v>9027.9666666666672</v>
      </c>
      <c r="E52" s="40">
        <v>8887.4833333333336</v>
      </c>
      <c r="F52" s="40">
        <v>8732.4166666666661</v>
      </c>
      <c r="G52" s="40">
        <v>8591.9333333333325</v>
      </c>
      <c r="H52" s="40">
        <v>9183.0333333333347</v>
      </c>
      <c r="I52" s="40">
        <v>9323.5166666666682</v>
      </c>
      <c r="J52" s="40">
        <v>9478.5833333333358</v>
      </c>
      <c r="K52" s="31">
        <v>9168.4500000000007</v>
      </c>
      <c r="L52" s="31">
        <v>8872.9</v>
      </c>
      <c r="M52" s="31">
        <v>0.28078999999999998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682.95</v>
      </c>
      <c r="D53" s="40">
        <v>695.76666666666677</v>
      </c>
      <c r="E53" s="40">
        <v>665.33333333333348</v>
      </c>
      <c r="F53" s="40">
        <v>647.7166666666667</v>
      </c>
      <c r="G53" s="40">
        <v>617.28333333333342</v>
      </c>
      <c r="H53" s="40">
        <v>713.38333333333355</v>
      </c>
      <c r="I53" s="40">
        <v>743.81666666666672</v>
      </c>
      <c r="J53" s="40">
        <v>761.43333333333362</v>
      </c>
      <c r="K53" s="31">
        <v>726.2</v>
      </c>
      <c r="L53" s="31">
        <v>678.15</v>
      </c>
      <c r="M53" s="31">
        <v>129.77112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529.15</v>
      </c>
      <c r="D54" s="40">
        <v>538.68333333333328</v>
      </c>
      <c r="E54" s="40">
        <v>514.46666666666658</v>
      </c>
      <c r="F54" s="40">
        <v>499.7833333333333</v>
      </c>
      <c r="G54" s="40">
        <v>475.56666666666661</v>
      </c>
      <c r="H54" s="40">
        <v>553.36666666666656</v>
      </c>
      <c r="I54" s="40">
        <v>577.58333333333326</v>
      </c>
      <c r="J54" s="40">
        <v>592.26666666666654</v>
      </c>
      <c r="K54" s="31">
        <v>562.9</v>
      </c>
      <c r="L54" s="31">
        <v>524</v>
      </c>
      <c r="M54" s="31">
        <v>2.66045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3673.75</v>
      </c>
      <c r="D55" s="40">
        <v>3672.5833333333335</v>
      </c>
      <c r="E55" s="40">
        <v>3645.166666666667</v>
      </c>
      <c r="F55" s="40">
        <v>3616.5833333333335</v>
      </c>
      <c r="G55" s="40">
        <v>3589.166666666667</v>
      </c>
      <c r="H55" s="40">
        <v>3701.166666666667</v>
      </c>
      <c r="I55" s="40">
        <v>3728.5833333333339</v>
      </c>
      <c r="J55" s="40">
        <v>3757.166666666667</v>
      </c>
      <c r="K55" s="31">
        <v>3700</v>
      </c>
      <c r="L55" s="31">
        <v>3644</v>
      </c>
      <c r="M55" s="31">
        <v>1.63347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736.1</v>
      </c>
      <c r="D56" s="40">
        <v>740</v>
      </c>
      <c r="E56" s="40">
        <v>730.5</v>
      </c>
      <c r="F56" s="40">
        <v>724.9</v>
      </c>
      <c r="G56" s="40">
        <v>715.4</v>
      </c>
      <c r="H56" s="40">
        <v>745.6</v>
      </c>
      <c r="I56" s="40">
        <v>755.1</v>
      </c>
      <c r="J56" s="40">
        <v>760.7</v>
      </c>
      <c r="K56" s="31">
        <v>749.5</v>
      </c>
      <c r="L56" s="31">
        <v>734.4</v>
      </c>
      <c r="M56" s="31">
        <v>36.14761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3433.65</v>
      </c>
      <c r="D57" s="40">
        <v>3470.5499999999997</v>
      </c>
      <c r="E57" s="40">
        <v>3364.0999999999995</v>
      </c>
      <c r="F57" s="40">
        <v>3294.5499999999997</v>
      </c>
      <c r="G57" s="40">
        <v>3188.0999999999995</v>
      </c>
      <c r="H57" s="40">
        <v>3540.0999999999995</v>
      </c>
      <c r="I57" s="40">
        <v>3646.5499999999993</v>
      </c>
      <c r="J57" s="40">
        <v>3716.0999999999995</v>
      </c>
      <c r="K57" s="31">
        <v>3577</v>
      </c>
      <c r="L57" s="31">
        <v>3401</v>
      </c>
      <c r="M57" s="31">
        <v>0.46322000000000002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1301.55</v>
      </c>
      <c r="D58" s="40">
        <v>1299.8</v>
      </c>
      <c r="E58" s="40">
        <v>1289.5999999999999</v>
      </c>
      <c r="F58" s="40">
        <v>1277.6499999999999</v>
      </c>
      <c r="G58" s="40">
        <v>1267.4499999999998</v>
      </c>
      <c r="H58" s="40">
        <v>1311.75</v>
      </c>
      <c r="I58" s="40">
        <v>1321.9500000000003</v>
      </c>
      <c r="J58" s="40">
        <v>1333.9</v>
      </c>
      <c r="K58" s="31">
        <v>1310</v>
      </c>
      <c r="L58" s="31">
        <v>1287.8499999999999</v>
      </c>
      <c r="M58" s="31">
        <v>1.6972799999999999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1039.7</v>
      </c>
      <c r="D59" s="40">
        <v>1068.4666666666667</v>
      </c>
      <c r="E59" s="40">
        <v>1004.3333333333335</v>
      </c>
      <c r="F59" s="40">
        <v>968.9666666666667</v>
      </c>
      <c r="G59" s="40">
        <v>904.83333333333348</v>
      </c>
      <c r="H59" s="40">
        <v>1103.8333333333335</v>
      </c>
      <c r="I59" s="40">
        <v>1167.9666666666667</v>
      </c>
      <c r="J59" s="40">
        <v>1203.3333333333335</v>
      </c>
      <c r="K59" s="31">
        <v>1132.5999999999999</v>
      </c>
      <c r="L59" s="31">
        <v>1033.0999999999999</v>
      </c>
      <c r="M59" s="31">
        <v>5.2373599999999998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3668.25</v>
      </c>
      <c r="D60" s="40">
        <v>3701.1</v>
      </c>
      <c r="E60" s="40">
        <v>3614.2999999999997</v>
      </c>
      <c r="F60" s="40">
        <v>3560.35</v>
      </c>
      <c r="G60" s="40">
        <v>3473.5499999999997</v>
      </c>
      <c r="H60" s="40">
        <v>3755.0499999999997</v>
      </c>
      <c r="I60" s="40">
        <v>3841.85</v>
      </c>
      <c r="J60" s="40">
        <v>3895.7999999999997</v>
      </c>
      <c r="K60" s="31">
        <v>3787.9</v>
      </c>
      <c r="L60" s="31">
        <v>3647.15</v>
      </c>
      <c r="M60" s="31">
        <v>4.5564299999999998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245.55</v>
      </c>
      <c r="D61" s="40">
        <v>245.78333333333333</v>
      </c>
      <c r="E61" s="40">
        <v>239.81666666666666</v>
      </c>
      <c r="F61" s="40">
        <v>234.08333333333334</v>
      </c>
      <c r="G61" s="40">
        <v>228.11666666666667</v>
      </c>
      <c r="H61" s="40">
        <v>251.51666666666665</v>
      </c>
      <c r="I61" s="40">
        <v>257.48333333333329</v>
      </c>
      <c r="J61" s="40">
        <v>263.21666666666664</v>
      </c>
      <c r="K61" s="31">
        <v>251.75</v>
      </c>
      <c r="L61" s="31">
        <v>240.05</v>
      </c>
      <c r="M61" s="31">
        <v>8.0080600000000004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1075.5999999999999</v>
      </c>
      <c r="D62" s="40">
        <v>1076.5999999999999</v>
      </c>
      <c r="E62" s="40">
        <v>1048.8999999999999</v>
      </c>
      <c r="F62" s="40">
        <v>1022.2</v>
      </c>
      <c r="G62" s="40">
        <v>994.5</v>
      </c>
      <c r="H62" s="40">
        <v>1103.2999999999997</v>
      </c>
      <c r="I62" s="40">
        <v>1130.9999999999995</v>
      </c>
      <c r="J62" s="40">
        <v>1157.6999999999996</v>
      </c>
      <c r="K62" s="31">
        <v>1104.3</v>
      </c>
      <c r="L62" s="31">
        <v>1049.9000000000001</v>
      </c>
      <c r="M62" s="31">
        <v>4.3346600000000004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6752.2</v>
      </c>
      <c r="D63" s="40">
        <v>6756.2333333333336</v>
      </c>
      <c r="E63" s="40">
        <v>6692.9666666666672</v>
      </c>
      <c r="F63" s="40">
        <v>6633.7333333333336</v>
      </c>
      <c r="G63" s="40">
        <v>6570.4666666666672</v>
      </c>
      <c r="H63" s="40">
        <v>6815.4666666666672</v>
      </c>
      <c r="I63" s="40">
        <v>6878.7333333333336</v>
      </c>
      <c r="J63" s="40">
        <v>6937.9666666666672</v>
      </c>
      <c r="K63" s="31">
        <v>6819.5</v>
      </c>
      <c r="L63" s="31">
        <v>6697</v>
      </c>
      <c r="M63" s="31">
        <v>17.383400000000002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15271.9</v>
      </c>
      <c r="D64" s="40">
        <v>15252.300000000001</v>
      </c>
      <c r="E64" s="40">
        <v>15084.600000000002</v>
      </c>
      <c r="F64" s="40">
        <v>14897.300000000001</v>
      </c>
      <c r="G64" s="40">
        <v>14729.600000000002</v>
      </c>
      <c r="H64" s="40">
        <v>15439.600000000002</v>
      </c>
      <c r="I64" s="40">
        <v>15607.300000000003</v>
      </c>
      <c r="J64" s="40">
        <v>15794.600000000002</v>
      </c>
      <c r="K64" s="31">
        <v>15420</v>
      </c>
      <c r="L64" s="31">
        <v>15065</v>
      </c>
      <c r="M64" s="31">
        <v>3.26688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4121.5</v>
      </c>
      <c r="D65" s="40">
        <v>4123.3</v>
      </c>
      <c r="E65" s="40">
        <v>4079.2000000000007</v>
      </c>
      <c r="F65" s="40">
        <v>4036.9000000000005</v>
      </c>
      <c r="G65" s="40">
        <v>3992.8000000000011</v>
      </c>
      <c r="H65" s="40">
        <v>4165.6000000000004</v>
      </c>
      <c r="I65" s="40">
        <v>4209.7000000000007</v>
      </c>
      <c r="J65" s="40">
        <v>4252</v>
      </c>
      <c r="K65" s="31">
        <v>4167.3999999999996</v>
      </c>
      <c r="L65" s="31">
        <v>4081</v>
      </c>
      <c r="M65" s="31">
        <v>0.71845000000000003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3269</v>
      </c>
      <c r="D66" s="40">
        <v>3269.1</v>
      </c>
      <c r="E66" s="40">
        <v>3179.8999999999996</v>
      </c>
      <c r="F66" s="40">
        <v>3090.7999999999997</v>
      </c>
      <c r="G66" s="40">
        <v>3001.5999999999995</v>
      </c>
      <c r="H66" s="40">
        <v>3358.2</v>
      </c>
      <c r="I66" s="40">
        <v>3447.3999999999996</v>
      </c>
      <c r="J66" s="40">
        <v>3536.5</v>
      </c>
      <c r="K66" s="31">
        <v>3358.3</v>
      </c>
      <c r="L66" s="31">
        <v>3180</v>
      </c>
      <c r="M66" s="31">
        <v>0.88453999999999999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2279.85</v>
      </c>
      <c r="D67" s="40">
        <v>2268.1833333333334</v>
      </c>
      <c r="E67" s="40">
        <v>2238.3666666666668</v>
      </c>
      <c r="F67" s="40">
        <v>2196.8833333333332</v>
      </c>
      <c r="G67" s="40">
        <v>2167.0666666666666</v>
      </c>
      <c r="H67" s="40">
        <v>2309.666666666667</v>
      </c>
      <c r="I67" s="40">
        <v>2339.4833333333336</v>
      </c>
      <c r="J67" s="40">
        <v>2380.9666666666672</v>
      </c>
      <c r="K67" s="31">
        <v>2298</v>
      </c>
      <c r="L67" s="31">
        <v>2226.6999999999998</v>
      </c>
      <c r="M67" s="31">
        <v>4.6889599999999998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123.1</v>
      </c>
      <c r="D68" s="40">
        <v>124.91666666666667</v>
      </c>
      <c r="E68" s="40">
        <v>120.83333333333334</v>
      </c>
      <c r="F68" s="40">
        <v>118.56666666666668</v>
      </c>
      <c r="G68" s="40">
        <v>114.48333333333335</v>
      </c>
      <c r="H68" s="40">
        <v>127.18333333333334</v>
      </c>
      <c r="I68" s="40">
        <v>131.26666666666668</v>
      </c>
      <c r="J68" s="40">
        <v>133.53333333333333</v>
      </c>
      <c r="K68" s="31">
        <v>129</v>
      </c>
      <c r="L68" s="31">
        <v>122.65</v>
      </c>
      <c r="M68" s="31">
        <v>3.39472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357.1</v>
      </c>
      <c r="D69" s="40">
        <v>356.0333333333333</v>
      </c>
      <c r="E69" s="40">
        <v>351.06666666666661</v>
      </c>
      <c r="F69" s="40">
        <v>345.0333333333333</v>
      </c>
      <c r="G69" s="40">
        <v>340.06666666666661</v>
      </c>
      <c r="H69" s="40">
        <v>362.06666666666661</v>
      </c>
      <c r="I69" s="40">
        <v>367.0333333333333</v>
      </c>
      <c r="J69" s="40">
        <v>373.06666666666661</v>
      </c>
      <c r="K69" s="31">
        <v>361</v>
      </c>
      <c r="L69" s="31">
        <v>350</v>
      </c>
      <c r="M69" s="31">
        <v>11.683920000000001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266.64999999999998</v>
      </c>
      <c r="D70" s="40">
        <v>269.7</v>
      </c>
      <c r="E70" s="40">
        <v>258.95</v>
      </c>
      <c r="F70" s="40">
        <v>251.25</v>
      </c>
      <c r="G70" s="40">
        <v>240.5</v>
      </c>
      <c r="H70" s="40">
        <v>277.39999999999998</v>
      </c>
      <c r="I70" s="40">
        <v>288.14999999999998</v>
      </c>
      <c r="J70" s="40">
        <v>295.84999999999997</v>
      </c>
      <c r="K70" s="31">
        <v>280.45</v>
      </c>
      <c r="L70" s="31">
        <v>262</v>
      </c>
      <c r="M70" s="31">
        <v>67.42192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73.2</v>
      </c>
      <c r="D71" s="40">
        <v>73.7</v>
      </c>
      <c r="E71" s="40">
        <v>72</v>
      </c>
      <c r="F71" s="40">
        <v>70.8</v>
      </c>
      <c r="G71" s="40">
        <v>69.099999999999994</v>
      </c>
      <c r="H71" s="40">
        <v>74.900000000000006</v>
      </c>
      <c r="I71" s="40">
        <v>76.600000000000023</v>
      </c>
      <c r="J71" s="40">
        <v>77.800000000000011</v>
      </c>
      <c r="K71" s="31">
        <v>75.400000000000006</v>
      </c>
      <c r="L71" s="31">
        <v>72.5</v>
      </c>
      <c r="M71" s="31">
        <v>311.36268000000001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62.5</v>
      </c>
      <c r="D72" s="40">
        <v>63.25</v>
      </c>
      <c r="E72" s="40">
        <v>61.349999999999994</v>
      </c>
      <c r="F72" s="40">
        <v>60.199999999999996</v>
      </c>
      <c r="G72" s="40">
        <v>58.29999999999999</v>
      </c>
      <c r="H72" s="40">
        <v>64.400000000000006</v>
      </c>
      <c r="I72" s="40">
        <v>66.300000000000011</v>
      </c>
      <c r="J72" s="40">
        <v>67.45</v>
      </c>
      <c r="K72" s="31">
        <v>65.150000000000006</v>
      </c>
      <c r="L72" s="31">
        <v>62.1</v>
      </c>
      <c r="M72" s="31">
        <v>19.247599999999998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18.066666666666666</v>
      </c>
      <c r="E73" s="40">
        <v>17.183333333333334</v>
      </c>
      <c r="F73" s="40">
        <v>16.316666666666666</v>
      </c>
      <c r="G73" s="40">
        <v>15.433333333333334</v>
      </c>
      <c r="H73" s="40">
        <v>18.933333333333334</v>
      </c>
      <c r="I73" s="40">
        <v>19.816666666666666</v>
      </c>
      <c r="J73" s="40">
        <v>20.683333333333334</v>
      </c>
      <c r="K73" s="31">
        <v>18.95</v>
      </c>
      <c r="L73" s="31">
        <v>17.2</v>
      </c>
      <c r="M73" s="31">
        <v>56.568840000000002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1727.75</v>
      </c>
      <c r="D74" s="40">
        <v>1741.0166666666667</v>
      </c>
      <c r="E74" s="40">
        <v>1707.7333333333333</v>
      </c>
      <c r="F74" s="40">
        <v>1687.7166666666667</v>
      </c>
      <c r="G74" s="40">
        <v>1654.4333333333334</v>
      </c>
      <c r="H74" s="40">
        <v>1761.0333333333333</v>
      </c>
      <c r="I74" s="40">
        <v>1794.3166666666666</v>
      </c>
      <c r="J74" s="40">
        <v>1814.3333333333333</v>
      </c>
      <c r="K74" s="31">
        <v>1774.3</v>
      </c>
      <c r="L74" s="31">
        <v>1721</v>
      </c>
      <c r="M74" s="31">
        <v>6.8532000000000002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5466.3</v>
      </c>
      <c r="D75" s="40">
        <v>5525.8</v>
      </c>
      <c r="E75" s="40">
        <v>5380.5</v>
      </c>
      <c r="F75" s="40">
        <v>5294.7</v>
      </c>
      <c r="G75" s="40">
        <v>5149.3999999999996</v>
      </c>
      <c r="H75" s="40">
        <v>5611.6</v>
      </c>
      <c r="I75" s="40">
        <v>5756.9000000000015</v>
      </c>
      <c r="J75" s="40">
        <v>5842.7000000000007</v>
      </c>
      <c r="K75" s="31">
        <v>5671.1</v>
      </c>
      <c r="L75" s="31">
        <v>5440</v>
      </c>
      <c r="M75" s="31">
        <v>0.13969999999999999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795.45</v>
      </c>
      <c r="D76" s="40">
        <v>802.66666666666663</v>
      </c>
      <c r="E76" s="40">
        <v>778.38333333333321</v>
      </c>
      <c r="F76" s="40">
        <v>761.31666666666661</v>
      </c>
      <c r="G76" s="40">
        <v>737.03333333333319</v>
      </c>
      <c r="H76" s="40">
        <v>819.73333333333323</v>
      </c>
      <c r="I76" s="40">
        <v>844.01666666666677</v>
      </c>
      <c r="J76" s="40">
        <v>861.08333333333326</v>
      </c>
      <c r="K76" s="31">
        <v>826.95</v>
      </c>
      <c r="L76" s="31">
        <v>785.6</v>
      </c>
      <c r="M76" s="31">
        <v>12.617940000000001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371.8</v>
      </c>
      <c r="D77" s="40">
        <v>373.23333333333335</v>
      </c>
      <c r="E77" s="40">
        <v>366.56666666666672</v>
      </c>
      <c r="F77" s="40">
        <v>361.33333333333337</v>
      </c>
      <c r="G77" s="40">
        <v>354.66666666666674</v>
      </c>
      <c r="H77" s="40">
        <v>378.4666666666667</v>
      </c>
      <c r="I77" s="40">
        <v>385.13333333333333</v>
      </c>
      <c r="J77" s="40">
        <v>390.36666666666667</v>
      </c>
      <c r="K77" s="31">
        <v>379.9</v>
      </c>
      <c r="L77" s="31">
        <v>368</v>
      </c>
      <c r="M77" s="31">
        <v>0.72248000000000001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175.15</v>
      </c>
      <c r="D78" s="40">
        <v>173.73333333333335</v>
      </c>
      <c r="E78" s="40">
        <v>170.56666666666669</v>
      </c>
      <c r="F78" s="40">
        <v>165.98333333333335</v>
      </c>
      <c r="G78" s="40">
        <v>162.81666666666669</v>
      </c>
      <c r="H78" s="40">
        <v>178.31666666666669</v>
      </c>
      <c r="I78" s="40">
        <v>181.48333333333332</v>
      </c>
      <c r="J78" s="40">
        <v>186.06666666666669</v>
      </c>
      <c r="K78" s="31">
        <v>176.9</v>
      </c>
      <c r="L78" s="31">
        <v>169.15</v>
      </c>
      <c r="M78" s="31">
        <v>88.960999999999999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719.65</v>
      </c>
      <c r="D79" s="40">
        <v>736.65</v>
      </c>
      <c r="E79" s="40">
        <v>700</v>
      </c>
      <c r="F79" s="40">
        <v>680.35</v>
      </c>
      <c r="G79" s="40">
        <v>643.70000000000005</v>
      </c>
      <c r="H79" s="40">
        <v>756.3</v>
      </c>
      <c r="I79" s="40">
        <v>792.94999999999982</v>
      </c>
      <c r="J79" s="40">
        <v>812.59999999999991</v>
      </c>
      <c r="K79" s="31">
        <v>773.3</v>
      </c>
      <c r="L79" s="31">
        <v>717</v>
      </c>
      <c r="M79" s="31">
        <v>36.553280000000001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51.45</v>
      </c>
      <c r="D80" s="40">
        <v>51.316666666666663</v>
      </c>
      <c r="E80" s="40">
        <v>50.083333333333329</v>
      </c>
      <c r="F80" s="40">
        <v>48.716666666666669</v>
      </c>
      <c r="G80" s="40">
        <v>47.483333333333334</v>
      </c>
      <c r="H80" s="40">
        <v>52.683333333333323</v>
      </c>
      <c r="I80" s="40">
        <v>53.916666666666657</v>
      </c>
      <c r="J80" s="40">
        <v>55.283333333333317</v>
      </c>
      <c r="K80" s="31">
        <v>52.55</v>
      </c>
      <c r="L80" s="31">
        <v>49.95</v>
      </c>
      <c r="M80" s="31">
        <v>411.80041999999997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451.7</v>
      </c>
      <c r="D81" s="40">
        <v>453.14999999999992</v>
      </c>
      <c r="E81" s="40">
        <v>446.64999999999986</v>
      </c>
      <c r="F81" s="40">
        <v>441.59999999999997</v>
      </c>
      <c r="G81" s="40">
        <v>435.09999999999991</v>
      </c>
      <c r="H81" s="40">
        <v>458.19999999999982</v>
      </c>
      <c r="I81" s="40">
        <v>464.69999999999993</v>
      </c>
      <c r="J81" s="40">
        <v>469.74999999999977</v>
      </c>
      <c r="K81" s="31">
        <v>459.65</v>
      </c>
      <c r="L81" s="31">
        <v>448.1</v>
      </c>
      <c r="M81" s="31">
        <v>39.629460000000002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12051</v>
      </c>
      <c r="D82" s="40">
        <v>12211.916666666666</v>
      </c>
      <c r="E82" s="40">
        <v>11839.083333333332</v>
      </c>
      <c r="F82" s="40">
        <v>11627.166666666666</v>
      </c>
      <c r="G82" s="40">
        <v>11254.333333333332</v>
      </c>
      <c r="H82" s="40">
        <v>12423.833333333332</v>
      </c>
      <c r="I82" s="40">
        <v>12796.666666666664</v>
      </c>
      <c r="J82" s="40">
        <v>13008.583333333332</v>
      </c>
      <c r="K82" s="31">
        <v>12584.75</v>
      </c>
      <c r="L82" s="31">
        <v>12000</v>
      </c>
      <c r="M82" s="31">
        <v>2.683E-2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622.65</v>
      </c>
      <c r="D83" s="40">
        <v>620.25</v>
      </c>
      <c r="E83" s="40">
        <v>610</v>
      </c>
      <c r="F83" s="40">
        <v>597.35</v>
      </c>
      <c r="G83" s="40">
        <v>587.1</v>
      </c>
      <c r="H83" s="40">
        <v>632.9</v>
      </c>
      <c r="I83" s="40">
        <v>643.15</v>
      </c>
      <c r="J83" s="40">
        <v>655.8</v>
      </c>
      <c r="K83" s="31">
        <v>630.5</v>
      </c>
      <c r="L83" s="31">
        <v>607.6</v>
      </c>
      <c r="M83" s="31">
        <v>125.54898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333.2</v>
      </c>
      <c r="D84" s="40">
        <v>341.0333333333333</v>
      </c>
      <c r="E84" s="40">
        <v>319.71666666666658</v>
      </c>
      <c r="F84" s="40">
        <v>306.23333333333329</v>
      </c>
      <c r="G84" s="40">
        <v>284.91666666666657</v>
      </c>
      <c r="H84" s="40">
        <v>354.51666666666659</v>
      </c>
      <c r="I84" s="40">
        <v>375.83333333333331</v>
      </c>
      <c r="J84" s="40">
        <v>389.31666666666661</v>
      </c>
      <c r="K84" s="31">
        <v>362.35</v>
      </c>
      <c r="L84" s="31">
        <v>327.55</v>
      </c>
      <c r="M84" s="31">
        <v>72.500839999999997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1307.95</v>
      </c>
      <c r="D85" s="40">
        <v>1296.4833333333333</v>
      </c>
      <c r="E85" s="40">
        <v>1267.9666666666667</v>
      </c>
      <c r="F85" s="40">
        <v>1227.9833333333333</v>
      </c>
      <c r="G85" s="40">
        <v>1199.4666666666667</v>
      </c>
      <c r="H85" s="40">
        <v>1336.4666666666667</v>
      </c>
      <c r="I85" s="40">
        <v>1364.9833333333336</v>
      </c>
      <c r="J85" s="40">
        <v>1404.9666666666667</v>
      </c>
      <c r="K85" s="31">
        <v>1325</v>
      </c>
      <c r="L85" s="31">
        <v>1256.5</v>
      </c>
      <c r="M85" s="31">
        <v>1.8023499999999999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414.35</v>
      </c>
      <c r="D86" s="40">
        <v>411.40000000000003</v>
      </c>
      <c r="E86" s="40">
        <v>400.95000000000005</v>
      </c>
      <c r="F86" s="40">
        <v>387.55</v>
      </c>
      <c r="G86" s="40">
        <v>377.1</v>
      </c>
      <c r="H86" s="40">
        <v>424.80000000000007</v>
      </c>
      <c r="I86" s="40">
        <v>435.25</v>
      </c>
      <c r="J86" s="40">
        <v>448.65000000000009</v>
      </c>
      <c r="K86" s="31">
        <v>421.85</v>
      </c>
      <c r="L86" s="31">
        <v>398</v>
      </c>
      <c r="M86" s="31">
        <v>18.611650000000001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101.8</v>
      </c>
      <c r="D87" s="40">
        <v>104.05</v>
      </c>
      <c r="E87" s="40">
        <v>98.85</v>
      </c>
      <c r="F87" s="40">
        <v>95.899999999999991</v>
      </c>
      <c r="G87" s="40">
        <v>90.699999999999989</v>
      </c>
      <c r="H87" s="40">
        <v>107</v>
      </c>
      <c r="I87" s="40">
        <v>112.20000000000002</v>
      </c>
      <c r="J87" s="40">
        <v>115.15</v>
      </c>
      <c r="K87" s="31">
        <v>109.25</v>
      </c>
      <c r="L87" s="31">
        <v>101.1</v>
      </c>
      <c r="M87" s="31">
        <v>3.5600700000000001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5634.1</v>
      </c>
      <c r="D88" s="40">
        <v>5670.1833333333334</v>
      </c>
      <c r="E88" s="40">
        <v>5564.916666666667</v>
      </c>
      <c r="F88" s="40">
        <v>5495.7333333333336</v>
      </c>
      <c r="G88" s="40">
        <v>5390.4666666666672</v>
      </c>
      <c r="H88" s="40">
        <v>5739.3666666666668</v>
      </c>
      <c r="I88" s="40">
        <v>5844.6333333333332</v>
      </c>
      <c r="J88" s="40">
        <v>5913.8166666666666</v>
      </c>
      <c r="K88" s="31">
        <v>5775.45</v>
      </c>
      <c r="L88" s="31">
        <v>5601</v>
      </c>
      <c r="M88" s="31">
        <v>0.19250999999999999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800.25</v>
      </c>
      <c r="D89" s="40">
        <v>797.46666666666658</v>
      </c>
      <c r="E89" s="40">
        <v>782.83333333333314</v>
      </c>
      <c r="F89" s="40">
        <v>765.41666666666652</v>
      </c>
      <c r="G89" s="40">
        <v>750.78333333333308</v>
      </c>
      <c r="H89" s="40">
        <v>814.88333333333321</v>
      </c>
      <c r="I89" s="40">
        <v>829.51666666666665</v>
      </c>
      <c r="J89" s="40">
        <v>846.93333333333328</v>
      </c>
      <c r="K89" s="31">
        <v>812.1</v>
      </c>
      <c r="L89" s="31">
        <v>780.05</v>
      </c>
      <c r="M89" s="31">
        <v>0.47443999999999997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1164.5999999999999</v>
      </c>
      <c r="D90" s="40">
        <v>1178.8666666666666</v>
      </c>
      <c r="E90" s="40">
        <v>1140.7333333333331</v>
      </c>
      <c r="F90" s="40">
        <v>1116.8666666666666</v>
      </c>
      <c r="G90" s="40">
        <v>1078.7333333333331</v>
      </c>
      <c r="H90" s="40">
        <v>1202.7333333333331</v>
      </c>
      <c r="I90" s="40">
        <v>1240.8666666666668</v>
      </c>
      <c r="J90" s="40">
        <v>1264.7333333333331</v>
      </c>
      <c r="K90" s="31">
        <v>1217</v>
      </c>
      <c r="L90" s="31">
        <v>1155</v>
      </c>
      <c r="M90" s="31">
        <v>4.07416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13650.55</v>
      </c>
      <c r="D91" s="40">
        <v>13632.25</v>
      </c>
      <c r="E91" s="40">
        <v>13430.35</v>
      </c>
      <c r="F91" s="40">
        <v>13210.15</v>
      </c>
      <c r="G91" s="40">
        <v>13008.25</v>
      </c>
      <c r="H91" s="40">
        <v>13852.45</v>
      </c>
      <c r="I91" s="40">
        <v>14054.350000000002</v>
      </c>
      <c r="J91" s="40">
        <v>14274.550000000001</v>
      </c>
      <c r="K91" s="31">
        <v>13834.15</v>
      </c>
      <c r="L91" s="31">
        <v>13412.05</v>
      </c>
      <c r="M91" s="31">
        <v>0.31017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310.55</v>
      </c>
      <c r="D92" s="40">
        <v>310.59999999999997</v>
      </c>
      <c r="E92" s="40">
        <v>301.44999999999993</v>
      </c>
      <c r="F92" s="40">
        <v>292.34999999999997</v>
      </c>
      <c r="G92" s="40">
        <v>283.19999999999993</v>
      </c>
      <c r="H92" s="40">
        <v>319.69999999999993</v>
      </c>
      <c r="I92" s="40">
        <v>328.84999999999991</v>
      </c>
      <c r="J92" s="40">
        <v>337.94999999999993</v>
      </c>
      <c r="K92" s="31">
        <v>319.75</v>
      </c>
      <c r="L92" s="31">
        <v>301.5</v>
      </c>
      <c r="M92" s="31">
        <v>2.0798000000000001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3866.25</v>
      </c>
      <c r="D93" s="40">
        <v>3893.8333333333335</v>
      </c>
      <c r="E93" s="40">
        <v>3823.0166666666669</v>
      </c>
      <c r="F93" s="40">
        <v>3779.7833333333333</v>
      </c>
      <c r="G93" s="40">
        <v>3708.9666666666667</v>
      </c>
      <c r="H93" s="40">
        <v>3937.0666666666671</v>
      </c>
      <c r="I93" s="40">
        <v>4007.8833333333337</v>
      </c>
      <c r="J93" s="40">
        <v>4051.1166666666672</v>
      </c>
      <c r="K93" s="31">
        <v>3964.65</v>
      </c>
      <c r="L93" s="31">
        <v>3850.6</v>
      </c>
      <c r="M93" s="31">
        <v>6.4508799999999997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148.25</v>
      </c>
      <c r="D94" s="40">
        <v>151.46666666666667</v>
      </c>
      <c r="E94" s="40">
        <v>142.03333333333333</v>
      </c>
      <c r="F94" s="40">
        <v>135.81666666666666</v>
      </c>
      <c r="G94" s="40">
        <v>126.38333333333333</v>
      </c>
      <c r="H94" s="40">
        <v>157.68333333333334</v>
      </c>
      <c r="I94" s="40">
        <v>167.11666666666667</v>
      </c>
      <c r="J94" s="40">
        <v>173.33333333333334</v>
      </c>
      <c r="K94" s="31">
        <v>160.9</v>
      </c>
      <c r="L94" s="31">
        <v>145.25</v>
      </c>
      <c r="M94" s="31">
        <v>27.124649999999999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366.85</v>
      </c>
      <c r="D95" s="40">
        <v>370.48333333333335</v>
      </c>
      <c r="E95" s="40">
        <v>353.16666666666669</v>
      </c>
      <c r="F95" s="40">
        <v>339.48333333333335</v>
      </c>
      <c r="G95" s="40">
        <v>322.16666666666669</v>
      </c>
      <c r="H95" s="40">
        <v>384.16666666666669</v>
      </c>
      <c r="I95" s="40">
        <v>401.48333333333329</v>
      </c>
      <c r="J95" s="40">
        <v>415.16666666666669</v>
      </c>
      <c r="K95" s="31">
        <v>387.8</v>
      </c>
      <c r="L95" s="31">
        <v>356.8</v>
      </c>
      <c r="M95" s="31">
        <v>3.8188399999999998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731.75</v>
      </c>
      <c r="D96" s="40">
        <v>738.23333333333323</v>
      </c>
      <c r="E96" s="40">
        <v>716.51666666666642</v>
      </c>
      <c r="F96" s="40">
        <v>701.28333333333319</v>
      </c>
      <c r="G96" s="40">
        <v>679.56666666666638</v>
      </c>
      <c r="H96" s="40">
        <v>753.46666666666647</v>
      </c>
      <c r="I96" s="40">
        <v>775.18333333333339</v>
      </c>
      <c r="J96" s="40">
        <v>790.41666666666652</v>
      </c>
      <c r="K96" s="31">
        <v>759.95</v>
      </c>
      <c r="L96" s="31">
        <v>723</v>
      </c>
      <c r="M96" s="31">
        <v>3.7484999999999999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2554.5</v>
      </c>
      <c r="D97" s="40">
        <v>2582.1333333333332</v>
      </c>
      <c r="E97" s="40">
        <v>2474.3666666666663</v>
      </c>
      <c r="F97" s="40">
        <v>2394.2333333333331</v>
      </c>
      <c r="G97" s="40">
        <v>2286.4666666666662</v>
      </c>
      <c r="H97" s="40">
        <v>2662.2666666666664</v>
      </c>
      <c r="I97" s="40">
        <v>2770.0333333333328</v>
      </c>
      <c r="J97" s="40">
        <v>2850.1666666666665</v>
      </c>
      <c r="K97" s="31">
        <v>2689.9</v>
      </c>
      <c r="L97" s="31">
        <v>2502</v>
      </c>
      <c r="M97" s="31">
        <v>0.43301000000000001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300.60000000000002</v>
      </c>
      <c r="D98" s="40">
        <v>303.95</v>
      </c>
      <c r="E98" s="40">
        <v>293.89999999999998</v>
      </c>
      <c r="F98" s="40">
        <v>287.2</v>
      </c>
      <c r="G98" s="40">
        <v>277.14999999999998</v>
      </c>
      <c r="H98" s="40">
        <v>310.64999999999998</v>
      </c>
      <c r="I98" s="40">
        <v>320.70000000000005</v>
      </c>
      <c r="J98" s="40">
        <v>327.39999999999998</v>
      </c>
      <c r="K98" s="31">
        <v>314</v>
      </c>
      <c r="L98" s="31">
        <v>297.25</v>
      </c>
      <c r="M98" s="31">
        <v>1.22177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547.1</v>
      </c>
      <c r="D99" s="40">
        <v>555.36666666666667</v>
      </c>
      <c r="E99" s="40">
        <v>533.73333333333335</v>
      </c>
      <c r="F99" s="40">
        <v>520.36666666666667</v>
      </c>
      <c r="G99" s="40">
        <v>498.73333333333335</v>
      </c>
      <c r="H99" s="40">
        <v>568.73333333333335</v>
      </c>
      <c r="I99" s="40">
        <v>590.36666666666679</v>
      </c>
      <c r="J99" s="40">
        <v>603.73333333333335</v>
      </c>
      <c r="K99" s="31">
        <v>577</v>
      </c>
      <c r="L99" s="31">
        <v>542</v>
      </c>
      <c r="M99" s="31">
        <v>206.64509000000001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502.4</v>
      </c>
      <c r="D100" s="40">
        <v>502.2833333333333</v>
      </c>
      <c r="E100" s="40">
        <v>491.91666666666663</v>
      </c>
      <c r="F100" s="40">
        <v>481.43333333333334</v>
      </c>
      <c r="G100" s="40">
        <v>471.06666666666666</v>
      </c>
      <c r="H100" s="40">
        <v>512.76666666666665</v>
      </c>
      <c r="I100" s="40">
        <v>523.13333333333321</v>
      </c>
      <c r="J100" s="40">
        <v>533.61666666666656</v>
      </c>
      <c r="K100" s="31">
        <v>512.65</v>
      </c>
      <c r="L100" s="31">
        <v>491.8</v>
      </c>
      <c r="M100" s="31">
        <v>5.9759599999999997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152.9</v>
      </c>
      <c r="D101" s="40">
        <v>151.91666666666666</v>
      </c>
      <c r="E101" s="40">
        <v>149.18333333333331</v>
      </c>
      <c r="F101" s="40">
        <v>145.46666666666664</v>
      </c>
      <c r="G101" s="40">
        <v>142.73333333333329</v>
      </c>
      <c r="H101" s="40">
        <v>155.63333333333333</v>
      </c>
      <c r="I101" s="40">
        <v>158.36666666666667</v>
      </c>
      <c r="J101" s="40">
        <v>162.08333333333334</v>
      </c>
      <c r="K101" s="31">
        <v>154.65</v>
      </c>
      <c r="L101" s="31">
        <v>148.19999999999999</v>
      </c>
      <c r="M101" s="31">
        <v>88.68571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703.95</v>
      </c>
      <c r="D102" s="40">
        <v>711.63333333333333</v>
      </c>
      <c r="E102" s="40">
        <v>671.51666666666665</v>
      </c>
      <c r="F102" s="40">
        <v>639.08333333333337</v>
      </c>
      <c r="G102" s="40">
        <v>598.9666666666667</v>
      </c>
      <c r="H102" s="40">
        <v>744.06666666666661</v>
      </c>
      <c r="I102" s="40">
        <v>784.18333333333317</v>
      </c>
      <c r="J102" s="40">
        <v>816.61666666666656</v>
      </c>
      <c r="K102" s="31">
        <v>751.75</v>
      </c>
      <c r="L102" s="31">
        <v>679.2</v>
      </c>
      <c r="M102" s="31">
        <v>12.206110000000001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507.7</v>
      </c>
      <c r="D103" s="40">
        <v>510.70000000000005</v>
      </c>
      <c r="E103" s="40">
        <v>497.45000000000005</v>
      </c>
      <c r="F103" s="40">
        <v>487.2</v>
      </c>
      <c r="G103" s="40">
        <v>473.95</v>
      </c>
      <c r="H103" s="40">
        <v>520.95000000000005</v>
      </c>
      <c r="I103" s="40">
        <v>534.20000000000005</v>
      </c>
      <c r="J103" s="40">
        <v>544.45000000000016</v>
      </c>
      <c r="K103" s="31">
        <v>523.95000000000005</v>
      </c>
      <c r="L103" s="31">
        <v>500.45</v>
      </c>
      <c r="M103" s="31">
        <v>0.46029999999999999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724.15</v>
      </c>
      <c r="D104" s="40">
        <v>718.55000000000007</v>
      </c>
      <c r="E104" s="40">
        <v>704.45000000000016</v>
      </c>
      <c r="F104" s="40">
        <v>684.75000000000011</v>
      </c>
      <c r="G104" s="40">
        <v>670.6500000000002</v>
      </c>
      <c r="H104" s="40">
        <v>738.25000000000011</v>
      </c>
      <c r="I104" s="40">
        <v>752.35</v>
      </c>
      <c r="J104" s="40">
        <v>772.05000000000007</v>
      </c>
      <c r="K104" s="31">
        <v>732.65</v>
      </c>
      <c r="L104" s="31">
        <v>698.85</v>
      </c>
      <c r="M104" s="31">
        <v>2.6148799999999999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127.65</v>
      </c>
      <c r="D105" s="40">
        <v>128.65</v>
      </c>
      <c r="E105" s="40">
        <v>126.10000000000002</v>
      </c>
      <c r="F105" s="40">
        <v>124.55000000000001</v>
      </c>
      <c r="G105" s="40">
        <v>122.00000000000003</v>
      </c>
      <c r="H105" s="40">
        <v>130.20000000000002</v>
      </c>
      <c r="I105" s="40">
        <v>132.75000000000003</v>
      </c>
      <c r="J105" s="40">
        <v>134.30000000000001</v>
      </c>
      <c r="K105" s="31">
        <v>131.19999999999999</v>
      </c>
      <c r="L105" s="31">
        <v>127.1</v>
      </c>
      <c r="M105" s="31">
        <v>4.8424699999999996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1287.2</v>
      </c>
      <c r="D106" s="40">
        <v>1294.7333333333333</v>
      </c>
      <c r="E106" s="40">
        <v>1268.4666666666667</v>
      </c>
      <c r="F106" s="40">
        <v>1249.7333333333333</v>
      </c>
      <c r="G106" s="40">
        <v>1223.4666666666667</v>
      </c>
      <c r="H106" s="40">
        <v>1313.4666666666667</v>
      </c>
      <c r="I106" s="40">
        <v>1339.7333333333336</v>
      </c>
      <c r="J106" s="40">
        <v>1358.4666666666667</v>
      </c>
      <c r="K106" s="31">
        <v>1321</v>
      </c>
      <c r="L106" s="31">
        <v>1276</v>
      </c>
      <c r="M106" s="31">
        <v>0.62136000000000002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19.25</v>
      </c>
      <c r="D107" s="40">
        <v>19.5</v>
      </c>
      <c r="E107" s="40">
        <v>18.75</v>
      </c>
      <c r="F107" s="40">
        <v>18.25</v>
      </c>
      <c r="G107" s="40">
        <v>17.5</v>
      </c>
      <c r="H107" s="40">
        <v>20</v>
      </c>
      <c r="I107" s="40">
        <v>20.75</v>
      </c>
      <c r="J107" s="40">
        <v>21.25</v>
      </c>
      <c r="K107" s="31">
        <v>20.25</v>
      </c>
      <c r="L107" s="31">
        <v>19</v>
      </c>
      <c r="M107" s="31">
        <v>51.409080000000003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1149.6500000000001</v>
      </c>
      <c r="D108" s="40">
        <v>1179.55</v>
      </c>
      <c r="E108" s="40">
        <v>1119.0999999999999</v>
      </c>
      <c r="F108" s="40">
        <v>1088.55</v>
      </c>
      <c r="G108" s="40">
        <v>1028.0999999999999</v>
      </c>
      <c r="H108" s="40">
        <v>1210.0999999999999</v>
      </c>
      <c r="I108" s="40">
        <v>1270.5500000000002</v>
      </c>
      <c r="J108" s="40">
        <v>1301.0999999999999</v>
      </c>
      <c r="K108" s="31">
        <v>1240</v>
      </c>
      <c r="L108" s="31">
        <v>1149</v>
      </c>
      <c r="M108" s="31">
        <v>5.3814799999999998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395.75</v>
      </c>
      <c r="D109" s="40">
        <v>395.7</v>
      </c>
      <c r="E109" s="40">
        <v>383.45</v>
      </c>
      <c r="F109" s="40">
        <v>371.15</v>
      </c>
      <c r="G109" s="40">
        <v>358.9</v>
      </c>
      <c r="H109" s="40">
        <v>408</v>
      </c>
      <c r="I109" s="40">
        <v>420.25</v>
      </c>
      <c r="J109" s="40">
        <v>432.55</v>
      </c>
      <c r="K109" s="31">
        <v>407.95</v>
      </c>
      <c r="L109" s="31">
        <v>383.4</v>
      </c>
      <c r="M109" s="31">
        <v>1.41449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743.6</v>
      </c>
      <c r="D110" s="40">
        <v>753.16666666666663</v>
      </c>
      <c r="E110" s="40">
        <v>731.43333333333328</v>
      </c>
      <c r="F110" s="40">
        <v>719.26666666666665</v>
      </c>
      <c r="G110" s="40">
        <v>697.5333333333333</v>
      </c>
      <c r="H110" s="40">
        <v>765.33333333333326</v>
      </c>
      <c r="I110" s="40">
        <v>787.06666666666661</v>
      </c>
      <c r="J110" s="40">
        <v>799.23333333333323</v>
      </c>
      <c r="K110" s="31">
        <v>774.9</v>
      </c>
      <c r="L110" s="31">
        <v>741</v>
      </c>
      <c r="M110" s="31">
        <v>4.3699899999999996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4690.25</v>
      </c>
      <c r="D111" s="40">
        <v>4700.6500000000005</v>
      </c>
      <c r="E111" s="40">
        <v>4634.9000000000015</v>
      </c>
      <c r="F111" s="40">
        <v>4579.5500000000011</v>
      </c>
      <c r="G111" s="40">
        <v>4513.800000000002</v>
      </c>
      <c r="H111" s="40">
        <v>4756.0000000000009</v>
      </c>
      <c r="I111" s="40">
        <v>4821.7499999999991</v>
      </c>
      <c r="J111" s="40">
        <v>4877.1000000000004</v>
      </c>
      <c r="K111" s="31">
        <v>4766.3999999999996</v>
      </c>
      <c r="L111" s="31">
        <v>4645.3</v>
      </c>
      <c r="M111" s="31">
        <v>8.2869999999999999E-2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161.6</v>
      </c>
      <c r="D112" s="40">
        <v>163.35</v>
      </c>
      <c r="E112" s="40">
        <v>158.25</v>
      </c>
      <c r="F112" s="40">
        <v>154.9</v>
      </c>
      <c r="G112" s="40">
        <v>149.80000000000001</v>
      </c>
      <c r="H112" s="40">
        <v>166.7</v>
      </c>
      <c r="I112" s="40">
        <v>171.79999999999995</v>
      </c>
      <c r="J112" s="40">
        <v>175.14999999999998</v>
      </c>
      <c r="K112" s="31">
        <v>168.45</v>
      </c>
      <c r="L112" s="31">
        <v>160</v>
      </c>
      <c r="M112" s="31">
        <v>0.76980999999999999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320.64999999999998</v>
      </c>
      <c r="D113" s="40">
        <v>321.78333333333336</v>
      </c>
      <c r="E113" s="40">
        <v>309.26666666666671</v>
      </c>
      <c r="F113" s="40">
        <v>297.88333333333333</v>
      </c>
      <c r="G113" s="40">
        <v>285.36666666666667</v>
      </c>
      <c r="H113" s="40">
        <v>333.16666666666674</v>
      </c>
      <c r="I113" s="40">
        <v>345.68333333333339</v>
      </c>
      <c r="J113" s="40">
        <v>357.06666666666678</v>
      </c>
      <c r="K113" s="31">
        <v>334.3</v>
      </c>
      <c r="L113" s="31">
        <v>310.39999999999998</v>
      </c>
      <c r="M113" s="31">
        <v>14.173830000000001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639.79999999999995</v>
      </c>
      <c r="D114" s="40">
        <v>643.6</v>
      </c>
      <c r="E114" s="40">
        <v>623.20000000000005</v>
      </c>
      <c r="F114" s="40">
        <v>606.6</v>
      </c>
      <c r="G114" s="40">
        <v>586.20000000000005</v>
      </c>
      <c r="H114" s="40">
        <v>660.2</v>
      </c>
      <c r="I114" s="40">
        <v>680.59999999999991</v>
      </c>
      <c r="J114" s="40">
        <v>697.2</v>
      </c>
      <c r="K114" s="31">
        <v>664</v>
      </c>
      <c r="L114" s="31">
        <v>627</v>
      </c>
      <c r="M114" s="31">
        <v>1.53854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484.2</v>
      </c>
      <c r="D115" s="40">
        <v>483.8</v>
      </c>
      <c r="E115" s="40">
        <v>472.90000000000003</v>
      </c>
      <c r="F115" s="40">
        <v>461.6</v>
      </c>
      <c r="G115" s="40">
        <v>450.70000000000005</v>
      </c>
      <c r="H115" s="40">
        <v>495.1</v>
      </c>
      <c r="I115" s="40">
        <v>506</v>
      </c>
      <c r="J115" s="40">
        <v>517.29999999999995</v>
      </c>
      <c r="K115" s="31">
        <v>494.7</v>
      </c>
      <c r="L115" s="31">
        <v>472.5</v>
      </c>
      <c r="M115" s="31">
        <v>17.196179999999998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898.35</v>
      </c>
      <c r="D116" s="40">
        <v>898.33333333333337</v>
      </c>
      <c r="E116" s="40">
        <v>888.66666666666674</v>
      </c>
      <c r="F116" s="40">
        <v>878.98333333333335</v>
      </c>
      <c r="G116" s="40">
        <v>869.31666666666672</v>
      </c>
      <c r="H116" s="40">
        <v>908.01666666666677</v>
      </c>
      <c r="I116" s="40">
        <v>917.68333333333351</v>
      </c>
      <c r="J116" s="40">
        <v>927.36666666666679</v>
      </c>
      <c r="K116" s="31">
        <v>908</v>
      </c>
      <c r="L116" s="31">
        <v>888.65</v>
      </c>
      <c r="M116" s="31">
        <v>20.812059999999999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145.5</v>
      </c>
      <c r="D117" s="40">
        <v>145.63333333333335</v>
      </c>
      <c r="E117" s="40">
        <v>143.66666666666671</v>
      </c>
      <c r="F117" s="40">
        <v>141.83333333333337</v>
      </c>
      <c r="G117" s="40">
        <v>139.86666666666673</v>
      </c>
      <c r="H117" s="40">
        <v>147.4666666666667</v>
      </c>
      <c r="I117" s="40">
        <v>149.43333333333334</v>
      </c>
      <c r="J117" s="40">
        <v>151.26666666666668</v>
      </c>
      <c r="K117" s="31">
        <v>147.6</v>
      </c>
      <c r="L117" s="31">
        <v>143.80000000000001</v>
      </c>
      <c r="M117" s="31">
        <v>10.76403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133.94999999999999</v>
      </c>
      <c r="D118" s="40">
        <v>134.36666666666667</v>
      </c>
      <c r="E118" s="40">
        <v>132.33333333333334</v>
      </c>
      <c r="F118" s="40">
        <v>130.71666666666667</v>
      </c>
      <c r="G118" s="40">
        <v>128.68333333333334</v>
      </c>
      <c r="H118" s="40">
        <v>135.98333333333335</v>
      </c>
      <c r="I118" s="40">
        <v>138.01666666666665</v>
      </c>
      <c r="J118" s="40">
        <v>139.63333333333335</v>
      </c>
      <c r="K118" s="31">
        <v>136.4</v>
      </c>
      <c r="L118" s="31">
        <v>132.75</v>
      </c>
      <c r="M118" s="31">
        <v>77.688050000000004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346.15</v>
      </c>
      <c r="D119" s="40">
        <v>348.7166666666667</v>
      </c>
      <c r="E119" s="40">
        <v>342.53333333333342</v>
      </c>
      <c r="F119" s="40">
        <v>338.91666666666674</v>
      </c>
      <c r="G119" s="40">
        <v>332.73333333333346</v>
      </c>
      <c r="H119" s="40">
        <v>352.33333333333337</v>
      </c>
      <c r="I119" s="40">
        <v>358.51666666666665</v>
      </c>
      <c r="J119" s="40">
        <v>362.13333333333333</v>
      </c>
      <c r="K119" s="31">
        <v>354.9</v>
      </c>
      <c r="L119" s="31">
        <v>345.1</v>
      </c>
      <c r="M119" s="31">
        <v>1.4409400000000001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4987.8500000000004</v>
      </c>
      <c r="D120" s="40">
        <v>4985.833333333333</v>
      </c>
      <c r="E120" s="40">
        <v>4903.6666666666661</v>
      </c>
      <c r="F120" s="40">
        <v>4819.4833333333327</v>
      </c>
      <c r="G120" s="40">
        <v>4737.3166666666657</v>
      </c>
      <c r="H120" s="40">
        <v>5070.0166666666664</v>
      </c>
      <c r="I120" s="40">
        <v>5152.1833333333325</v>
      </c>
      <c r="J120" s="40">
        <v>5236.3666666666668</v>
      </c>
      <c r="K120" s="31">
        <v>5068</v>
      </c>
      <c r="L120" s="31">
        <v>4901.6499999999996</v>
      </c>
      <c r="M120" s="31">
        <v>4.66364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1658.6</v>
      </c>
      <c r="D121" s="40">
        <v>1670.5333333333335</v>
      </c>
      <c r="E121" s="40">
        <v>1641.0666666666671</v>
      </c>
      <c r="F121" s="40">
        <v>1623.5333333333335</v>
      </c>
      <c r="G121" s="40">
        <v>1594.0666666666671</v>
      </c>
      <c r="H121" s="40">
        <v>1688.0666666666671</v>
      </c>
      <c r="I121" s="40">
        <v>1717.5333333333338</v>
      </c>
      <c r="J121" s="40">
        <v>1735.0666666666671</v>
      </c>
      <c r="K121" s="31">
        <v>1700</v>
      </c>
      <c r="L121" s="31">
        <v>1653</v>
      </c>
      <c r="M121" s="31">
        <v>6.2046999999999999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3074.75</v>
      </c>
      <c r="D122" s="40">
        <v>3109.5666666666671</v>
      </c>
      <c r="E122" s="40">
        <v>3007.1833333333343</v>
      </c>
      <c r="F122" s="40">
        <v>2939.6166666666672</v>
      </c>
      <c r="G122" s="40">
        <v>2837.2333333333345</v>
      </c>
      <c r="H122" s="40">
        <v>3177.1333333333341</v>
      </c>
      <c r="I122" s="40">
        <v>3279.5166666666664</v>
      </c>
      <c r="J122" s="40">
        <v>3347.0833333333339</v>
      </c>
      <c r="K122" s="31">
        <v>3211.95</v>
      </c>
      <c r="L122" s="31">
        <v>3042</v>
      </c>
      <c r="M122" s="31">
        <v>2.2037300000000002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653.20000000000005</v>
      </c>
      <c r="D123" s="40">
        <v>655.01666666666665</v>
      </c>
      <c r="E123" s="40">
        <v>647.13333333333333</v>
      </c>
      <c r="F123" s="40">
        <v>641.06666666666672</v>
      </c>
      <c r="G123" s="40">
        <v>633.18333333333339</v>
      </c>
      <c r="H123" s="40">
        <v>661.08333333333326</v>
      </c>
      <c r="I123" s="40">
        <v>668.96666666666647</v>
      </c>
      <c r="J123" s="40">
        <v>675.03333333333319</v>
      </c>
      <c r="K123" s="31">
        <v>662.9</v>
      </c>
      <c r="L123" s="31">
        <v>648.95000000000005</v>
      </c>
      <c r="M123" s="31">
        <v>10.99874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794.75</v>
      </c>
      <c r="D124" s="40">
        <v>800.93333333333339</v>
      </c>
      <c r="E124" s="40">
        <v>774.01666666666677</v>
      </c>
      <c r="F124" s="40">
        <v>753.28333333333342</v>
      </c>
      <c r="G124" s="40">
        <v>726.36666666666679</v>
      </c>
      <c r="H124" s="40">
        <v>821.66666666666674</v>
      </c>
      <c r="I124" s="40">
        <v>848.58333333333326</v>
      </c>
      <c r="J124" s="40">
        <v>869.31666666666672</v>
      </c>
      <c r="K124" s="31">
        <v>827.85</v>
      </c>
      <c r="L124" s="31">
        <v>780.2</v>
      </c>
      <c r="M124" s="31">
        <v>4.3705999999999996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636.25</v>
      </c>
      <c r="D125" s="40">
        <v>636.68333333333328</v>
      </c>
      <c r="E125" s="40">
        <v>624.56666666666661</v>
      </c>
      <c r="F125" s="40">
        <v>612.88333333333333</v>
      </c>
      <c r="G125" s="40">
        <v>600.76666666666665</v>
      </c>
      <c r="H125" s="40">
        <v>648.36666666666656</v>
      </c>
      <c r="I125" s="40">
        <v>660.48333333333312</v>
      </c>
      <c r="J125" s="40">
        <v>672.16666666666652</v>
      </c>
      <c r="K125" s="31">
        <v>648.79999999999995</v>
      </c>
      <c r="L125" s="31">
        <v>625</v>
      </c>
      <c r="M125" s="31">
        <v>1.1771799999999999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441.25</v>
      </c>
      <c r="D126" s="40">
        <v>442.05</v>
      </c>
      <c r="E126" s="40">
        <v>431.90000000000003</v>
      </c>
      <c r="F126" s="40">
        <v>422.55</v>
      </c>
      <c r="G126" s="40">
        <v>412.40000000000003</v>
      </c>
      <c r="H126" s="40">
        <v>451.40000000000003</v>
      </c>
      <c r="I126" s="40">
        <v>461.55</v>
      </c>
      <c r="J126" s="40">
        <v>470.90000000000003</v>
      </c>
      <c r="K126" s="31">
        <v>452.2</v>
      </c>
      <c r="L126" s="31">
        <v>432.7</v>
      </c>
      <c r="M126" s="31">
        <v>7.3088300000000004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975.5</v>
      </c>
      <c r="D127" s="40">
        <v>990.31666666666661</v>
      </c>
      <c r="E127" s="40">
        <v>958.23333333333323</v>
      </c>
      <c r="F127" s="40">
        <v>940.96666666666658</v>
      </c>
      <c r="G127" s="40">
        <v>908.88333333333321</v>
      </c>
      <c r="H127" s="40">
        <v>1007.5833333333333</v>
      </c>
      <c r="I127" s="40">
        <v>1039.6666666666667</v>
      </c>
      <c r="J127" s="40">
        <v>1056.9333333333334</v>
      </c>
      <c r="K127" s="31">
        <v>1022.4</v>
      </c>
      <c r="L127" s="31">
        <v>973.05</v>
      </c>
      <c r="M127" s="31">
        <v>11.65189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922.15</v>
      </c>
      <c r="D128" s="40">
        <v>920.45000000000016</v>
      </c>
      <c r="E128" s="40">
        <v>910.90000000000032</v>
      </c>
      <c r="F128" s="40">
        <v>899.6500000000002</v>
      </c>
      <c r="G128" s="40">
        <v>890.10000000000036</v>
      </c>
      <c r="H128" s="40">
        <v>931.70000000000027</v>
      </c>
      <c r="I128" s="40">
        <v>941.25000000000023</v>
      </c>
      <c r="J128" s="40">
        <v>952.50000000000023</v>
      </c>
      <c r="K128" s="31">
        <v>930</v>
      </c>
      <c r="L128" s="31">
        <v>909.2</v>
      </c>
      <c r="M128" s="31">
        <v>1.31792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84.1</v>
      </c>
      <c r="D129" s="40">
        <v>84.233333333333334</v>
      </c>
      <c r="E129" s="40">
        <v>81.766666666666666</v>
      </c>
      <c r="F129" s="40">
        <v>79.433333333333337</v>
      </c>
      <c r="G129" s="40">
        <v>76.966666666666669</v>
      </c>
      <c r="H129" s="40">
        <v>86.566666666666663</v>
      </c>
      <c r="I129" s="40">
        <v>89.033333333333331</v>
      </c>
      <c r="J129" s="40">
        <v>91.36666666666666</v>
      </c>
      <c r="K129" s="31">
        <v>86.7</v>
      </c>
      <c r="L129" s="31">
        <v>81.900000000000006</v>
      </c>
      <c r="M129" s="31">
        <v>18.989519999999999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874.05</v>
      </c>
      <c r="D130" s="40">
        <v>899.58333333333337</v>
      </c>
      <c r="E130" s="40">
        <v>839.4666666666667</v>
      </c>
      <c r="F130" s="40">
        <v>804.88333333333333</v>
      </c>
      <c r="G130" s="40">
        <v>744.76666666666665</v>
      </c>
      <c r="H130" s="40">
        <v>934.16666666666674</v>
      </c>
      <c r="I130" s="40">
        <v>994.2833333333333</v>
      </c>
      <c r="J130" s="40">
        <v>1028.8666666666668</v>
      </c>
      <c r="K130" s="31">
        <v>959.7</v>
      </c>
      <c r="L130" s="31">
        <v>865</v>
      </c>
      <c r="M130" s="31">
        <v>2.2062200000000001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306.60000000000002</v>
      </c>
      <c r="D131" s="40">
        <v>309.06666666666666</v>
      </c>
      <c r="E131" s="40">
        <v>301.7833333333333</v>
      </c>
      <c r="F131" s="40">
        <v>296.96666666666664</v>
      </c>
      <c r="G131" s="40">
        <v>289.68333333333328</v>
      </c>
      <c r="H131" s="40">
        <v>313.88333333333333</v>
      </c>
      <c r="I131" s="40">
        <v>321.16666666666674</v>
      </c>
      <c r="J131" s="40">
        <v>325.98333333333335</v>
      </c>
      <c r="K131" s="31">
        <v>316.35000000000002</v>
      </c>
      <c r="L131" s="31">
        <v>304.25</v>
      </c>
      <c r="M131" s="31">
        <v>68.429180000000002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609.9</v>
      </c>
      <c r="D132" s="40">
        <v>612.56666666666661</v>
      </c>
      <c r="E132" s="40">
        <v>603.18333333333317</v>
      </c>
      <c r="F132" s="40">
        <v>596.46666666666658</v>
      </c>
      <c r="G132" s="40">
        <v>587.08333333333314</v>
      </c>
      <c r="H132" s="40">
        <v>619.28333333333319</v>
      </c>
      <c r="I132" s="40">
        <v>628.66666666666663</v>
      </c>
      <c r="J132" s="40">
        <v>635.38333333333321</v>
      </c>
      <c r="K132" s="31">
        <v>621.95000000000005</v>
      </c>
      <c r="L132" s="31">
        <v>605.85</v>
      </c>
      <c r="M132" s="31">
        <v>31.880459999999999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1947.4</v>
      </c>
      <c r="D133" s="40">
        <v>1943.6833333333334</v>
      </c>
      <c r="E133" s="40">
        <v>1891.3666666666668</v>
      </c>
      <c r="F133" s="40">
        <v>1835.3333333333335</v>
      </c>
      <c r="G133" s="40">
        <v>1783.0166666666669</v>
      </c>
      <c r="H133" s="40">
        <v>1999.7166666666667</v>
      </c>
      <c r="I133" s="40">
        <v>2052.0333333333333</v>
      </c>
      <c r="J133" s="40">
        <v>2108.0666666666666</v>
      </c>
      <c r="K133" s="31">
        <v>1996</v>
      </c>
      <c r="L133" s="31">
        <v>1887.65</v>
      </c>
      <c r="M133" s="31">
        <v>2.0583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2056.3000000000002</v>
      </c>
      <c r="D134" s="40">
        <v>2074.4833333333331</v>
      </c>
      <c r="E134" s="40">
        <v>2021.3666666666663</v>
      </c>
      <c r="F134" s="40">
        <v>1986.4333333333332</v>
      </c>
      <c r="G134" s="40">
        <v>1933.3166666666664</v>
      </c>
      <c r="H134" s="40">
        <v>2109.4166666666661</v>
      </c>
      <c r="I134" s="40">
        <v>2162.5333333333328</v>
      </c>
      <c r="J134" s="40">
        <v>2197.4666666666662</v>
      </c>
      <c r="K134" s="31">
        <v>2127.6</v>
      </c>
      <c r="L134" s="31">
        <v>2039.55</v>
      </c>
      <c r="M134" s="31">
        <v>7.5748699999999998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166.05</v>
      </c>
      <c r="D135" s="40">
        <v>168.79999999999998</v>
      </c>
      <c r="E135" s="40">
        <v>162.24999999999997</v>
      </c>
      <c r="F135" s="40">
        <v>158.44999999999999</v>
      </c>
      <c r="G135" s="40">
        <v>151.89999999999998</v>
      </c>
      <c r="H135" s="40">
        <v>172.59999999999997</v>
      </c>
      <c r="I135" s="40">
        <v>179.14999999999998</v>
      </c>
      <c r="J135" s="40">
        <v>182.94999999999996</v>
      </c>
      <c r="K135" s="31">
        <v>175.35</v>
      </c>
      <c r="L135" s="31">
        <v>165</v>
      </c>
      <c r="M135" s="31">
        <v>11.69773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177.95</v>
      </c>
      <c r="D136" s="40">
        <v>181.36666666666667</v>
      </c>
      <c r="E136" s="40">
        <v>172.23333333333335</v>
      </c>
      <c r="F136" s="40">
        <v>166.51666666666668</v>
      </c>
      <c r="G136" s="40">
        <v>157.38333333333335</v>
      </c>
      <c r="H136" s="40">
        <v>187.08333333333334</v>
      </c>
      <c r="I136" s="40">
        <v>196.21666666666667</v>
      </c>
      <c r="J136" s="40">
        <v>201.93333333333334</v>
      </c>
      <c r="K136" s="31">
        <v>190.5</v>
      </c>
      <c r="L136" s="31">
        <v>175.65</v>
      </c>
      <c r="M136" s="31">
        <v>8.4688599999999994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852.15</v>
      </c>
      <c r="D137" s="40">
        <v>853.43333333333339</v>
      </c>
      <c r="E137" s="40">
        <v>834.21666666666681</v>
      </c>
      <c r="F137" s="40">
        <v>816.28333333333342</v>
      </c>
      <c r="G137" s="40">
        <v>797.06666666666683</v>
      </c>
      <c r="H137" s="40">
        <v>871.36666666666679</v>
      </c>
      <c r="I137" s="40">
        <v>890.58333333333348</v>
      </c>
      <c r="J137" s="40">
        <v>908.51666666666677</v>
      </c>
      <c r="K137" s="31">
        <v>872.65</v>
      </c>
      <c r="L137" s="31">
        <v>835.5</v>
      </c>
      <c r="M137" s="31">
        <v>0.43915999999999999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494.05</v>
      </c>
      <c r="D138" s="40">
        <v>495.51666666666665</v>
      </c>
      <c r="E138" s="40">
        <v>481.08333333333331</v>
      </c>
      <c r="F138" s="40">
        <v>468.11666666666667</v>
      </c>
      <c r="G138" s="40">
        <v>453.68333333333334</v>
      </c>
      <c r="H138" s="40">
        <v>508.48333333333329</v>
      </c>
      <c r="I138" s="40">
        <v>522.91666666666674</v>
      </c>
      <c r="J138" s="40">
        <v>535.88333333333321</v>
      </c>
      <c r="K138" s="31">
        <v>509.95</v>
      </c>
      <c r="L138" s="31">
        <v>482.55</v>
      </c>
      <c r="M138" s="31">
        <v>2.9782799999999998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12.85</v>
      </c>
      <c r="D139" s="40">
        <v>12.85</v>
      </c>
      <c r="E139" s="40">
        <v>12.6</v>
      </c>
      <c r="F139" s="40">
        <v>12.35</v>
      </c>
      <c r="G139" s="40">
        <v>12.1</v>
      </c>
      <c r="H139" s="40">
        <v>13.1</v>
      </c>
      <c r="I139" s="40">
        <v>13.35</v>
      </c>
      <c r="J139" s="40">
        <v>13.6</v>
      </c>
      <c r="K139" s="31">
        <v>13.1</v>
      </c>
      <c r="L139" s="31">
        <v>12.6</v>
      </c>
      <c r="M139" s="31">
        <v>37.640540000000001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170.6</v>
      </c>
      <c r="D140" s="40">
        <v>175.83333333333334</v>
      </c>
      <c r="E140" s="40">
        <v>164.76666666666668</v>
      </c>
      <c r="F140" s="40">
        <v>158.93333333333334</v>
      </c>
      <c r="G140" s="40">
        <v>147.86666666666667</v>
      </c>
      <c r="H140" s="40">
        <v>181.66666666666669</v>
      </c>
      <c r="I140" s="40">
        <v>192.73333333333335</v>
      </c>
      <c r="J140" s="40">
        <v>198.56666666666669</v>
      </c>
      <c r="K140" s="31">
        <v>186.9</v>
      </c>
      <c r="L140" s="31">
        <v>170</v>
      </c>
      <c r="M140" s="31">
        <v>6.1116799999999998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4874.6499999999996</v>
      </c>
      <c r="D141" s="40">
        <v>4850.45</v>
      </c>
      <c r="E141" s="40">
        <v>4812.2</v>
      </c>
      <c r="F141" s="40">
        <v>4749.75</v>
      </c>
      <c r="G141" s="40">
        <v>4711.5</v>
      </c>
      <c r="H141" s="40">
        <v>4912.8999999999996</v>
      </c>
      <c r="I141" s="40">
        <v>4951.1499999999996</v>
      </c>
      <c r="J141" s="40">
        <v>5013.5999999999995</v>
      </c>
      <c r="K141" s="31">
        <v>4888.7</v>
      </c>
      <c r="L141" s="31">
        <v>4788</v>
      </c>
      <c r="M141" s="31">
        <v>4.1081700000000003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3910.15</v>
      </c>
      <c r="D142" s="40">
        <v>3968.8166666666671</v>
      </c>
      <c r="E142" s="40">
        <v>3841.3333333333339</v>
      </c>
      <c r="F142" s="40">
        <v>3772.5166666666669</v>
      </c>
      <c r="G142" s="40">
        <v>3645.0333333333338</v>
      </c>
      <c r="H142" s="40">
        <v>4037.6333333333341</v>
      </c>
      <c r="I142" s="40">
        <v>4165.1166666666668</v>
      </c>
      <c r="J142" s="40">
        <v>4233.9333333333343</v>
      </c>
      <c r="K142" s="31">
        <v>4096.3</v>
      </c>
      <c r="L142" s="31">
        <v>3900</v>
      </c>
      <c r="M142" s="31">
        <v>2.5865200000000002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3810.95</v>
      </c>
      <c r="D143" s="40">
        <v>3823.0166666666664</v>
      </c>
      <c r="E143" s="40">
        <v>3756.083333333333</v>
      </c>
      <c r="F143" s="40">
        <v>3701.2166666666667</v>
      </c>
      <c r="G143" s="40">
        <v>3634.2833333333333</v>
      </c>
      <c r="H143" s="40">
        <v>3877.8833333333328</v>
      </c>
      <c r="I143" s="40">
        <v>3944.8166666666662</v>
      </c>
      <c r="J143" s="40">
        <v>3999.6833333333325</v>
      </c>
      <c r="K143" s="31">
        <v>3889.95</v>
      </c>
      <c r="L143" s="31">
        <v>3768.15</v>
      </c>
      <c r="M143" s="31">
        <v>1.6448400000000001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4514.8500000000004</v>
      </c>
      <c r="D144" s="40">
        <v>4537.95</v>
      </c>
      <c r="E144" s="40">
        <v>4476.8999999999996</v>
      </c>
      <c r="F144" s="40">
        <v>4438.95</v>
      </c>
      <c r="G144" s="40">
        <v>4377.8999999999996</v>
      </c>
      <c r="H144" s="40">
        <v>4575.8999999999996</v>
      </c>
      <c r="I144" s="40">
        <v>4636.9500000000007</v>
      </c>
      <c r="J144" s="40">
        <v>4674.8999999999996</v>
      </c>
      <c r="K144" s="31">
        <v>4599</v>
      </c>
      <c r="L144" s="31">
        <v>4500</v>
      </c>
      <c r="M144" s="31">
        <v>5.6751500000000004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386.1</v>
      </c>
      <c r="D145" s="40">
        <v>392.36666666666662</v>
      </c>
      <c r="E145" s="40">
        <v>377.73333333333323</v>
      </c>
      <c r="F145" s="40">
        <v>369.36666666666662</v>
      </c>
      <c r="G145" s="40">
        <v>354.73333333333323</v>
      </c>
      <c r="H145" s="40">
        <v>400.73333333333323</v>
      </c>
      <c r="I145" s="40">
        <v>415.36666666666656</v>
      </c>
      <c r="J145" s="40">
        <v>423.73333333333323</v>
      </c>
      <c r="K145" s="31">
        <v>407</v>
      </c>
      <c r="L145" s="31">
        <v>384</v>
      </c>
      <c r="M145" s="31">
        <v>2.1718199999999999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100.8</v>
      </c>
      <c r="D146" s="40">
        <v>101.7</v>
      </c>
      <c r="E146" s="40">
        <v>99.100000000000009</v>
      </c>
      <c r="F146" s="40">
        <v>97.4</v>
      </c>
      <c r="G146" s="40">
        <v>94.800000000000011</v>
      </c>
      <c r="H146" s="40">
        <v>103.4</v>
      </c>
      <c r="I146" s="40">
        <v>106</v>
      </c>
      <c r="J146" s="40">
        <v>107.7</v>
      </c>
      <c r="K146" s="31">
        <v>104.3</v>
      </c>
      <c r="L146" s="31">
        <v>100</v>
      </c>
      <c r="M146" s="31">
        <v>2.4917899999999999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222.65</v>
      </c>
      <c r="D147" s="40">
        <v>226.6</v>
      </c>
      <c r="E147" s="40">
        <v>216.2</v>
      </c>
      <c r="F147" s="40">
        <v>209.75</v>
      </c>
      <c r="G147" s="40">
        <v>199.35</v>
      </c>
      <c r="H147" s="40">
        <v>233.04999999999998</v>
      </c>
      <c r="I147" s="40">
        <v>243.45000000000002</v>
      </c>
      <c r="J147" s="40">
        <v>249.89999999999998</v>
      </c>
      <c r="K147" s="31">
        <v>237</v>
      </c>
      <c r="L147" s="31">
        <v>220.15</v>
      </c>
      <c r="M147" s="31">
        <v>2.3876400000000002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78.849999999999994</v>
      </c>
      <c r="D148" s="40">
        <v>79.61666666666666</v>
      </c>
      <c r="E148" s="40">
        <v>77.23333333333332</v>
      </c>
      <c r="F148" s="40">
        <v>75.61666666666666</v>
      </c>
      <c r="G148" s="40">
        <v>73.23333333333332</v>
      </c>
      <c r="H148" s="40">
        <v>81.23333333333332</v>
      </c>
      <c r="I148" s="40">
        <v>83.616666666666674</v>
      </c>
      <c r="J148" s="40">
        <v>85.23333333333332</v>
      </c>
      <c r="K148" s="31">
        <v>82</v>
      </c>
      <c r="L148" s="31">
        <v>78</v>
      </c>
      <c r="M148" s="31">
        <v>23.07152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2544</v>
      </c>
      <c r="D149" s="40">
        <v>2567.15</v>
      </c>
      <c r="E149" s="40">
        <v>2511.8500000000004</v>
      </c>
      <c r="F149" s="40">
        <v>2479.7000000000003</v>
      </c>
      <c r="G149" s="40">
        <v>2424.4000000000005</v>
      </c>
      <c r="H149" s="40">
        <v>2599.3000000000002</v>
      </c>
      <c r="I149" s="40">
        <v>2654.6000000000004</v>
      </c>
      <c r="J149" s="40">
        <v>2686.75</v>
      </c>
      <c r="K149" s="31">
        <v>2622.45</v>
      </c>
      <c r="L149" s="31">
        <v>2535</v>
      </c>
      <c r="M149" s="31">
        <v>12.713990000000001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196.25</v>
      </c>
      <c r="D150" s="40">
        <v>198.04999999999998</v>
      </c>
      <c r="E150" s="40">
        <v>191.29999999999995</v>
      </c>
      <c r="F150" s="40">
        <v>186.34999999999997</v>
      </c>
      <c r="G150" s="40">
        <v>179.59999999999994</v>
      </c>
      <c r="H150" s="40">
        <v>202.99999999999997</v>
      </c>
      <c r="I150" s="40">
        <v>209.75000000000003</v>
      </c>
      <c r="J150" s="40">
        <v>214.7</v>
      </c>
      <c r="K150" s="31">
        <v>204.8</v>
      </c>
      <c r="L150" s="31">
        <v>193.1</v>
      </c>
      <c r="M150" s="31">
        <v>1.4571000000000001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603.25</v>
      </c>
      <c r="D151" s="40">
        <v>595.56666666666672</v>
      </c>
      <c r="E151" s="40">
        <v>583.13333333333344</v>
      </c>
      <c r="F151" s="40">
        <v>563.01666666666677</v>
      </c>
      <c r="G151" s="40">
        <v>550.58333333333348</v>
      </c>
      <c r="H151" s="40">
        <v>615.68333333333339</v>
      </c>
      <c r="I151" s="40">
        <v>628.11666666666656</v>
      </c>
      <c r="J151" s="40">
        <v>648.23333333333335</v>
      </c>
      <c r="K151" s="31">
        <v>608</v>
      </c>
      <c r="L151" s="31">
        <v>575.45000000000005</v>
      </c>
      <c r="M151" s="31">
        <v>6.0711500000000003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1595.7</v>
      </c>
      <c r="D152" s="40">
        <v>1591.3000000000002</v>
      </c>
      <c r="E152" s="40">
        <v>1574.2000000000003</v>
      </c>
      <c r="F152" s="40">
        <v>1552.7</v>
      </c>
      <c r="G152" s="40">
        <v>1535.6000000000001</v>
      </c>
      <c r="H152" s="40">
        <v>1612.8000000000004</v>
      </c>
      <c r="I152" s="40">
        <v>1629.9000000000003</v>
      </c>
      <c r="J152" s="40">
        <v>1651.4000000000005</v>
      </c>
      <c r="K152" s="31">
        <v>1608.4</v>
      </c>
      <c r="L152" s="31">
        <v>1569.8</v>
      </c>
      <c r="M152" s="31">
        <v>1.05124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67.849999999999994</v>
      </c>
      <c r="D153" s="40">
        <v>68.75</v>
      </c>
      <c r="E153" s="40">
        <v>66.75</v>
      </c>
      <c r="F153" s="40">
        <v>65.650000000000006</v>
      </c>
      <c r="G153" s="40">
        <v>63.650000000000006</v>
      </c>
      <c r="H153" s="40">
        <v>69.849999999999994</v>
      </c>
      <c r="I153" s="40">
        <v>71.849999999999994</v>
      </c>
      <c r="J153" s="40">
        <v>72.949999999999989</v>
      </c>
      <c r="K153" s="31">
        <v>70.75</v>
      </c>
      <c r="L153" s="31">
        <v>67.650000000000006</v>
      </c>
      <c r="M153" s="31">
        <v>23.615459999999999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119.9</v>
      </c>
      <c r="D154" s="40">
        <v>116.85000000000001</v>
      </c>
      <c r="E154" s="40">
        <v>112.00000000000001</v>
      </c>
      <c r="F154" s="40">
        <v>104.10000000000001</v>
      </c>
      <c r="G154" s="40">
        <v>99.250000000000014</v>
      </c>
      <c r="H154" s="40">
        <v>124.75000000000001</v>
      </c>
      <c r="I154" s="40">
        <v>129.60000000000002</v>
      </c>
      <c r="J154" s="40">
        <v>137.5</v>
      </c>
      <c r="K154" s="31">
        <v>121.7</v>
      </c>
      <c r="L154" s="31">
        <v>108.95</v>
      </c>
      <c r="M154" s="31">
        <v>15.848319999999999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728.65</v>
      </c>
      <c r="D155" s="40">
        <v>729.2166666666667</v>
      </c>
      <c r="E155" s="40">
        <v>720.43333333333339</v>
      </c>
      <c r="F155" s="40">
        <v>712.2166666666667</v>
      </c>
      <c r="G155" s="40">
        <v>703.43333333333339</v>
      </c>
      <c r="H155" s="40">
        <v>737.43333333333339</v>
      </c>
      <c r="I155" s="40">
        <v>746.2166666666667</v>
      </c>
      <c r="J155" s="40">
        <v>754.43333333333339</v>
      </c>
      <c r="K155" s="31">
        <v>738</v>
      </c>
      <c r="L155" s="31">
        <v>721</v>
      </c>
      <c r="M155" s="31">
        <v>0.49928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1257.4000000000001</v>
      </c>
      <c r="D156" s="40">
        <v>1248</v>
      </c>
      <c r="E156" s="40">
        <v>1192.5999999999999</v>
      </c>
      <c r="F156" s="40">
        <v>1127.8</v>
      </c>
      <c r="G156" s="40">
        <v>1072.3999999999999</v>
      </c>
      <c r="H156" s="40">
        <v>1312.8</v>
      </c>
      <c r="I156" s="40">
        <v>1368.2</v>
      </c>
      <c r="J156" s="40">
        <v>1433</v>
      </c>
      <c r="K156" s="31">
        <v>1303.4000000000001</v>
      </c>
      <c r="L156" s="31">
        <v>1183.2</v>
      </c>
      <c r="M156" s="31">
        <v>54.078539999999997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158.4</v>
      </c>
      <c r="D157" s="40">
        <v>158.9</v>
      </c>
      <c r="E157" s="40">
        <v>156.4</v>
      </c>
      <c r="F157" s="40">
        <v>154.4</v>
      </c>
      <c r="G157" s="40">
        <v>151.9</v>
      </c>
      <c r="H157" s="40">
        <v>160.9</v>
      </c>
      <c r="I157" s="40">
        <v>163.4</v>
      </c>
      <c r="J157" s="40">
        <v>165.4</v>
      </c>
      <c r="K157" s="31">
        <v>161.4</v>
      </c>
      <c r="L157" s="31">
        <v>156.9</v>
      </c>
      <c r="M157" s="31">
        <v>24.67456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334.95</v>
      </c>
      <c r="D158" s="40">
        <v>334.15000000000003</v>
      </c>
      <c r="E158" s="40">
        <v>326.85000000000008</v>
      </c>
      <c r="F158" s="40">
        <v>318.75000000000006</v>
      </c>
      <c r="G158" s="40">
        <v>311.4500000000001</v>
      </c>
      <c r="H158" s="40">
        <v>342.25000000000006</v>
      </c>
      <c r="I158" s="40">
        <v>349.55</v>
      </c>
      <c r="J158" s="40">
        <v>357.65000000000003</v>
      </c>
      <c r="K158" s="31">
        <v>341.45</v>
      </c>
      <c r="L158" s="31">
        <v>326.05</v>
      </c>
      <c r="M158" s="31">
        <v>1.53603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78.25</v>
      </c>
      <c r="D159" s="40">
        <v>78.983333333333334</v>
      </c>
      <c r="E159" s="40">
        <v>77.116666666666674</v>
      </c>
      <c r="F159" s="40">
        <v>75.983333333333334</v>
      </c>
      <c r="G159" s="40">
        <v>74.116666666666674</v>
      </c>
      <c r="H159" s="40">
        <v>80.116666666666674</v>
      </c>
      <c r="I159" s="40">
        <v>81.98333333333332</v>
      </c>
      <c r="J159" s="40">
        <v>83.116666666666674</v>
      </c>
      <c r="K159" s="31">
        <v>80.849999999999994</v>
      </c>
      <c r="L159" s="31">
        <v>77.849999999999994</v>
      </c>
      <c r="M159" s="31">
        <v>99.988749999999996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2761.85</v>
      </c>
      <c r="D160" s="40">
        <v>2798.3000000000006</v>
      </c>
      <c r="E160" s="40">
        <v>2698.1000000000013</v>
      </c>
      <c r="F160" s="40">
        <v>2634.3500000000008</v>
      </c>
      <c r="G160" s="40">
        <v>2534.1500000000015</v>
      </c>
      <c r="H160" s="40">
        <v>2862.0500000000011</v>
      </c>
      <c r="I160" s="40">
        <v>2962.2500000000009</v>
      </c>
      <c r="J160" s="40">
        <v>3026.0000000000009</v>
      </c>
      <c r="K160" s="31">
        <v>2898.5</v>
      </c>
      <c r="L160" s="31">
        <v>2734.55</v>
      </c>
      <c r="M160" s="31">
        <v>0.27116000000000001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452.4</v>
      </c>
      <c r="D161" s="40">
        <v>454.5</v>
      </c>
      <c r="E161" s="40">
        <v>438</v>
      </c>
      <c r="F161" s="40">
        <v>423.6</v>
      </c>
      <c r="G161" s="40">
        <v>407.1</v>
      </c>
      <c r="H161" s="40">
        <v>468.9</v>
      </c>
      <c r="I161" s="40">
        <v>485.4</v>
      </c>
      <c r="J161" s="40">
        <v>499.79999999999995</v>
      </c>
      <c r="K161" s="31">
        <v>471</v>
      </c>
      <c r="L161" s="31">
        <v>440.1</v>
      </c>
      <c r="M161" s="31">
        <v>2.16717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167.05</v>
      </c>
      <c r="D162" s="40">
        <v>167.45000000000002</v>
      </c>
      <c r="E162" s="40">
        <v>164.40000000000003</v>
      </c>
      <c r="F162" s="40">
        <v>161.75000000000003</v>
      </c>
      <c r="G162" s="40">
        <v>158.70000000000005</v>
      </c>
      <c r="H162" s="40">
        <v>170.10000000000002</v>
      </c>
      <c r="I162" s="40">
        <v>173.15000000000003</v>
      </c>
      <c r="J162" s="40">
        <v>175.8</v>
      </c>
      <c r="K162" s="31">
        <v>170.5</v>
      </c>
      <c r="L162" s="31">
        <v>164.8</v>
      </c>
      <c r="M162" s="31">
        <v>10.249599999999999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180.4</v>
      </c>
      <c r="D163" s="40">
        <v>184.86666666666667</v>
      </c>
      <c r="E163" s="40">
        <v>173.78333333333336</v>
      </c>
      <c r="F163" s="40">
        <v>167.16666666666669</v>
      </c>
      <c r="G163" s="40">
        <v>156.08333333333337</v>
      </c>
      <c r="H163" s="40">
        <v>191.48333333333335</v>
      </c>
      <c r="I163" s="40">
        <v>202.56666666666666</v>
      </c>
      <c r="J163" s="40">
        <v>209.18333333333334</v>
      </c>
      <c r="K163" s="31">
        <v>195.95</v>
      </c>
      <c r="L163" s="31">
        <v>178.25</v>
      </c>
      <c r="M163" s="31">
        <v>70.471869999999996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280</v>
      </c>
      <c r="D164" s="40">
        <v>280.9666666666667</v>
      </c>
      <c r="E164" s="40">
        <v>270.58333333333337</v>
      </c>
      <c r="F164" s="40">
        <v>261.16666666666669</v>
      </c>
      <c r="G164" s="40">
        <v>250.78333333333336</v>
      </c>
      <c r="H164" s="40">
        <v>290.38333333333338</v>
      </c>
      <c r="I164" s="40">
        <v>300.76666666666671</v>
      </c>
      <c r="J164" s="40">
        <v>310.18333333333339</v>
      </c>
      <c r="K164" s="31">
        <v>291.35000000000002</v>
      </c>
      <c r="L164" s="31">
        <v>271.55</v>
      </c>
      <c r="M164" s="31">
        <v>127.65049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6.55</v>
      </c>
      <c r="D165" s="40">
        <v>6.6833333333333336</v>
      </c>
      <c r="E165" s="40">
        <v>6.416666666666667</v>
      </c>
      <c r="F165" s="40">
        <v>6.2833333333333332</v>
      </c>
      <c r="G165" s="40">
        <v>6.0166666666666666</v>
      </c>
      <c r="H165" s="40">
        <v>6.8166666666666673</v>
      </c>
      <c r="I165" s="40">
        <v>7.083333333333333</v>
      </c>
      <c r="J165" s="40">
        <v>7.2166666666666677</v>
      </c>
      <c r="K165" s="31">
        <v>6.95</v>
      </c>
      <c r="L165" s="31">
        <v>6.55</v>
      </c>
      <c r="M165" s="31">
        <v>39.166220000000003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42.6</v>
      </c>
      <c r="D166" s="40">
        <v>43.433333333333337</v>
      </c>
      <c r="E166" s="40">
        <v>41.316666666666677</v>
      </c>
      <c r="F166" s="40">
        <v>40.033333333333339</v>
      </c>
      <c r="G166" s="40">
        <v>37.916666666666679</v>
      </c>
      <c r="H166" s="40">
        <v>44.716666666666676</v>
      </c>
      <c r="I166" s="40">
        <v>46.833333333333336</v>
      </c>
      <c r="J166" s="40">
        <v>48.116666666666674</v>
      </c>
      <c r="K166" s="31">
        <v>45.55</v>
      </c>
      <c r="L166" s="31">
        <v>42.15</v>
      </c>
      <c r="M166" s="31">
        <v>14.86575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140.80000000000001</v>
      </c>
      <c r="D167" s="40">
        <v>141.63333333333333</v>
      </c>
      <c r="E167" s="40">
        <v>139.16666666666666</v>
      </c>
      <c r="F167" s="40">
        <v>137.53333333333333</v>
      </c>
      <c r="G167" s="40">
        <v>135.06666666666666</v>
      </c>
      <c r="H167" s="40">
        <v>143.26666666666665</v>
      </c>
      <c r="I167" s="40">
        <v>145.73333333333335</v>
      </c>
      <c r="J167" s="40">
        <v>147.36666666666665</v>
      </c>
      <c r="K167" s="31">
        <v>144.1</v>
      </c>
      <c r="L167" s="31">
        <v>140</v>
      </c>
      <c r="M167" s="31">
        <v>79.974620000000002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292</v>
      </c>
      <c r="D168" s="40">
        <v>293.41666666666669</v>
      </c>
      <c r="E168" s="40">
        <v>284.83333333333337</v>
      </c>
      <c r="F168" s="40">
        <v>277.66666666666669</v>
      </c>
      <c r="G168" s="40">
        <v>269.08333333333337</v>
      </c>
      <c r="H168" s="40">
        <v>300.58333333333337</v>
      </c>
      <c r="I168" s="40">
        <v>309.16666666666674</v>
      </c>
      <c r="J168" s="40">
        <v>316.33333333333337</v>
      </c>
      <c r="K168" s="31">
        <v>302</v>
      </c>
      <c r="L168" s="31">
        <v>286.25</v>
      </c>
      <c r="M168" s="31">
        <v>2.2476699999999998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4143.1499999999996</v>
      </c>
      <c r="D169" s="40">
        <v>4194.55</v>
      </c>
      <c r="E169" s="40">
        <v>4068.6000000000004</v>
      </c>
      <c r="F169" s="40">
        <v>3994.05</v>
      </c>
      <c r="G169" s="40">
        <v>3868.1000000000004</v>
      </c>
      <c r="H169" s="40">
        <v>4269.1000000000004</v>
      </c>
      <c r="I169" s="40">
        <v>4395.0499999999993</v>
      </c>
      <c r="J169" s="40">
        <v>4469.6000000000004</v>
      </c>
      <c r="K169" s="31">
        <v>4320.5</v>
      </c>
      <c r="L169" s="31">
        <v>4120</v>
      </c>
      <c r="M169" s="31">
        <v>0.37669999999999998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27.55</v>
      </c>
      <c r="D170" s="40">
        <v>27.683333333333337</v>
      </c>
      <c r="E170" s="40">
        <v>27.266666666666673</v>
      </c>
      <c r="F170" s="40">
        <v>26.983333333333334</v>
      </c>
      <c r="G170" s="40">
        <v>26.56666666666667</v>
      </c>
      <c r="H170" s="40">
        <v>27.966666666666676</v>
      </c>
      <c r="I170" s="40">
        <v>28.38333333333334</v>
      </c>
      <c r="J170" s="40">
        <v>28.666666666666679</v>
      </c>
      <c r="K170" s="31">
        <v>28.1</v>
      </c>
      <c r="L170" s="31">
        <v>27.4</v>
      </c>
      <c r="M170" s="31">
        <v>126.67787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2951.5</v>
      </c>
      <c r="D171" s="40">
        <v>2947.0833333333335</v>
      </c>
      <c r="E171" s="40">
        <v>2874.166666666667</v>
      </c>
      <c r="F171" s="40">
        <v>2796.8333333333335</v>
      </c>
      <c r="G171" s="40">
        <v>2723.916666666667</v>
      </c>
      <c r="H171" s="40">
        <v>3024.416666666667</v>
      </c>
      <c r="I171" s="40">
        <v>3097.3333333333339</v>
      </c>
      <c r="J171" s="40">
        <v>3174.666666666667</v>
      </c>
      <c r="K171" s="31">
        <v>3020</v>
      </c>
      <c r="L171" s="31">
        <v>2869.75</v>
      </c>
      <c r="M171" s="31">
        <v>0.47654999999999997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183.75</v>
      </c>
      <c r="D172" s="40">
        <v>184.75</v>
      </c>
      <c r="E172" s="40">
        <v>181.6</v>
      </c>
      <c r="F172" s="40">
        <v>179.45</v>
      </c>
      <c r="G172" s="40">
        <v>176.29999999999998</v>
      </c>
      <c r="H172" s="40">
        <v>186.9</v>
      </c>
      <c r="I172" s="40">
        <v>190.04999999999998</v>
      </c>
      <c r="J172" s="40">
        <v>192.20000000000002</v>
      </c>
      <c r="K172" s="31">
        <v>187.9</v>
      </c>
      <c r="L172" s="31">
        <v>182.6</v>
      </c>
      <c r="M172" s="31">
        <v>1.8425499999999999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3221.05</v>
      </c>
      <c r="D173" s="40">
        <v>3259.7166666666672</v>
      </c>
      <c r="E173" s="40">
        <v>3167.8833333333341</v>
      </c>
      <c r="F173" s="40">
        <v>3114.7166666666672</v>
      </c>
      <c r="G173" s="40">
        <v>3022.8833333333341</v>
      </c>
      <c r="H173" s="40">
        <v>3312.8833333333341</v>
      </c>
      <c r="I173" s="40">
        <v>3404.7166666666672</v>
      </c>
      <c r="J173" s="40">
        <v>3457.8833333333341</v>
      </c>
      <c r="K173" s="31">
        <v>3351.55</v>
      </c>
      <c r="L173" s="31">
        <v>3206.55</v>
      </c>
      <c r="M173" s="31">
        <v>0.24515999999999999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139.80000000000001</v>
      </c>
      <c r="D174" s="40">
        <v>141.95000000000002</v>
      </c>
      <c r="E174" s="40">
        <v>135.85000000000002</v>
      </c>
      <c r="F174" s="40">
        <v>131.9</v>
      </c>
      <c r="G174" s="40">
        <v>125.80000000000001</v>
      </c>
      <c r="H174" s="40">
        <v>145.90000000000003</v>
      </c>
      <c r="I174" s="40">
        <v>152</v>
      </c>
      <c r="J174" s="40">
        <v>155.95000000000005</v>
      </c>
      <c r="K174" s="31">
        <v>148.05000000000001</v>
      </c>
      <c r="L174" s="31">
        <v>138</v>
      </c>
      <c r="M174" s="31">
        <v>27.290800000000001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5964.2</v>
      </c>
      <c r="D175" s="40">
        <v>5991.7333333333336</v>
      </c>
      <c r="E175" s="40">
        <v>5923.4666666666672</v>
      </c>
      <c r="F175" s="40">
        <v>5882.7333333333336</v>
      </c>
      <c r="G175" s="40">
        <v>5814.4666666666672</v>
      </c>
      <c r="H175" s="40">
        <v>6032.4666666666672</v>
      </c>
      <c r="I175" s="40">
        <v>6100.7333333333336</v>
      </c>
      <c r="J175" s="40">
        <v>6141.4666666666672</v>
      </c>
      <c r="K175" s="31">
        <v>6060</v>
      </c>
      <c r="L175" s="31">
        <v>5951</v>
      </c>
      <c r="M175" s="31">
        <v>5.3460000000000001E-2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3871.25</v>
      </c>
      <c r="D176" s="40">
        <v>3919.75</v>
      </c>
      <c r="E176" s="40">
        <v>3751.5</v>
      </c>
      <c r="F176" s="40">
        <v>3631.75</v>
      </c>
      <c r="G176" s="40">
        <v>3463.5</v>
      </c>
      <c r="H176" s="40">
        <v>4039.5</v>
      </c>
      <c r="I176" s="40">
        <v>4207.75</v>
      </c>
      <c r="J176" s="40">
        <v>4327.5</v>
      </c>
      <c r="K176" s="31">
        <v>4088</v>
      </c>
      <c r="L176" s="31">
        <v>3800</v>
      </c>
      <c r="M176" s="31">
        <v>3.10148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1534.8</v>
      </c>
      <c r="D177" s="40">
        <v>1547.45</v>
      </c>
      <c r="E177" s="40">
        <v>1507.3500000000001</v>
      </c>
      <c r="F177" s="40">
        <v>1479.9</v>
      </c>
      <c r="G177" s="40">
        <v>1439.8000000000002</v>
      </c>
      <c r="H177" s="40">
        <v>1574.9</v>
      </c>
      <c r="I177" s="40">
        <v>1615</v>
      </c>
      <c r="J177" s="40">
        <v>1642.45</v>
      </c>
      <c r="K177" s="31">
        <v>1587.55</v>
      </c>
      <c r="L177" s="31">
        <v>1520</v>
      </c>
      <c r="M177" s="31">
        <v>0.44213999999999998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527.65</v>
      </c>
      <c r="D178" s="40">
        <v>533.19999999999993</v>
      </c>
      <c r="E178" s="40">
        <v>518.49999999999989</v>
      </c>
      <c r="F178" s="40">
        <v>509.34999999999991</v>
      </c>
      <c r="G178" s="40">
        <v>494.64999999999986</v>
      </c>
      <c r="H178" s="40">
        <v>542.34999999999991</v>
      </c>
      <c r="I178" s="40">
        <v>557.04999999999995</v>
      </c>
      <c r="J178" s="40">
        <v>566.19999999999993</v>
      </c>
      <c r="K178" s="31">
        <v>547.9</v>
      </c>
      <c r="L178" s="31">
        <v>524.04999999999995</v>
      </c>
      <c r="M178" s="31">
        <v>12.5648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977.2</v>
      </c>
      <c r="D179" s="40">
        <v>985.25</v>
      </c>
      <c r="E179" s="40">
        <v>965.8</v>
      </c>
      <c r="F179" s="40">
        <v>954.4</v>
      </c>
      <c r="G179" s="40">
        <v>934.94999999999993</v>
      </c>
      <c r="H179" s="40">
        <v>996.65</v>
      </c>
      <c r="I179" s="40">
        <v>1016.1</v>
      </c>
      <c r="J179" s="40">
        <v>1027.5</v>
      </c>
      <c r="K179" s="31">
        <v>1004.7</v>
      </c>
      <c r="L179" s="31">
        <v>973.85</v>
      </c>
      <c r="M179" s="31">
        <v>0.20427999999999999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616</v>
      </c>
      <c r="D180" s="40">
        <v>625.18333333333339</v>
      </c>
      <c r="E180" s="40">
        <v>601.96666666666681</v>
      </c>
      <c r="F180" s="40">
        <v>587.93333333333339</v>
      </c>
      <c r="G180" s="40">
        <v>564.71666666666681</v>
      </c>
      <c r="H180" s="40">
        <v>639.21666666666681</v>
      </c>
      <c r="I180" s="40">
        <v>662.43333333333351</v>
      </c>
      <c r="J180" s="40">
        <v>676.46666666666681</v>
      </c>
      <c r="K180" s="31">
        <v>648.4</v>
      </c>
      <c r="L180" s="31">
        <v>611.15</v>
      </c>
      <c r="M180" s="31">
        <v>1.38201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1029.75</v>
      </c>
      <c r="D181" s="40">
        <v>1039.25</v>
      </c>
      <c r="E181" s="40">
        <v>1015.5</v>
      </c>
      <c r="F181" s="40">
        <v>1001.25</v>
      </c>
      <c r="G181" s="40">
        <v>977.5</v>
      </c>
      <c r="H181" s="40">
        <v>1053.5</v>
      </c>
      <c r="I181" s="40">
        <v>1077.25</v>
      </c>
      <c r="J181" s="40">
        <v>1091.5</v>
      </c>
      <c r="K181" s="31">
        <v>1063</v>
      </c>
      <c r="L181" s="31">
        <v>1025</v>
      </c>
      <c r="M181" s="31">
        <v>27.08079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550.54999999999995</v>
      </c>
      <c r="D182" s="40">
        <v>553.08333333333337</v>
      </c>
      <c r="E182" s="40">
        <v>543.06666666666672</v>
      </c>
      <c r="F182" s="40">
        <v>535.58333333333337</v>
      </c>
      <c r="G182" s="40">
        <v>525.56666666666672</v>
      </c>
      <c r="H182" s="40">
        <v>560.56666666666672</v>
      </c>
      <c r="I182" s="40">
        <v>570.58333333333337</v>
      </c>
      <c r="J182" s="40">
        <v>578.06666666666672</v>
      </c>
      <c r="K182" s="31">
        <v>563.1</v>
      </c>
      <c r="L182" s="31">
        <v>545.6</v>
      </c>
      <c r="M182" s="31">
        <v>1.2722899999999999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1475.85</v>
      </c>
      <c r="D183" s="40">
        <v>1483.5833333333333</v>
      </c>
      <c r="E183" s="40">
        <v>1460.2666666666664</v>
      </c>
      <c r="F183" s="40">
        <v>1444.6833333333332</v>
      </c>
      <c r="G183" s="40">
        <v>1421.3666666666663</v>
      </c>
      <c r="H183" s="40">
        <v>1499.1666666666665</v>
      </c>
      <c r="I183" s="40">
        <v>1522.4833333333336</v>
      </c>
      <c r="J183" s="40">
        <v>1538.0666666666666</v>
      </c>
      <c r="K183" s="31">
        <v>1506.9</v>
      </c>
      <c r="L183" s="31">
        <v>1468</v>
      </c>
      <c r="M183" s="31">
        <v>12.10796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325.60000000000002</v>
      </c>
      <c r="D184" s="40">
        <v>324.7</v>
      </c>
      <c r="E184" s="40">
        <v>316.89999999999998</v>
      </c>
      <c r="F184" s="40">
        <v>308.2</v>
      </c>
      <c r="G184" s="40">
        <v>300.39999999999998</v>
      </c>
      <c r="H184" s="40">
        <v>333.4</v>
      </c>
      <c r="I184" s="40">
        <v>341.20000000000005</v>
      </c>
      <c r="J184" s="40">
        <v>349.9</v>
      </c>
      <c r="K184" s="31">
        <v>332.5</v>
      </c>
      <c r="L184" s="31">
        <v>316</v>
      </c>
      <c r="M184" s="31">
        <v>25.152380000000001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589.45000000000005</v>
      </c>
      <c r="D185" s="40">
        <v>604.93333333333339</v>
      </c>
      <c r="E185" s="40">
        <v>570.01666666666677</v>
      </c>
      <c r="F185" s="40">
        <v>550.58333333333337</v>
      </c>
      <c r="G185" s="40">
        <v>515.66666666666674</v>
      </c>
      <c r="H185" s="40">
        <v>624.36666666666679</v>
      </c>
      <c r="I185" s="40">
        <v>659.2833333333333</v>
      </c>
      <c r="J185" s="40">
        <v>678.71666666666681</v>
      </c>
      <c r="K185" s="31">
        <v>639.85</v>
      </c>
      <c r="L185" s="31">
        <v>585.5</v>
      </c>
      <c r="M185" s="31">
        <v>4.2351700000000001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1440.65</v>
      </c>
      <c r="D186" s="40">
        <v>1457.3</v>
      </c>
      <c r="E186" s="40">
        <v>1415.35</v>
      </c>
      <c r="F186" s="40">
        <v>1390.05</v>
      </c>
      <c r="G186" s="40">
        <v>1348.1</v>
      </c>
      <c r="H186" s="40">
        <v>1482.6</v>
      </c>
      <c r="I186" s="40">
        <v>1524.5500000000002</v>
      </c>
      <c r="J186" s="40">
        <v>1549.85</v>
      </c>
      <c r="K186" s="31">
        <v>1499.25</v>
      </c>
      <c r="L186" s="31">
        <v>1432</v>
      </c>
      <c r="M186" s="31">
        <v>11.637420000000001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293.95</v>
      </c>
      <c r="D187" s="40">
        <v>295.01666666666671</v>
      </c>
      <c r="E187" s="40">
        <v>286.03333333333342</v>
      </c>
      <c r="F187" s="40">
        <v>278.11666666666673</v>
      </c>
      <c r="G187" s="40">
        <v>269.13333333333344</v>
      </c>
      <c r="H187" s="40">
        <v>302.93333333333339</v>
      </c>
      <c r="I187" s="40">
        <v>311.91666666666663</v>
      </c>
      <c r="J187" s="40">
        <v>319.83333333333337</v>
      </c>
      <c r="K187" s="31">
        <v>304</v>
      </c>
      <c r="L187" s="31">
        <v>287.10000000000002</v>
      </c>
      <c r="M187" s="31">
        <v>10.123200000000001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129.4</v>
      </c>
      <c r="D188" s="40">
        <v>130.35</v>
      </c>
      <c r="E188" s="40">
        <v>125.25</v>
      </c>
      <c r="F188" s="40">
        <v>121.10000000000001</v>
      </c>
      <c r="G188" s="40">
        <v>116.00000000000001</v>
      </c>
      <c r="H188" s="40">
        <v>134.5</v>
      </c>
      <c r="I188" s="40">
        <v>139.59999999999997</v>
      </c>
      <c r="J188" s="40">
        <v>143.74999999999997</v>
      </c>
      <c r="K188" s="31">
        <v>135.44999999999999</v>
      </c>
      <c r="L188" s="31">
        <v>126.2</v>
      </c>
      <c r="M188" s="31">
        <v>20.25713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1226.9000000000001</v>
      </c>
      <c r="D189" s="40">
        <v>1211.3666666666668</v>
      </c>
      <c r="E189" s="40">
        <v>1187.7333333333336</v>
      </c>
      <c r="F189" s="40">
        <v>1148.5666666666668</v>
      </c>
      <c r="G189" s="40">
        <v>1124.9333333333336</v>
      </c>
      <c r="H189" s="40">
        <v>1250.5333333333335</v>
      </c>
      <c r="I189" s="40">
        <v>1274.1666666666667</v>
      </c>
      <c r="J189" s="40">
        <v>1313.3333333333335</v>
      </c>
      <c r="K189" s="31">
        <v>1235</v>
      </c>
      <c r="L189" s="31">
        <v>1172.2</v>
      </c>
      <c r="M189" s="31">
        <v>0.93239000000000005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432.95</v>
      </c>
      <c r="D190" s="40">
        <v>437.55</v>
      </c>
      <c r="E190" s="40">
        <v>418.05</v>
      </c>
      <c r="F190" s="40">
        <v>403.15</v>
      </c>
      <c r="G190" s="40">
        <v>383.65</v>
      </c>
      <c r="H190" s="40">
        <v>452.45000000000005</v>
      </c>
      <c r="I190" s="40">
        <v>471.95000000000005</v>
      </c>
      <c r="J190" s="40">
        <v>486.85000000000008</v>
      </c>
      <c r="K190" s="31">
        <v>457.05</v>
      </c>
      <c r="L190" s="31">
        <v>422.65</v>
      </c>
      <c r="M190" s="31">
        <v>3.3581400000000001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159.05000000000001</v>
      </c>
      <c r="D191" s="40">
        <v>161.26666666666668</v>
      </c>
      <c r="E191" s="40">
        <v>153.03333333333336</v>
      </c>
      <c r="F191" s="40">
        <v>147.01666666666668</v>
      </c>
      <c r="G191" s="40">
        <v>138.78333333333336</v>
      </c>
      <c r="H191" s="40">
        <v>167.28333333333336</v>
      </c>
      <c r="I191" s="40">
        <v>175.51666666666665</v>
      </c>
      <c r="J191" s="40">
        <v>181.53333333333336</v>
      </c>
      <c r="K191" s="31">
        <v>169.5</v>
      </c>
      <c r="L191" s="31">
        <v>155.25</v>
      </c>
      <c r="M191" s="31">
        <v>9.1025899999999993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1699.45</v>
      </c>
      <c r="D192" s="40">
        <v>1683.7666666666664</v>
      </c>
      <c r="E192" s="40">
        <v>1663.5333333333328</v>
      </c>
      <c r="F192" s="40">
        <v>1627.6166666666663</v>
      </c>
      <c r="G192" s="40">
        <v>1607.3833333333328</v>
      </c>
      <c r="H192" s="40">
        <v>1719.6833333333329</v>
      </c>
      <c r="I192" s="40">
        <v>1739.9166666666665</v>
      </c>
      <c r="J192" s="40">
        <v>1775.833333333333</v>
      </c>
      <c r="K192" s="31">
        <v>1704</v>
      </c>
      <c r="L192" s="31">
        <v>1647.85</v>
      </c>
      <c r="M192" s="31">
        <v>1.51301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695.95</v>
      </c>
      <c r="D193" s="40">
        <v>702.55000000000007</v>
      </c>
      <c r="E193" s="40">
        <v>683.40000000000009</v>
      </c>
      <c r="F193" s="40">
        <v>670.85</v>
      </c>
      <c r="G193" s="40">
        <v>651.70000000000005</v>
      </c>
      <c r="H193" s="40">
        <v>715.10000000000014</v>
      </c>
      <c r="I193" s="40">
        <v>734.25</v>
      </c>
      <c r="J193" s="40">
        <v>746.80000000000018</v>
      </c>
      <c r="K193" s="31">
        <v>721.7</v>
      </c>
      <c r="L193" s="31">
        <v>690</v>
      </c>
      <c r="M193" s="31">
        <v>11.825480000000001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316.45</v>
      </c>
      <c r="D194" s="40">
        <v>322.96666666666664</v>
      </c>
      <c r="E194" s="40">
        <v>308.48333333333329</v>
      </c>
      <c r="F194" s="40">
        <v>300.51666666666665</v>
      </c>
      <c r="G194" s="40">
        <v>286.0333333333333</v>
      </c>
      <c r="H194" s="40">
        <v>330.93333333333328</v>
      </c>
      <c r="I194" s="40">
        <v>345.41666666666663</v>
      </c>
      <c r="J194" s="40">
        <v>353.38333333333327</v>
      </c>
      <c r="K194" s="31">
        <v>337.45</v>
      </c>
      <c r="L194" s="31">
        <v>315</v>
      </c>
      <c r="M194" s="31">
        <v>6.75624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99.5</v>
      </c>
      <c r="D195" s="40">
        <v>100.26666666666667</v>
      </c>
      <c r="E195" s="40">
        <v>98.633333333333326</v>
      </c>
      <c r="F195" s="40">
        <v>97.766666666666666</v>
      </c>
      <c r="G195" s="40">
        <v>96.133333333333326</v>
      </c>
      <c r="H195" s="40">
        <v>101.13333333333333</v>
      </c>
      <c r="I195" s="40">
        <v>102.76666666666668</v>
      </c>
      <c r="J195" s="40">
        <v>103.63333333333333</v>
      </c>
      <c r="K195" s="31">
        <v>101.9</v>
      </c>
      <c r="L195" s="31">
        <v>99.4</v>
      </c>
      <c r="M195" s="31">
        <v>4.35602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100.05</v>
      </c>
      <c r="D196" s="40">
        <v>101.34999999999998</v>
      </c>
      <c r="E196" s="40">
        <v>96.799999999999955</v>
      </c>
      <c r="F196" s="40">
        <v>93.549999999999969</v>
      </c>
      <c r="G196" s="40">
        <v>88.999999999999943</v>
      </c>
      <c r="H196" s="40">
        <v>104.59999999999997</v>
      </c>
      <c r="I196" s="40">
        <v>109.15</v>
      </c>
      <c r="J196" s="40">
        <v>112.39999999999998</v>
      </c>
      <c r="K196" s="31">
        <v>105.9</v>
      </c>
      <c r="L196" s="31">
        <v>98.1</v>
      </c>
      <c r="M196" s="31">
        <v>14.52356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367.2</v>
      </c>
      <c r="D197" s="40">
        <v>362.7166666666667</v>
      </c>
      <c r="E197" s="40">
        <v>347.43333333333339</v>
      </c>
      <c r="F197" s="40">
        <v>327.66666666666669</v>
      </c>
      <c r="G197" s="40">
        <v>312.38333333333338</v>
      </c>
      <c r="H197" s="40">
        <v>382.48333333333341</v>
      </c>
      <c r="I197" s="40">
        <v>397.76666666666671</v>
      </c>
      <c r="J197" s="40">
        <v>417.53333333333342</v>
      </c>
      <c r="K197" s="31">
        <v>378</v>
      </c>
      <c r="L197" s="31">
        <v>342.95</v>
      </c>
      <c r="M197" s="31">
        <v>14.71696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560.29999999999995</v>
      </c>
      <c r="D198" s="40">
        <v>565.61666666666667</v>
      </c>
      <c r="E198" s="40">
        <v>546.23333333333335</v>
      </c>
      <c r="F198" s="40">
        <v>532.16666666666663</v>
      </c>
      <c r="G198" s="40">
        <v>512.7833333333333</v>
      </c>
      <c r="H198" s="40">
        <v>579.68333333333339</v>
      </c>
      <c r="I198" s="40">
        <v>599.06666666666683</v>
      </c>
      <c r="J198" s="40">
        <v>613.13333333333344</v>
      </c>
      <c r="K198" s="31">
        <v>585</v>
      </c>
      <c r="L198" s="31">
        <v>551.54999999999995</v>
      </c>
      <c r="M198" s="31">
        <v>0.54237000000000002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2157.85</v>
      </c>
      <c r="D199" s="40">
        <v>2086.2833333333333</v>
      </c>
      <c r="E199" s="40">
        <v>1877.5666666666666</v>
      </c>
      <c r="F199" s="40">
        <v>1597.2833333333333</v>
      </c>
      <c r="G199" s="40">
        <v>1388.5666666666666</v>
      </c>
      <c r="H199" s="40">
        <v>2366.5666666666666</v>
      </c>
      <c r="I199" s="40">
        <v>2575.2833333333328</v>
      </c>
      <c r="J199" s="40">
        <v>2855.5666666666666</v>
      </c>
      <c r="K199" s="31">
        <v>2295</v>
      </c>
      <c r="L199" s="31">
        <v>1806</v>
      </c>
      <c r="M199" s="31">
        <v>2.1833800000000001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1163.0999999999999</v>
      </c>
      <c r="D200" s="40">
        <v>1155.7833333333335</v>
      </c>
      <c r="E200" s="40">
        <v>1133.366666666667</v>
      </c>
      <c r="F200" s="40">
        <v>1103.6333333333334</v>
      </c>
      <c r="G200" s="40">
        <v>1081.2166666666669</v>
      </c>
      <c r="H200" s="40">
        <v>1185.5166666666671</v>
      </c>
      <c r="I200" s="40">
        <v>1207.9333333333336</v>
      </c>
      <c r="J200" s="40">
        <v>1237.6666666666672</v>
      </c>
      <c r="K200" s="31">
        <v>1178.2</v>
      </c>
      <c r="L200" s="31">
        <v>1126.05</v>
      </c>
      <c r="M200" s="31">
        <v>93.837800000000001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2906.05</v>
      </c>
      <c r="D201" s="40">
        <v>2905.7333333333336</v>
      </c>
      <c r="E201" s="40">
        <v>2852.166666666667</v>
      </c>
      <c r="F201" s="40">
        <v>2798.2833333333333</v>
      </c>
      <c r="G201" s="40">
        <v>2744.7166666666667</v>
      </c>
      <c r="H201" s="40">
        <v>2959.6166666666672</v>
      </c>
      <c r="I201" s="40">
        <v>3013.1833333333338</v>
      </c>
      <c r="J201" s="40">
        <v>3067.0666666666675</v>
      </c>
      <c r="K201" s="31">
        <v>2959.3</v>
      </c>
      <c r="L201" s="31">
        <v>2851.85</v>
      </c>
      <c r="M201" s="31">
        <v>3.50678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1524.6</v>
      </c>
      <c r="D202" s="40">
        <v>1522.1333333333332</v>
      </c>
      <c r="E202" s="40">
        <v>1511.1166666666663</v>
      </c>
      <c r="F202" s="40">
        <v>1497.6333333333332</v>
      </c>
      <c r="G202" s="40">
        <v>1486.6166666666663</v>
      </c>
      <c r="H202" s="40">
        <v>1535.6166666666663</v>
      </c>
      <c r="I202" s="40">
        <v>1546.6333333333332</v>
      </c>
      <c r="J202" s="40">
        <v>1560.1166666666663</v>
      </c>
      <c r="K202" s="31">
        <v>1533.15</v>
      </c>
      <c r="L202" s="31">
        <v>1508.65</v>
      </c>
      <c r="M202" s="31">
        <v>54.215269999999997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668.8</v>
      </c>
      <c r="D203" s="40">
        <v>667.96666666666658</v>
      </c>
      <c r="E203" s="40">
        <v>663.13333333333321</v>
      </c>
      <c r="F203" s="40">
        <v>657.46666666666658</v>
      </c>
      <c r="G203" s="40">
        <v>652.63333333333321</v>
      </c>
      <c r="H203" s="40">
        <v>673.63333333333321</v>
      </c>
      <c r="I203" s="40">
        <v>678.46666666666647</v>
      </c>
      <c r="J203" s="40">
        <v>684.13333333333321</v>
      </c>
      <c r="K203" s="31">
        <v>672.8</v>
      </c>
      <c r="L203" s="31">
        <v>662.3</v>
      </c>
      <c r="M203" s="31">
        <v>21.73978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58.95</v>
      </c>
      <c r="D204" s="40">
        <v>58.333333333333336</v>
      </c>
      <c r="E204" s="40">
        <v>56.166666666666671</v>
      </c>
      <c r="F204" s="40">
        <v>53.383333333333333</v>
      </c>
      <c r="G204" s="40">
        <v>51.216666666666669</v>
      </c>
      <c r="H204" s="40">
        <v>61.116666666666674</v>
      </c>
      <c r="I204" s="40">
        <v>63.283333333333346</v>
      </c>
      <c r="J204" s="40">
        <v>66.066666666666677</v>
      </c>
      <c r="K204" s="31">
        <v>60.5</v>
      </c>
      <c r="L204" s="31">
        <v>55.55</v>
      </c>
      <c r="M204" s="31">
        <v>50.359870000000001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1389.5</v>
      </c>
      <c r="D205" s="40">
        <v>1401.5</v>
      </c>
      <c r="E205" s="40">
        <v>1348</v>
      </c>
      <c r="F205" s="40">
        <v>1306.5</v>
      </c>
      <c r="G205" s="40">
        <v>1253</v>
      </c>
      <c r="H205" s="40">
        <v>1443</v>
      </c>
      <c r="I205" s="40">
        <v>1496.5</v>
      </c>
      <c r="J205" s="40">
        <v>1538</v>
      </c>
      <c r="K205" s="31">
        <v>1455</v>
      </c>
      <c r="L205" s="31">
        <v>1360</v>
      </c>
      <c r="M205" s="31">
        <v>11.594329999999999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1015.8</v>
      </c>
      <c r="D206" s="40">
        <v>988.93333333333339</v>
      </c>
      <c r="E206" s="40">
        <v>947.86666666666679</v>
      </c>
      <c r="F206" s="40">
        <v>879.93333333333339</v>
      </c>
      <c r="G206" s="40">
        <v>838.86666666666679</v>
      </c>
      <c r="H206" s="40">
        <v>1056.8666666666668</v>
      </c>
      <c r="I206" s="40">
        <v>1097.9333333333334</v>
      </c>
      <c r="J206" s="40">
        <v>1165.8666666666668</v>
      </c>
      <c r="K206" s="31">
        <v>1030</v>
      </c>
      <c r="L206" s="31">
        <v>921</v>
      </c>
      <c r="M206" s="31">
        <v>15.388999999999999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1259.2</v>
      </c>
      <c r="D207" s="40">
        <v>1263.3499999999999</v>
      </c>
      <c r="E207" s="40">
        <v>1237.1999999999998</v>
      </c>
      <c r="F207" s="40">
        <v>1215.1999999999998</v>
      </c>
      <c r="G207" s="40">
        <v>1189.0499999999997</v>
      </c>
      <c r="H207" s="40">
        <v>1285.3499999999999</v>
      </c>
      <c r="I207" s="40">
        <v>1311.5</v>
      </c>
      <c r="J207" s="40">
        <v>1333.5</v>
      </c>
      <c r="K207" s="31">
        <v>1289.5</v>
      </c>
      <c r="L207" s="31">
        <v>1241.3499999999999</v>
      </c>
      <c r="M207" s="31">
        <v>38.357970000000002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250.05</v>
      </c>
      <c r="D208" s="40">
        <v>250.31666666666669</v>
      </c>
      <c r="E208" s="40">
        <v>244.68333333333339</v>
      </c>
      <c r="F208" s="40">
        <v>239.31666666666669</v>
      </c>
      <c r="G208" s="40">
        <v>233.68333333333339</v>
      </c>
      <c r="H208" s="40">
        <v>255.68333333333339</v>
      </c>
      <c r="I208" s="40">
        <v>261.31666666666666</v>
      </c>
      <c r="J208" s="40">
        <v>266.68333333333339</v>
      </c>
      <c r="K208" s="31">
        <v>255.95</v>
      </c>
      <c r="L208" s="31">
        <v>244.95</v>
      </c>
      <c r="M208" s="31">
        <v>2.15584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122.8</v>
      </c>
      <c r="D209" s="40">
        <v>124.61666666666667</v>
      </c>
      <c r="E209" s="40">
        <v>119.23333333333335</v>
      </c>
      <c r="F209" s="40">
        <v>115.66666666666667</v>
      </c>
      <c r="G209" s="40">
        <v>110.28333333333335</v>
      </c>
      <c r="H209" s="40">
        <v>128.18333333333334</v>
      </c>
      <c r="I209" s="40">
        <v>133.56666666666666</v>
      </c>
      <c r="J209" s="40">
        <v>137.13333333333335</v>
      </c>
      <c r="K209" s="31">
        <v>130</v>
      </c>
      <c r="L209" s="31">
        <v>121.05</v>
      </c>
      <c r="M209" s="31">
        <v>5.1237500000000002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2680.6</v>
      </c>
      <c r="D210" s="40">
        <v>2682.6666666666665</v>
      </c>
      <c r="E210" s="40">
        <v>2654.4333333333329</v>
      </c>
      <c r="F210" s="40">
        <v>2628.2666666666664</v>
      </c>
      <c r="G210" s="40">
        <v>2600.0333333333328</v>
      </c>
      <c r="H210" s="40">
        <v>2708.833333333333</v>
      </c>
      <c r="I210" s="40">
        <v>2737.0666666666666</v>
      </c>
      <c r="J210" s="40">
        <v>2763.2333333333331</v>
      </c>
      <c r="K210" s="31">
        <v>2710.9</v>
      </c>
      <c r="L210" s="31">
        <v>2656.5</v>
      </c>
      <c r="M210" s="31">
        <v>7.5842599999999996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42.55</v>
      </c>
      <c r="D211" s="40">
        <v>43.183333333333337</v>
      </c>
      <c r="E211" s="40">
        <v>41.366666666666674</v>
      </c>
      <c r="F211" s="40">
        <v>40.183333333333337</v>
      </c>
      <c r="G211" s="40">
        <v>38.366666666666674</v>
      </c>
      <c r="H211" s="40">
        <v>44.366666666666674</v>
      </c>
      <c r="I211" s="40">
        <v>46.183333333333337</v>
      </c>
      <c r="J211" s="40">
        <v>47.366666666666674</v>
      </c>
      <c r="K211" s="31">
        <v>45</v>
      </c>
      <c r="L211" s="31">
        <v>42</v>
      </c>
      <c r="M211" s="31">
        <v>58.804499999999997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406.85</v>
      </c>
      <c r="D212" s="40">
        <v>407.36666666666662</v>
      </c>
      <c r="E212" s="40">
        <v>398.98333333333323</v>
      </c>
      <c r="F212" s="40">
        <v>391.11666666666662</v>
      </c>
      <c r="G212" s="40">
        <v>382.73333333333323</v>
      </c>
      <c r="H212" s="40">
        <v>415.23333333333323</v>
      </c>
      <c r="I212" s="40">
        <v>423.61666666666656</v>
      </c>
      <c r="J212" s="40">
        <v>431.48333333333323</v>
      </c>
      <c r="K212" s="31">
        <v>415.75</v>
      </c>
      <c r="L212" s="31">
        <v>399.5</v>
      </c>
      <c r="M212" s="31">
        <v>159.43020000000001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1112.25</v>
      </c>
      <c r="D213" s="40">
        <v>1123.9166666666667</v>
      </c>
      <c r="E213" s="40">
        <v>1089.9333333333334</v>
      </c>
      <c r="F213" s="40">
        <v>1067.6166666666666</v>
      </c>
      <c r="G213" s="40">
        <v>1033.6333333333332</v>
      </c>
      <c r="H213" s="40">
        <v>1146.2333333333336</v>
      </c>
      <c r="I213" s="40">
        <v>1180.2166666666667</v>
      </c>
      <c r="J213" s="40">
        <v>1202.5333333333338</v>
      </c>
      <c r="K213" s="31">
        <v>1157.9000000000001</v>
      </c>
      <c r="L213" s="31">
        <v>1101.5999999999999</v>
      </c>
      <c r="M213" s="31">
        <v>5.9548500000000004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110.65</v>
      </c>
      <c r="D214" s="40">
        <v>114.63333333333333</v>
      </c>
      <c r="E214" s="40">
        <v>105.26666666666665</v>
      </c>
      <c r="F214" s="40">
        <v>99.883333333333326</v>
      </c>
      <c r="G214" s="40">
        <v>90.516666666666652</v>
      </c>
      <c r="H214" s="40">
        <v>120.01666666666665</v>
      </c>
      <c r="I214" s="40">
        <v>129.38333333333333</v>
      </c>
      <c r="J214" s="40">
        <v>134.76666666666665</v>
      </c>
      <c r="K214" s="31">
        <v>124</v>
      </c>
      <c r="L214" s="31">
        <v>109.25</v>
      </c>
      <c r="M214" s="31">
        <v>73.147170000000003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245.65</v>
      </c>
      <c r="D215" s="40">
        <v>246.95000000000002</v>
      </c>
      <c r="E215" s="40">
        <v>243.20000000000005</v>
      </c>
      <c r="F215" s="40">
        <v>240.75000000000003</v>
      </c>
      <c r="G215" s="40">
        <v>237.00000000000006</v>
      </c>
      <c r="H215" s="40">
        <v>249.40000000000003</v>
      </c>
      <c r="I215" s="40">
        <v>253.14999999999998</v>
      </c>
      <c r="J215" s="40">
        <v>255.60000000000002</v>
      </c>
      <c r="K215" s="31">
        <v>250.7</v>
      </c>
      <c r="L215" s="31">
        <v>244.5</v>
      </c>
      <c r="M215" s="31">
        <v>23.140840000000001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2634.15</v>
      </c>
      <c r="D216" s="40">
        <v>2633.8333333333335</v>
      </c>
      <c r="E216" s="40">
        <v>2594.8166666666671</v>
      </c>
      <c r="F216" s="40">
        <v>2555.4833333333336</v>
      </c>
      <c r="G216" s="40">
        <v>2516.4666666666672</v>
      </c>
      <c r="H216" s="40">
        <v>2673.166666666667</v>
      </c>
      <c r="I216" s="40">
        <v>2712.1833333333334</v>
      </c>
      <c r="J216" s="40">
        <v>2751.5166666666669</v>
      </c>
      <c r="K216" s="31">
        <v>2672.85</v>
      </c>
      <c r="L216" s="31">
        <v>2594.5</v>
      </c>
      <c r="M216" s="31">
        <v>21.632200000000001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310.25</v>
      </c>
      <c r="D217" s="40">
        <v>305.86666666666667</v>
      </c>
      <c r="E217" s="40">
        <v>298.48333333333335</v>
      </c>
      <c r="F217" s="40">
        <v>286.7166666666667</v>
      </c>
      <c r="G217" s="40">
        <v>279.33333333333337</v>
      </c>
      <c r="H217" s="40">
        <v>317.63333333333333</v>
      </c>
      <c r="I217" s="40">
        <v>325.01666666666665</v>
      </c>
      <c r="J217" s="40">
        <v>336.7833333333333</v>
      </c>
      <c r="K217" s="31">
        <v>313.25</v>
      </c>
      <c r="L217" s="31">
        <v>294.10000000000002</v>
      </c>
      <c r="M217" s="31">
        <v>21.823689999999999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38210.699999999997</v>
      </c>
      <c r="D218" s="40">
        <v>38688.583333333336</v>
      </c>
      <c r="E218" s="40">
        <v>37652.166666666672</v>
      </c>
      <c r="F218" s="40">
        <v>37093.633333333339</v>
      </c>
      <c r="G218" s="40">
        <v>36057.216666666674</v>
      </c>
      <c r="H218" s="40">
        <v>39247.116666666669</v>
      </c>
      <c r="I218" s="40">
        <v>40283.53333333334</v>
      </c>
      <c r="J218" s="40">
        <v>40842.066666666666</v>
      </c>
      <c r="K218" s="31">
        <v>39725</v>
      </c>
      <c r="L218" s="31">
        <v>38130.050000000003</v>
      </c>
      <c r="M218" s="31">
        <v>2.7109999999999999E-2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39.5</v>
      </c>
      <c r="D219" s="40">
        <v>40.199999999999996</v>
      </c>
      <c r="E219" s="40">
        <v>38.699999999999989</v>
      </c>
      <c r="F219" s="40">
        <v>37.899999999999991</v>
      </c>
      <c r="G219" s="40">
        <v>36.399999999999984</v>
      </c>
      <c r="H219" s="40">
        <v>40.999999999999993</v>
      </c>
      <c r="I219" s="40">
        <v>42.500000000000007</v>
      </c>
      <c r="J219" s="40">
        <v>43.3</v>
      </c>
      <c r="K219" s="31">
        <v>41.7</v>
      </c>
      <c r="L219" s="31">
        <v>39.4</v>
      </c>
      <c r="M219" s="31">
        <v>30.349779999999999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2721.95</v>
      </c>
      <c r="D220" s="40">
        <v>2730.15</v>
      </c>
      <c r="E220" s="40">
        <v>2701.8</v>
      </c>
      <c r="F220" s="40">
        <v>2681.65</v>
      </c>
      <c r="G220" s="40">
        <v>2653.3</v>
      </c>
      <c r="H220" s="40">
        <v>2750.3</v>
      </c>
      <c r="I220" s="40">
        <v>2778.6499999999996</v>
      </c>
      <c r="J220" s="40">
        <v>2798.8</v>
      </c>
      <c r="K220" s="31">
        <v>2758.5</v>
      </c>
      <c r="L220" s="31">
        <v>2710</v>
      </c>
      <c r="M220" s="31">
        <v>19.016999999999999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262.8</v>
      </c>
      <c r="D221" s="40">
        <v>265.68333333333334</v>
      </c>
      <c r="E221" s="40">
        <v>258.36666666666667</v>
      </c>
      <c r="F221" s="40">
        <v>253.93333333333334</v>
      </c>
      <c r="G221" s="40">
        <v>246.61666666666667</v>
      </c>
      <c r="H221" s="40">
        <v>270.11666666666667</v>
      </c>
      <c r="I221" s="40">
        <v>277.43333333333339</v>
      </c>
      <c r="J221" s="40">
        <v>281.86666666666667</v>
      </c>
      <c r="K221" s="31">
        <v>273</v>
      </c>
      <c r="L221" s="31">
        <v>261.25</v>
      </c>
      <c r="M221" s="31">
        <v>0.47665000000000002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682.7</v>
      </c>
      <c r="D222" s="40">
        <v>682.16666666666663</v>
      </c>
      <c r="E222" s="40">
        <v>674.38333333333321</v>
      </c>
      <c r="F222" s="40">
        <v>666.06666666666661</v>
      </c>
      <c r="G222" s="40">
        <v>658.28333333333319</v>
      </c>
      <c r="H222" s="40">
        <v>690.48333333333323</v>
      </c>
      <c r="I222" s="40">
        <v>698.26666666666677</v>
      </c>
      <c r="J222" s="40">
        <v>706.58333333333326</v>
      </c>
      <c r="K222" s="31">
        <v>689.95</v>
      </c>
      <c r="L222" s="31">
        <v>673.85</v>
      </c>
      <c r="M222" s="31">
        <v>109.17371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1485.9</v>
      </c>
      <c r="D223" s="40">
        <v>1478.6333333333334</v>
      </c>
      <c r="E223" s="40">
        <v>1467.3166666666668</v>
      </c>
      <c r="F223" s="40">
        <v>1448.7333333333333</v>
      </c>
      <c r="G223" s="40">
        <v>1437.4166666666667</v>
      </c>
      <c r="H223" s="40">
        <v>1497.2166666666669</v>
      </c>
      <c r="I223" s="40">
        <v>1508.5333333333335</v>
      </c>
      <c r="J223" s="40">
        <v>1527.116666666667</v>
      </c>
      <c r="K223" s="31">
        <v>1489.95</v>
      </c>
      <c r="L223" s="31">
        <v>1460.05</v>
      </c>
      <c r="M223" s="31">
        <v>5.0048899999999996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681.45</v>
      </c>
      <c r="D224" s="40">
        <v>673.0333333333333</v>
      </c>
      <c r="E224" s="40">
        <v>662.16666666666663</v>
      </c>
      <c r="F224" s="40">
        <v>642.88333333333333</v>
      </c>
      <c r="G224" s="40">
        <v>632.01666666666665</v>
      </c>
      <c r="H224" s="40">
        <v>692.31666666666661</v>
      </c>
      <c r="I224" s="40">
        <v>703.18333333333339</v>
      </c>
      <c r="J224" s="40">
        <v>722.46666666666658</v>
      </c>
      <c r="K224" s="31">
        <v>683.9</v>
      </c>
      <c r="L224" s="31">
        <v>653.75</v>
      </c>
      <c r="M224" s="31">
        <v>11.689159999999999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668.55</v>
      </c>
      <c r="D225" s="40">
        <v>675.63333333333333</v>
      </c>
      <c r="E225" s="40">
        <v>653.4666666666667</v>
      </c>
      <c r="F225" s="40">
        <v>638.38333333333333</v>
      </c>
      <c r="G225" s="40">
        <v>616.2166666666667</v>
      </c>
      <c r="H225" s="40">
        <v>690.7166666666667</v>
      </c>
      <c r="I225" s="40">
        <v>712.88333333333344</v>
      </c>
      <c r="J225" s="40">
        <v>727.9666666666667</v>
      </c>
      <c r="K225" s="31">
        <v>697.8</v>
      </c>
      <c r="L225" s="31">
        <v>660.55</v>
      </c>
      <c r="M225" s="31">
        <v>6.8213100000000004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36.75</v>
      </c>
      <c r="D226" s="40">
        <v>36.949999999999996</v>
      </c>
      <c r="E226" s="40">
        <v>36.099999999999994</v>
      </c>
      <c r="F226" s="40">
        <v>35.449999999999996</v>
      </c>
      <c r="G226" s="40">
        <v>34.599999999999994</v>
      </c>
      <c r="H226" s="40">
        <v>37.599999999999994</v>
      </c>
      <c r="I226" s="40">
        <v>38.450000000000003</v>
      </c>
      <c r="J226" s="40">
        <v>39.099999999999994</v>
      </c>
      <c r="K226" s="31">
        <v>37.799999999999997</v>
      </c>
      <c r="L226" s="31">
        <v>36.299999999999997</v>
      </c>
      <c r="M226" s="31">
        <v>93.7821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40.950000000000003</v>
      </c>
      <c r="D227" s="40">
        <v>41.433333333333337</v>
      </c>
      <c r="E227" s="40">
        <v>40.266666666666673</v>
      </c>
      <c r="F227" s="40">
        <v>39.583333333333336</v>
      </c>
      <c r="G227" s="40">
        <v>38.416666666666671</v>
      </c>
      <c r="H227" s="40">
        <v>42.116666666666674</v>
      </c>
      <c r="I227" s="40">
        <v>43.283333333333331</v>
      </c>
      <c r="J227" s="40">
        <v>43.966666666666676</v>
      </c>
      <c r="K227" s="31">
        <v>42.6</v>
      </c>
      <c r="L227" s="31">
        <v>40.75</v>
      </c>
      <c r="M227" s="31">
        <v>421.82139999999998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44.8</v>
      </c>
      <c r="D228" s="40">
        <v>43.866666666666667</v>
      </c>
      <c r="E228" s="40">
        <v>42.583333333333336</v>
      </c>
      <c r="F228" s="40">
        <v>40.366666666666667</v>
      </c>
      <c r="G228" s="40">
        <v>39.083333333333336</v>
      </c>
      <c r="H228" s="40">
        <v>46.083333333333336</v>
      </c>
      <c r="I228" s="40">
        <v>47.366666666666667</v>
      </c>
      <c r="J228" s="40">
        <v>49.583333333333336</v>
      </c>
      <c r="K228" s="31">
        <v>45.15</v>
      </c>
      <c r="L228" s="31">
        <v>41.65</v>
      </c>
      <c r="M228" s="31">
        <v>108.55762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910.4</v>
      </c>
      <c r="D229" s="40">
        <v>911.85</v>
      </c>
      <c r="E229" s="40">
        <v>883.75</v>
      </c>
      <c r="F229" s="40">
        <v>857.1</v>
      </c>
      <c r="G229" s="40">
        <v>829</v>
      </c>
      <c r="H229" s="40">
        <v>938.5</v>
      </c>
      <c r="I229" s="40">
        <v>966.60000000000014</v>
      </c>
      <c r="J229" s="40">
        <v>993.25</v>
      </c>
      <c r="K229" s="31">
        <v>939.95</v>
      </c>
      <c r="L229" s="31">
        <v>885.2</v>
      </c>
      <c r="M229" s="31">
        <v>0.27978999999999998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280.35000000000002</v>
      </c>
      <c r="D230" s="40">
        <v>277.41666666666669</v>
      </c>
      <c r="E230" s="40">
        <v>271.83333333333337</v>
      </c>
      <c r="F230" s="40">
        <v>263.31666666666666</v>
      </c>
      <c r="G230" s="40">
        <v>257.73333333333335</v>
      </c>
      <c r="H230" s="40">
        <v>285.93333333333339</v>
      </c>
      <c r="I230" s="40">
        <v>291.51666666666677</v>
      </c>
      <c r="J230" s="40">
        <v>300.03333333333342</v>
      </c>
      <c r="K230" s="31">
        <v>283</v>
      </c>
      <c r="L230" s="31">
        <v>268.89999999999998</v>
      </c>
      <c r="M230" s="31">
        <v>1.3248800000000001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1487.65</v>
      </c>
      <c r="D231" s="40">
        <v>1499.4666666666665</v>
      </c>
      <c r="E231" s="40">
        <v>1464.333333333333</v>
      </c>
      <c r="F231" s="40">
        <v>1441.0166666666667</v>
      </c>
      <c r="G231" s="40">
        <v>1405.8833333333332</v>
      </c>
      <c r="H231" s="40">
        <v>1522.7833333333328</v>
      </c>
      <c r="I231" s="40">
        <v>1557.9166666666665</v>
      </c>
      <c r="J231" s="40">
        <v>1581.2333333333327</v>
      </c>
      <c r="K231" s="31">
        <v>1534.6</v>
      </c>
      <c r="L231" s="31">
        <v>1476.15</v>
      </c>
      <c r="M231" s="31">
        <v>0.65053000000000005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555</v>
      </c>
      <c r="D232" s="40">
        <v>567.11666666666667</v>
      </c>
      <c r="E232" s="40">
        <v>539.88333333333333</v>
      </c>
      <c r="F232" s="40">
        <v>524.76666666666665</v>
      </c>
      <c r="G232" s="40">
        <v>497.5333333333333</v>
      </c>
      <c r="H232" s="40">
        <v>582.23333333333335</v>
      </c>
      <c r="I232" s="40">
        <v>609.4666666666667</v>
      </c>
      <c r="J232" s="40">
        <v>624.58333333333337</v>
      </c>
      <c r="K232" s="31">
        <v>594.35</v>
      </c>
      <c r="L232" s="31">
        <v>552</v>
      </c>
      <c r="M232" s="31">
        <v>3.7890899999999998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153.9</v>
      </c>
      <c r="D233" s="40">
        <v>155.83333333333334</v>
      </c>
      <c r="E233" s="40">
        <v>150.31666666666669</v>
      </c>
      <c r="F233" s="40">
        <v>146.73333333333335</v>
      </c>
      <c r="G233" s="40">
        <v>141.2166666666667</v>
      </c>
      <c r="H233" s="40">
        <v>159.41666666666669</v>
      </c>
      <c r="I233" s="40">
        <v>164.93333333333334</v>
      </c>
      <c r="J233" s="40">
        <v>168.51666666666668</v>
      </c>
      <c r="K233" s="31">
        <v>161.35</v>
      </c>
      <c r="L233" s="31">
        <v>152.25</v>
      </c>
      <c r="M233" s="31">
        <v>11.74973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40.700000000000003</v>
      </c>
      <c r="D234" s="40">
        <v>41.183333333333337</v>
      </c>
      <c r="E234" s="40">
        <v>40.116666666666674</v>
      </c>
      <c r="F234" s="40">
        <v>39.533333333333339</v>
      </c>
      <c r="G234" s="40">
        <v>38.466666666666676</v>
      </c>
      <c r="H234" s="40">
        <v>41.766666666666673</v>
      </c>
      <c r="I234" s="40">
        <v>42.833333333333336</v>
      </c>
      <c r="J234" s="40">
        <v>43.416666666666671</v>
      </c>
      <c r="K234" s="31">
        <v>42.25</v>
      </c>
      <c r="L234" s="31">
        <v>40.6</v>
      </c>
      <c r="M234" s="31">
        <v>16.452919999999999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206.3</v>
      </c>
      <c r="D235" s="40">
        <v>207.5</v>
      </c>
      <c r="E235" s="40">
        <v>204.8</v>
      </c>
      <c r="F235" s="40">
        <v>203.3</v>
      </c>
      <c r="G235" s="40">
        <v>200.60000000000002</v>
      </c>
      <c r="H235" s="40">
        <v>209</v>
      </c>
      <c r="I235" s="40">
        <v>211.7</v>
      </c>
      <c r="J235" s="40">
        <v>213.2</v>
      </c>
      <c r="K235" s="31">
        <v>210.2</v>
      </c>
      <c r="L235" s="31">
        <v>206</v>
      </c>
      <c r="M235" s="31">
        <v>99.363650000000007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112.15</v>
      </c>
      <c r="D236" s="40">
        <v>112.63333333333333</v>
      </c>
      <c r="E236" s="40">
        <v>109.86666666666665</v>
      </c>
      <c r="F236" s="40">
        <v>107.58333333333331</v>
      </c>
      <c r="G236" s="40">
        <v>104.81666666666663</v>
      </c>
      <c r="H236" s="40">
        <v>114.91666666666666</v>
      </c>
      <c r="I236" s="40">
        <v>117.68333333333334</v>
      </c>
      <c r="J236" s="40">
        <v>119.96666666666667</v>
      </c>
      <c r="K236" s="31">
        <v>115.4</v>
      </c>
      <c r="L236" s="31">
        <v>110.35</v>
      </c>
      <c r="M236" s="31">
        <v>3.2923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157.44999999999999</v>
      </c>
      <c r="D237" s="40">
        <v>160.93333333333334</v>
      </c>
      <c r="E237" s="40">
        <v>152.56666666666666</v>
      </c>
      <c r="F237" s="40">
        <v>147.68333333333334</v>
      </c>
      <c r="G237" s="40">
        <v>139.31666666666666</v>
      </c>
      <c r="H237" s="40">
        <v>165.81666666666666</v>
      </c>
      <c r="I237" s="40">
        <v>174.18333333333334</v>
      </c>
      <c r="J237" s="40">
        <v>179.06666666666666</v>
      </c>
      <c r="K237" s="31">
        <v>169.3</v>
      </c>
      <c r="L237" s="31">
        <v>156.05000000000001</v>
      </c>
      <c r="M237" s="31">
        <v>27.516279999999998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218.75</v>
      </c>
      <c r="D238" s="40">
        <v>221.58333333333334</v>
      </c>
      <c r="E238" s="40">
        <v>213.7166666666667</v>
      </c>
      <c r="F238" s="40">
        <v>208.68333333333337</v>
      </c>
      <c r="G238" s="40">
        <v>200.81666666666672</v>
      </c>
      <c r="H238" s="40">
        <v>226.61666666666667</v>
      </c>
      <c r="I238" s="40">
        <v>234.48333333333329</v>
      </c>
      <c r="J238" s="40">
        <v>239.51666666666665</v>
      </c>
      <c r="K238" s="31">
        <v>229.45</v>
      </c>
      <c r="L238" s="31">
        <v>216.55</v>
      </c>
      <c r="M238" s="31">
        <v>177.99351999999999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135.4</v>
      </c>
      <c r="D239" s="40">
        <v>136.54999999999998</v>
      </c>
      <c r="E239" s="40">
        <v>130.44999999999996</v>
      </c>
      <c r="F239" s="40">
        <v>125.49999999999997</v>
      </c>
      <c r="G239" s="40">
        <v>119.39999999999995</v>
      </c>
      <c r="H239" s="40">
        <v>141.49999999999997</v>
      </c>
      <c r="I239" s="40">
        <v>147.6</v>
      </c>
      <c r="J239" s="40">
        <v>152.54999999999998</v>
      </c>
      <c r="K239" s="31">
        <v>142.65</v>
      </c>
      <c r="L239" s="31">
        <v>131.6</v>
      </c>
      <c r="M239" s="31">
        <v>70.098460000000003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7056.9</v>
      </c>
      <c r="D240" s="40">
        <v>7072.916666666667</v>
      </c>
      <c r="E240" s="40">
        <v>6975.9833333333336</v>
      </c>
      <c r="F240" s="40">
        <v>6895.0666666666666</v>
      </c>
      <c r="G240" s="40">
        <v>6798.1333333333332</v>
      </c>
      <c r="H240" s="40">
        <v>7153.8333333333339</v>
      </c>
      <c r="I240" s="40">
        <v>7250.7666666666664</v>
      </c>
      <c r="J240" s="40">
        <v>7331.6833333333343</v>
      </c>
      <c r="K240" s="31">
        <v>7169.85</v>
      </c>
      <c r="L240" s="31">
        <v>6992</v>
      </c>
      <c r="M240" s="31">
        <v>0.51407999999999998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116.25</v>
      </c>
      <c r="D241" s="40">
        <v>118.11666666666667</v>
      </c>
      <c r="E241" s="40">
        <v>113.23333333333335</v>
      </c>
      <c r="F241" s="40">
        <v>110.21666666666667</v>
      </c>
      <c r="G241" s="40">
        <v>105.33333333333334</v>
      </c>
      <c r="H241" s="40">
        <v>121.13333333333335</v>
      </c>
      <c r="I241" s="40">
        <v>126.01666666666668</v>
      </c>
      <c r="J241" s="40">
        <v>129.03333333333336</v>
      </c>
      <c r="K241" s="31">
        <v>123</v>
      </c>
      <c r="L241" s="31">
        <v>115.1</v>
      </c>
      <c r="M241" s="31">
        <v>32.145440000000001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416.5</v>
      </c>
      <c r="D242" s="40">
        <v>410.5</v>
      </c>
      <c r="E242" s="40">
        <v>397.3</v>
      </c>
      <c r="F242" s="40">
        <v>378.1</v>
      </c>
      <c r="G242" s="40">
        <v>364.90000000000003</v>
      </c>
      <c r="H242" s="40">
        <v>429.7</v>
      </c>
      <c r="I242" s="40">
        <v>442.90000000000003</v>
      </c>
      <c r="J242" s="40">
        <v>462.09999999999997</v>
      </c>
      <c r="K242" s="31">
        <v>423.7</v>
      </c>
      <c r="L242" s="31">
        <v>391.3</v>
      </c>
      <c r="M242" s="31">
        <v>42.304310000000001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137.94999999999999</v>
      </c>
      <c r="D243" s="40">
        <v>137.26666666666668</v>
      </c>
      <c r="E243" s="40">
        <v>133.73333333333335</v>
      </c>
      <c r="F243" s="40">
        <v>129.51666666666668</v>
      </c>
      <c r="G243" s="40">
        <v>125.98333333333335</v>
      </c>
      <c r="H243" s="40">
        <v>141.48333333333335</v>
      </c>
      <c r="I243" s="40">
        <v>145.01666666666671</v>
      </c>
      <c r="J243" s="40">
        <v>149.23333333333335</v>
      </c>
      <c r="K243" s="31">
        <v>140.80000000000001</v>
      </c>
      <c r="L243" s="31">
        <v>133.05000000000001</v>
      </c>
      <c r="M243" s="31">
        <v>16.573930000000001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103</v>
      </c>
      <c r="D244" s="40">
        <v>103.36666666666667</v>
      </c>
      <c r="E244" s="40">
        <v>101.83333333333334</v>
      </c>
      <c r="F244" s="40">
        <v>100.66666666666667</v>
      </c>
      <c r="G244" s="40">
        <v>99.13333333333334</v>
      </c>
      <c r="H244" s="40">
        <v>104.53333333333335</v>
      </c>
      <c r="I244" s="40">
        <v>106.06666666666668</v>
      </c>
      <c r="J244" s="40">
        <v>107.23333333333335</v>
      </c>
      <c r="K244" s="31">
        <v>104.9</v>
      </c>
      <c r="L244" s="31">
        <v>102.2</v>
      </c>
      <c r="M244" s="31">
        <v>69.547489999999996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18.899999999999999</v>
      </c>
      <c r="D245" s="40">
        <v>19.2</v>
      </c>
      <c r="E245" s="40">
        <v>18.45</v>
      </c>
      <c r="F245" s="40">
        <v>18</v>
      </c>
      <c r="G245" s="40">
        <v>17.25</v>
      </c>
      <c r="H245" s="40">
        <v>19.649999999999999</v>
      </c>
      <c r="I245" s="40">
        <v>20.399999999999999</v>
      </c>
      <c r="J245" s="40">
        <v>20.849999999999998</v>
      </c>
      <c r="K245" s="31">
        <v>19.95</v>
      </c>
      <c r="L245" s="31">
        <v>18.75</v>
      </c>
      <c r="M245" s="31">
        <v>62.647170000000003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2554.1</v>
      </c>
      <c r="D246" s="40">
        <v>2591.5333333333333</v>
      </c>
      <c r="E246" s="40">
        <v>2498.1166666666668</v>
      </c>
      <c r="F246" s="40">
        <v>2442.1333333333337</v>
      </c>
      <c r="G246" s="40">
        <v>2348.7166666666672</v>
      </c>
      <c r="H246" s="40">
        <v>2647.5166666666664</v>
      </c>
      <c r="I246" s="40">
        <v>2740.9333333333334</v>
      </c>
      <c r="J246" s="40">
        <v>2796.9166666666661</v>
      </c>
      <c r="K246" s="31">
        <v>2684.95</v>
      </c>
      <c r="L246" s="31">
        <v>2535.5500000000002</v>
      </c>
      <c r="M246" s="31">
        <v>17.119820000000001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219.6</v>
      </c>
      <c r="D247" s="40">
        <v>224.23333333333335</v>
      </c>
      <c r="E247" s="40">
        <v>210.4666666666667</v>
      </c>
      <c r="F247" s="40">
        <v>201.33333333333334</v>
      </c>
      <c r="G247" s="40">
        <v>187.56666666666669</v>
      </c>
      <c r="H247" s="40">
        <v>233.3666666666667</v>
      </c>
      <c r="I247" s="40">
        <v>247.13333333333335</v>
      </c>
      <c r="J247" s="40">
        <v>256.26666666666671</v>
      </c>
      <c r="K247" s="31">
        <v>238</v>
      </c>
      <c r="L247" s="31">
        <v>215.1</v>
      </c>
      <c r="M247" s="31">
        <v>4.0281799999999999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444.25</v>
      </c>
      <c r="D248" s="40">
        <v>449.48333333333329</v>
      </c>
      <c r="E248" s="40">
        <v>431.16666666666657</v>
      </c>
      <c r="F248" s="40">
        <v>418.08333333333326</v>
      </c>
      <c r="G248" s="40">
        <v>399.76666666666654</v>
      </c>
      <c r="H248" s="40">
        <v>462.56666666666661</v>
      </c>
      <c r="I248" s="40">
        <v>480.88333333333333</v>
      </c>
      <c r="J248" s="40">
        <v>493.96666666666664</v>
      </c>
      <c r="K248" s="31">
        <v>467.8</v>
      </c>
      <c r="L248" s="31">
        <v>436.4</v>
      </c>
      <c r="M248" s="31">
        <v>3.9070999999999998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522.9</v>
      </c>
      <c r="D249" s="40">
        <v>521.99999999999989</v>
      </c>
      <c r="E249" s="40">
        <v>516.94999999999982</v>
      </c>
      <c r="F249" s="40">
        <v>510.99999999999989</v>
      </c>
      <c r="G249" s="40">
        <v>505.94999999999982</v>
      </c>
      <c r="H249" s="40">
        <v>527.94999999999982</v>
      </c>
      <c r="I249" s="40">
        <v>532.99999999999977</v>
      </c>
      <c r="J249" s="40">
        <v>538.94999999999982</v>
      </c>
      <c r="K249" s="31">
        <v>527.04999999999995</v>
      </c>
      <c r="L249" s="31">
        <v>516.04999999999995</v>
      </c>
      <c r="M249" s="31">
        <v>8.5813400000000009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217.15</v>
      </c>
      <c r="D250" s="40">
        <v>217.6</v>
      </c>
      <c r="E250" s="40">
        <v>212.35</v>
      </c>
      <c r="F250" s="40">
        <v>207.55</v>
      </c>
      <c r="G250" s="40">
        <v>202.3</v>
      </c>
      <c r="H250" s="40">
        <v>222.39999999999998</v>
      </c>
      <c r="I250" s="40">
        <v>227.64999999999998</v>
      </c>
      <c r="J250" s="40">
        <v>232.44999999999996</v>
      </c>
      <c r="K250" s="31">
        <v>222.85</v>
      </c>
      <c r="L250" s="31">
        <v>212.8</v>
      </c>
      <c r="M250" s="31">
        <v>34.907429999999998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988.6</v>
      </c>
      <c r="D251" s="40">
        <v>983.86666666666667</v>
      </c>
      <c r="E251" s="40">
        <v>968.83333333333337</v>
      </c>
      <c r="F251" s="40">
        <v>949.06666666666672</v>
      </c>
      <c r="G251" s="40">
        <v>934.03333333333342</v>
      </c>
      <c r="H251" s="40">
        <v>1003.6333333333333</v>
      </c>
      <c r="I251" s="40">
        <v>1018.6666666666666</v>
      </c>
      <c r="J251" s="40">
        <v>1038.4333333333334</v>
      </c>
      <c r="K251" s="31">
        <v>998.9</v>
      </c>
      <c r="L251" s="31">
        <v>964.1</v>
      </c>
      <c r="M251" s="31">
        <v>29.14978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42.05</v>
      </c>
      <c r="D252" s="40">
        <v>42.283333333333331</v>
      </c>
      <c r="E252" s="40">
        <v>41.066666666666663</v>
      </c>
      <c r="F252" s="40">
        <v>40.083333333333329</v>
      </c>
      <c r="G252" s="40">
        <v>38.86666666666666</v>
      </c>
      <c r="H252" s="40">
        <v>43.266666666666666</v>
      </c>
      <c r="I252" s="40">
        <v>44.483333333333334</v>
      </c>
      <c r="J252" s="40">
        <v>45.466666666666669</v>
      </c>
      <c r="K252" s="31">
        <v>43.5</v>
      </c>
      <c r="L252" s="31">
        <v>41.3</v>
      </c>
      <c r="M252" s="31">
        <v>32.408940000000001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5489.1</v>
      </c>
      <c r="D253" s="40">
        <v>5439.0166666666664</v>
      </c>
      <c r="E253" s="40">
        <v>5360.083333333333</v>
      </c>
      <c r="F253" s="40">
        <v>5231.0666666666666</v>
      </c>
      <c r="G253" s="40">
        <v>5152.1333333333332</v>
      </c>
      <c r="H253" s="40">
        <v>5568.0333333333328</v>
      </c>
      <c r="I253" s="40">
        <v>5646.9666666666672</v>
      </c>
      <c r="J253" s="40">
        <v>5775.9833333333327</v>
      </c>
      <c r="K253" s="31">
        <v>5517.95</v>
      </c>
      <c r="L253" s="31">
        <v>5310</v>
      </c>
      <c r="M253" s="31">
        <v>2.8781099999999999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1738.75</v>
      </c>
      <c r="D254" s="40">
        <v>1741.3</v>
      </c>
      <c r="E254" s="40">
        <v>1729.4499999999998</v>
      </c>
      <c r="F254" s="40">
        <v>1720.1499999999999</v>
      </c>
      <c r="G254" s="40">
        <v>1708.2999999999997</v>
      </c>
      <c r="H254" s="40">
        <v>1750.6</v>
      </c>
      <c r="I254" s="40">
        <v>1762.4499999999998</v>
      </c>
      <c r="J254" s="40">
        <v>1771.75</v>
      </c>
      <c r="K254" s="31">
        <v>1753.15</v>
      </c>
      <c r="L254" s="31">
        <v>1732</v>
      </c>
      <c r="M254" s="31">
        <v>61.890509999999999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906.3</v>
      </c>
      <c r="D255" s="40">
        <v>919.73333333333323</v>
      </c>
      <c r="E255" s="40">
        <v>885.51666666666642</v>
      </c>
      <c r="F255" s="40">
        <v>864.73333333333323</v>
      </c>
      <c r="G255" s="40">
        <v>830.51666666666642</v>
      </c>
      <c r="H255" s="40">
        <v>940.51666666666642</v>
      </c>
      <c r="I255" s="40">
        <v>974.73333333333335</v>
      </c>
      <c r="J255" s="40">
        <v>995.51666666666642</v>
      </c>
      <c r="K255" s="31">
        <v>953.95</v>
      </c>
      <c r="L255" s="31">
        <v>898.95</v>
      </c>
      <c r="M255" s="31">
        <v>0.17349999999999999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308</v>
      </c>
      <c r="D256" s="40">
        <v>311.93333333333334</v>
      </c>
      <c r="E256" s="40">
        <v>300.06666666666666</v>
      </c>
      <c r="F256" s="40">
        <v>292.13333333333333</v>
      </c>
      <c r="G256" s="40">
        <v>280.26666666666665</v>
      </c>
      <c r="H256" s="40">
        <v>319.86666666666667</v>
      </c>
      <c r="I256" s="40">
        <v>331.73333333333335</v>
      </c>
      <c r="J256" s="40">
        <v>339.66666666666669</v>
      </c>
      <c r="K256" s="31">
        <v>323.8</v>
      </c>
      <c r="L256" s="31">
        <v>304</v>
      </c>
      <c r="M256" s="31">
        <v>5.1742900000000001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589.70000000000005</v>
      </c>
      <c r="D257" s="40">
        <v>601.38333333333333</v>
      </c>
      <c r="E257" s="40">
        <v>565.76666666666665</v>
      </c>
      <c r="F257" s="40">
        <v>541.83333333333337</v>
      </c>
      <c r="G257" s="40">
        <v>506.2166666666667</v>
      </c>
      <c r="H257" s="40">
        <v>625.31666666666661</v>
      </c>
      <c r="I257" s="40">
        <v>660.93333333333317</v>
      </c>
      <c r="J257" s="40">
        <v>684.86666666666656</v>
      </c>
      <c r="K257" s="31">
        <v>637</v>
      </c>
      <c r="L257" s="31">
        <v>577.45000000000005</v>
      </c>
      <c r="M257" s="31">
        <v>4.7168999999999999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1671.45</v>
      </c>
      <c r="D258" s="40">
        <v>1663.1166666666668</v>
      </c>
      <c r="E258" s="40">
        <v>1638.3333333333335</v>
      </c>
      <c r="F258" s="40">
        <v>1605.2166666666667</v>
      </c>
      <c r="G258" s="40">
        <v>1580.4333333333334</v>
      </c>
      <c r="H258" s="40">
        <v>1696.2333333333336</v>
      </c>
      <c r="I258" s="40">
        <v>1721.0166666666669</v>
      </c>
      <c r="J258" s="40">
        <v>1754.1333333333337</v>
      </c>
      <c r="K258" s="31">
        <v>1687.9</v>
      </c>
      <c r="L258" s="31">
        <v>1630</v>
      </c>
      <c r="M258" s="31">
        <v>4.84938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2564.9</v>
      </c>
      <c r="D259" s="40">
        <v>2558.2333333333336</v>
      </c>
      <c r="E259" s="40">
        <v>2526.666666666667</v>
      </c>
      <c r="F259" s="40">
        <v>2488.4333333333334</v>
      </c>
      <c r="G259" s="40">
        <v>2456.8666666666668</v>
      </c>
      <c r="H259" s="40">
        <v>2596.4666666666672</v>
      </c>
      <c r="I259" s="40">
        <v>2628.0333333333338</v>
      </c>
      <c r="J259" s="40">
        <v>2666.2666666666673</v>
      </c>
      <c r="K259" s="31">
        <v>2589.8000000000002</v>
      </c>
      <c r="L259" s="31">
        <v>2520</v>
      </c>
      <c r="M259" s="31">
        <v>3.0778799999999999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1697.8</v>
      </c>
      <c r="D260" s="40">
        <v>1703.7</v>
      </c>
      <c r="E260" s="40">
        <v>1627.4</v>
      </c>
      <c r="F260" s="40">
        <v>1557</v>
      </c>
      <c r="G260" s="40">
        <v>1480.7</v>
      </c>
      <c r="H260" s="40">
        <v>1774.1000000000001</v>
      </c>
      <c r="I260" s="40">
        <v>1850.3999999999999</v>
      </c>
      <c r="J260" s="40">
        <v>1920.8000000000002</v>
      </c>
      <c r="K260" s="31">
        <v>1780</v>
      </c>
      <c r="L260" s="31">
        <v>1633.3</v>
      </c>
      <c r="M260" s="31">
        <v>1.3324199999999999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3030.35</v>
      </c>
      <c r="D261" s="40">
        <v>3066.75</v>
      </c>
      <c r="E261" s="40">
        <v>2969.15</v>
      </c>
      <c r="F261" s="40">
        <v>2907.9500000000003</v>
      </c>
      <c r="G261" s="40">
        <v>2810.3500000000004</v>
      </c>
      <c r="H261" s="40">
        <v>3127.95</v>
      </c>
      <c r="I261" s="40">
        <v>3225.55</v>
      </c>
      <c r="J261" s="40">
        <v>3286.7499999999995</v>
      </c>
      <c r="K261" s="31">
        <v>3164.35</v>
      </c>
      <c r="L261" s="31">
        <v>3005.55</v>
      </c>
      <c r="M261" s="31">
        <v>1.27085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695.8</v>
      </c>
      <c r="D262" s="40">
        <v>694.35</v>
      </c>
      <c r="E262" s="40">
        <v>677.7</v>
      </c>
      <c r="F262" s="40">
        <v>659.6</v>
      </c>
      <c r="G262" s="40">
        <v>642.95000000000005</v>
      </c>
      <c r="H262" s="40">
        <v>712.45</v>
      </c>
      <c r="I262" s="40">
        <v>729.09999999999991</v>
      </c>
      <c r="J262" s="40">
        <v>747.2</v>
      </c>
      <c r="K262" s="31">
        <v>711</v>
      </c>
      <c r="L262" s="31">
        <v>676.25</v>
      </c>
      <c r="M262" s="31">
        <v>5.2886600000000001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223.05</v>
      </c>
      <c r="D263" s="40">
        <v>228.60000000000002</v>
      </c>
      <c r="E263" s="40">
        <v>212.55000000000004</v>
      </c>
      <c r="F263" s="40">
        <v>202.05</v>
      </c>
      <c r="G263" s="40">
        <v>186.00000000000003</v>
      </c>
      <c r="H263" s="40">
        <v>239.10000000000005</v>
      </c>
      <c r="I263" s="40">
        <v>255.15</v>
      </c>
      <c r="J263" s="40">
        <v>265.65000000000009</v>
      </c>
      <c r="K263" s="31">
        <v>244.65</v>
      </c>
      <c r="L263" s="31">
        <v>218.1</v>
      </c>
      <c r="M263" s="31">
        <v>29.532050000000002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141.15</v>
      </c>
      <c r="D264" s="40">
        <v>144.43333333333334</v>
      </c>
      <c r="E264" s="40">
        <v>135.71666666666667</v>
      </c>
      <c r="F264" s="40">
        <v>130.28333333333333</v>
      </c>
      <c r="G264" s="40">
        <v>121.56666666666666</v>
      </c>
      <c r="H264" s="40">
        <v>149.86666666666667</v>
      </c>
      <c r="I264" s="40">
        <v>158.58333333333337</v>
      </c>
      <c r="J264" s="40">
        <v>164.01666666666668</v>
      </c>
      <c r="K264" s="31">
        <v>153.15</v>
      </c>
      <c r="L264" s="31">
        <v>139</v>
      </c>
      <c r="M264" s="31">
        <v>17.74503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85.9</v>
      </c>
      <c r="D265" s="40">
        <v>87.566666666666663</v>
      </c>
      <c r="E265" s="40">
        <v>83.533333333333331</v>
      </c>
      <c r="F265" s="40">
        <v>81.166666666666671</v>
      </c>
      <c r="G265" s="40">
        <v>77.13333333333334</v>
      </c>
      <c r="H265" s="40">
        <v>89.933333333333323</v>
      </c>
      <c r="I265" s="40">
        <v>93.966666666666654</v>
      </c>
      <c r="J265" s="40">
        <v>96.333333333333314</v>
      </c>
      <c r="K265" s="31">
        <v>91.6</v>
      </c>
      <c r="L265" s="31">
        <v>85.2</v>
      </c>
      <c r="M265" s="31">
        <v>17.423010000000001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225.1</v>
      </c>
      <c r="D266" s="40">
        <v>229.28333333333333</v>
      </c>
      <c r="E266" s="40">
        <v>220.91666666666666</v>
      </c>
      <c r="F266" s="40">
        <v>216.73333333333332</v>
      </c>
      <c r="G266" s="40">
        <v>208.36666666666665</v>
      </c>
      <c r="H266" s="40">
        <v>233.46666666666667</v>
      </c>
      <c r="I266" s="40">
        <v>241.83333333333334</v>
      </c>
      <c r="J266" s="40">
        <v>246.01666666666668</v>
      </c>
      <c r="K266" s="31">
        <v>237.65</v>
      </c>
      <c r="L266" s="31">
        <v>225.1</v>
      </c>
      <c r="M266" s="31">
        <v>12.925840000000001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684.2</v>
      </c>
      <c r="D267" s="40">
        <v>682.9666666666667</v>
      </c>
      <c r="E267" s="40">
        <v>665.23333333333335</v>
      </c>
      <c r="F267" s="40">
        <v>646.26666666666665</v>
      </c>
      <c r="G267" s="40">
        <v>628.5333333333333</v>
      </c>
      <c r="H267" s="40">
        <v>701.93333333333339</v>
      </c>
      <c r="I267" s="40">
        <v>719.66666666666674</v>
      </c>
      <c r="J267" s="40">
        <v>738.63333333333344</v>
      </c>
      <c r="K267" s="31">
        <v>700.7</v>
      </c>
      <c r="L267" s="31">
        <v>664</v>
      </c>
      <c r="M267" s="31">
        <v>117.81361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99.25</v>
      </c>
      <c r="D268" s="40">
        <v>100.8</v>
      </c>
      <c r="E268" s="40">
        <v>95.6</v>
      </c>
      <c r="F268" s="40">
        <v>91.95</v>
      </c>
      <c r="G268" s="40">
        <v>86.75</v>
      </c>
      <c r="H268" s="40">
        <v>104.44999999999999</v>
      </c>
      <c r="I268" s="40">
        <v>109.65</v>
      </c>
      <c r="J268" s="40">
        <v>113.29999999999998</v>
      </c>
      <c r="K268" s="31">
        <v>106</v>
      </c>
      <c r="L268" s="31">
        <v>97.15</v>
      </c>
      <c r="M268" s="31">
        <v>7.0007799999999998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80.099999999999994</v>
      </c>
      <c r="D269" s="40">
        <v>80.433333333333337</v>
      </c>
      <c r="E269" s="40">
        <v>78.866666666666674</v>
      </c>
      <c r="F269" s="40">
        <v>77.63333333333334</v>
      </c>
      <c r="G269" s="40">
        <v>76.066666666666677</v>
      </c>
      <c r="H269" s="40">
        <v>81.666666666666671</v>
      </c>
      <c r="I269" s="40">
        <v>83.233333333333334</v>
      </c>
      <c r="J269" s="40">
        <v>84.466666666666669</v>
      </c>
      <c r="K269" s="31">
        <v>82</v>
      </c>
      <c r="L269" s="31">
        <v>79.2</v>
      </c>
      <c r="M269" s="31">
        <v>15.19014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121.75</v>
      </c>
      <c r="D270" s="40">
        <v>121.01666666666665</v>
      </c>
      <c r="E270" s="40">
        <v>117.3333333333333</v>
      </c>
      <c r="F270" s="40">
        <v>112.91666666666664</v>
      </c>
      <c r="G270" s="40">
        <v>109.23333333333329</v>
      </c>
      <c r="H270" s="40">
        <v>125.43333333333331</v>
      </c>
      <c r="I270" s="40">
        <v>129.11666666666665</v>
      </c>
      <c r="J270" s="40">
        <v>133.5333333333333</v>
      </c>
      <c r="K270" s="31">
        <v>124.7</v>
      </c>
      <c r="L270" s="31">
        <v>116.6</v>
      </c>
      <c r="M270" s="31">
        <v>30.005590000000002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245.7</v>
      </c>
      <c r="D271" s="40">
        <v>249.76666666666665</v>
      </c>
      <c r="E271" s="40">
        <v>237.43333333333328</v>
      </c>
      <c r="F271" s="40">
        <v>229.16666666666663</v>
      </c>
      <c r="G271" s="40">
        <v>216.83333333333326</v>
      </c>
      <c r="H271" s="40">
        <v>258.0333333333333</v>
      </c>
      <c r="I271" s="40">
        <v>270.36666666666667</v>
      </c>
      <c r="J271" s="40">
        <v>278.63333333333333</v>
      </c>
      <c r="K271" s="31">
        <v>262.10000000000002</v>
      </c>
      <c r="L271" s="31">
        <v>241.5</v>
      </c>
      <c r="M271" s="31">
        <v>10.014950000000001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128.85</v>
      </c>
      <c r="D272" s="40">
        <v>132.1</v>
      </c>
      <c r="E272" s="40">
        <v>122.39999999999998</v>
      </c>
      <c r="F272" s="40">
        <v>115.94999999999999</v>
      </c>
      <c r="G272" s="40">
        <v>106.24999999999997</v>
      </c>
      <c r="H272" s="40">
        <v>138.54999999999998</v>
      </c>
      <c r="I272" s="40">
        <v>148.24999999999997</v>
      </c>
      <c r="J272" s="40">
        <v>154.69999999999999</v>
      </c>
      <c r="K272" s="31">
        <v>141.80000000000001</v>
      </c>
      <c r="L272" s="31">
        <v>125.65</v>
      </c>
      <c r="M272" s="31">
        <v>38.557879999999997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363.6</v>
      </c>
      <c r="D273" s="40">
        <v>368.90000000000003</v>
      </c>
      <c r="E273" s="40">
        <v>352.30000000000007</v>
      </c>
      <c r="F273" s="40">
        <v>341.00000000000006</v>
      </c>
      <c r="G273" s="40">
        <v>324.40000000000009</v>
      </c>
      <c r="H273" s="40">
        <v>380.20000000000005</v>
      </c>
      <c r="I273" s="40">
        <v>396.80000000000007</v>
      </c>
      <c r="J273" s="40">
        <v>408.1</v>
      </c>
      <c r="K273" s="31">
        <v>385.5</v>
      </c>
      <c r="L273" s="31">
        <v>357.6</v>
      </c>
      <c r="M273" s="31">
        <v>165.23383999999999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2117.15</v>
      </c>
      <c r="D274" s="40">
        <v>2136.9833333333331</v>
      </c>
      <c r="E274" s="40">
        <v>2085.9666666666662</v>
      </c>
      <c r="F274" s="40">
        <v>2054.7833333333333</v>
      </c>
      <c r="G274" s="40">
        <v>2003.7666666666664</v>
      </c>
      <c r="H274" s="40">
        <v>2168.1666666666661</v>
      </c>
      <c r="I274" s="40">
        <v>2219.1833333333334</v>
      </c>
      <c r="J274" s="40">
        <v>2250.3666666666659</v>
      </c>
      <c r="K274" s="31">
        <v>2188</v>
      </c>
      <c r="L274" s="31">
        <v>2105.8000000000002</v>
      </c>
      <c r="M274" s="31">
        <v>9.3009999999999995E-2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3791.4</v>
      </c>
      <c r="D275" s="40">
        <v>3853.2666666666664</v>
      </c>
      <c r="E275" s="40">
        <v>3703.1333333333328</v>
      </c>
      <c r="F275" s="40">
        <v>3614.8666666666663</v>
      </c>
      <c r="G275" s="40">
        <v>3464.7333333333327</v>
      </c>
      <c r="H275" s="40">
        <v>3941.5333333333328</v>
      </c>
      <c r="I275" s="40">
        <v>4091.6666666666661</v>
      </c>
      <c r="J275" s="40">
        <v>4179.9333333333325</v>
      </c>
      <c r="K275" s="31">
        <v>4003.4</v>
      </c>
      <c r="L275" s="31">
        <v>3765</v>
      </c>
      <c r="M275" s="31">
        <v>8.7962900000000008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953.1</v>
      </c>
      <c r="D276" s="40">
        <v>952.86666666666667</v>
      </c>
      <c r="E276" s="40">
        <v>941.33333333333337</v>
      </c>
      <c r="F276" s="40">
        <v>929.56666666666672</v>
      </c>
      <c r="G276" s="40">
        <v>918.03333333333342</v>
      </c>
      <c r="H276" s="40">
        <v>964.63333333333333</v>
      </c>
      <c r="I276" s="40">
        <v>976.16666666666663</v>
      </c>
      <c r="J276" s="40">
        <v>987.93333333333328</v>
      </c>
      <c r="K276" s="31">
        <v>964.4</v>
      </c>
      <c r="L276" s="31">
        <v>941.1</v>
      </c>
      <c r="M276" s="31">
        <v>7.5091599999999996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157.65</v>
      </c>
      <c r="D277" s="40">
        <v>159.08333333333334</v>
      </c>
      <c r="E277" s="40">
        <v>154.2166666666667</v>
      </c>
      <c r="F277" s="40">
        <v>150.78333333333336</v>
      </c>
      <c r="G277" s="40">
        <v>145.91666666666671</v>
      </c>
      <c r="H277" s="40">
        <v>162.51666666666668</v>
      </c>
      <c r="I277" s="40">
        <v>167.3833333333333</v>
      </c>
      <c r="J277" s="40">
        <v>170.81666666666666</v>
      </c>
      <c r="K277" s="31">
        <v>163.95</v>
      </c>
      <c r="L277" s="31">
        <v>155.65</v>
      </c>
      <c r="M277" s="31">
        <v>5.4688600000000003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1728.7</v>
      </c>
      <c r="D278" s="40">
        <v>1728.2833333333335</v>
      </c>
      <c r="E278" s="40">
        <v>1651.5666666666671</v>
      </c>
      <c r="F278" s="40">
        <v>1574.4333333333336</v>
      </c>
      <c r="G278" s="40">
        <v>1497.7166666666672</v>
      </c>
      <c r="H278" s="40">
        <v>1805.416666666667</v>
      </c>
      <c r="I278" s="40">
        <v>1882.1333333333337</v>
      </c>
      <c r="J278" s="40">
        <v>1959.2666666666669</v>
      </c>
      <c r="K278" s="31">
        <v>1805</v>
      </c>
      <c r="L278" s="31">
        <v>1651.15</v>
      </c>
      <c r="M278" s="31">
        <v>0.84067000000000003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713.45</v>
      </c>
      <c r="D279" s="40">
        <v>718.15</v>
      </c>
      <c r="E279" s="40">
        <v>700.3</v>
      </c>
      <c r="F279" s="40">
        <v>687.15</v>
      </c>
      <c r="G279" s="40">
        <v>669.3</v>
      </c>
      <c r="H279" s="40">
        <v>731.3</v>
      </c>
      <c r="I279" s="40">
        <v>749.15000000000009</v>
      </c>
      <c r="J279" s="40">
        <v>762.3</v>
      </c>
      <c r="K279" s="31">
        <v>736</v>
      </c>
      <c r="L279" s="31">
        <v>705</v>
      </c>
      <c r="M279" s="31">
        <v>7.3349599999999997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288.10000000000002</v>
      </c>
      <c r="D280" s="40">
        <v>291.28333333333336</v>
      </c>
      <c r="E280" s="40">
        <v>279.81666666666672</v>
      </c>
      <c r="F280" s="40">
        <v>271.53333333333336</v>
      </c>
      <c r="G280" s="40">
        <v>260.06666666666672</v>
      </c>
      <c r="H280" s="40">
        <v>299.56666666666672</v>
      </c>
      <c r="I280" s="40">
        <v>311.0333333333333</v>
      </c>
      <c r="J280" s="40">
        <v>319.31666666666672</v>
      </c>
      <c r="K280" s="31">
        <v>302.75</v>
      </c>
      <c r="L280" s="31">
        <v>283</v>
      </c>
      <c r="M280" s="31">
        <v>8.2376000000000005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332</v>
      </c>
      <c r="D281" s="40">
        <v>333.90000000000003</v>
      </c>
      <c r="E281" s="40">
        <v>325.15000000000009</v>
      </c>
      <c r="F281" s="40">
        <v>318.30000000000007</v>
      </c>
      <c r="G281" s="40">
        <v>309.55000000000013</v>
      </c>
      <c r="H281" s="40">
        <v>340.75000000000006</v>
      </c>
      <c r="I281" s="40">
        <v>349.49999999999994</v>
      </c>
      <c r="J281" s="40">
        <v>356.35</v>
      </c>
      <c r="K281" s="31">
        <v>342.65</v>
      </c>
      <c r="L281" s="31">
        <v>327.05</v>
      </c>
      <c r="M281" s="31">
        <v>20.47082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228.95</v>
      </c>
      <c r="D282" s="40">
        <v>232.31666666666669</v>
      </c>
      <c r="E282" s="40">
        <v>222.63333333333338</v>
      </c>
      <c r="F282" s="40">
        <v>216.31666666666669</v>
      </c>
      <c r="G282" s="40">
        <v>206.63333333333338</v>
      </c>
      <c r="H282" s="40">
        <v>238.63333333333338</v>
      </c>
      <c r="I282" s="40">
        <v>248.31666666666672</v>
      </c>
      <c r="J282" s="40">
        <v>254.63333333333338</v>
      </c>
      <c r="K282" s="31">
        <v>242</v>
      </c>
      <c r="L282" s="31">
        <v>226</v>
      </c>
      <c r="M282" s="31">
        <v>4.2607999999999997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1129.6500000000001</v>
      </c>
      <c r="D283" s="40">
        <v>1144.7333333333333</v>
      </c>
      <c r="E283" s="40">
        <v>1091.4666666666667</v>
      </c>
      <c r="F283" s="40">
        <v>1053.2833333333333</v>
      </c>
      <c r="G283" s="40">
        <v>1000.0166666666667</v>
      </c>
      <c r="H283" s="40">
        <v>1182.9166666666667</v>
      </c>
      <c r="I283" s="40">
        <v>1236.1833333333336</v>
      </c>
      <c r="J283" s="40">
        <v>1274.3666666666668</v>
      </c>
      <c r="K283" s="31">
        <v>1198</v>
      </c>
      <c r="L283" s="31">
        <v>1106.55</v>
      </c>
      <c r="M283" s="31">
        <v>0.28234999999999999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1083.95</v>
      </c>
      <c r="D284" s="40">
        <v>1076.1000000000001</v>
      </c>
      <c r="E284" s="40">
        <v>1055.8500000000004</v>
      </c>
      <c r="F284" s="40">
        <v>1027.7500000000002</v>
      </c>
      <c r="G284" s="40">
        <v>1007.5000000000005</v>
      </c>
      <c r="H284" s="40">
        <v>1104.2000000000003</v>
      </c>
      <c r="I284" s="40">
        <v>1124.4499999999998</v>
      </c>
      <c r="J284" s="40">
        <v>1152.5500000000002</v>
      </c>
      <c r="K284" s="31">
        <v>1096.3499999999999</v>
      </c>
      <c r="L284" s="31">
        <v>1048</v>
      </c>
      <c r="M284" s="31">
        <v>3.20601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394.05</v>
      </c>
      <c r="D285" s="40">
        <v>393.73333333333335</v>
      </c>
      <c r="E285" s="40">
        <v>379.31666666666672</v>
      </c>
      <c r="F285" s="40">
        <v>364.58333333333337</v>
      </c>
      <c r="G285" s="40">
        <v>350.16666666666674</v>
      </c>
      <c r="H285" s="40">
        <v>408.4666666666667</v>
      </c>
      <c r="I285" s="40">
        <v>422.88333333333333</v>
      </c>
      <c r="J285" s="40">
        <v>437.61666666666667</v>
      </c>
      <c r="K285" s="31">
        <v>408.15</v>
      </c>
      <c r="L285" s="31">
        <v>379</v>
      </c>
      <c r="M285" s="31">
        <v>3.8458399999999999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637.1</v>
      </c>
      <c r="D286" s="40">
        <v>631.71666666666658</v>
      </c>
      <c r="E286" s="40">
        <v>623.43333333333317</v>
      </c>
      <c r="F286" s="40">
        <v>609.76666666666654</v>
      </c>
      <c r="G286" s="40">
        <v>601.48333333333312</v>
      </c>
      <c r="H286" s="40">
        <v>645.38333333333321</v>
      </c>
      <c r="I286" s="40">
        <v>653.66666666666674</v>
      </c>
      <c r="J286" s="40">
        <v>667.33333333333326</v>
      </c>
      <c r="K286" s="31">
        <v>640</v>
      </c>
      <c r="L286" s="31">
        <v>618.04999999999995</v>
      </c>
      <c r="M286" s="31">
        <v>2.5506799999999998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38.950000000000003</v>
      </c>
      <c r="D287" s="40">
        <v>39.683333333333337</v>
      </c>
      <c r="E287" s="40">
        <v>37.666666666666671</v>
      </c>
      <c r="F287" s="40">
        <v>36.383333333333333</v>
      </c>
      <c r="G287" s="40">
        <v>34.366666666666667</v>
      </c>
      <c r="H287" s="40">
        <v>40.966666666666676</v>
      </c>
      <c r="I287" s="40">
        <v>42.983333333333341</v>
      </c>
      <c r="J287" s="40">
        <v>44.26666666666668</v>
      </c>
      <c r="K287" s="31">
        <v>41.7</v>
      </c>
      <c r="L287" s="31">
        <v>38.4</v>
      </c>
      <c r="M287" s="31">
        <v>31.831939999999999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561.04999999999995</v>
      </c>
      <c r="D288" s="40">
        <v>559.5</v>
      </c>
      <c r="E288" s="40">
        <v>546.15</v>
      </c>
      <c r="F288" s="40">
        <v>531.25</v>
      </c>
      <c r="G288" s="40">
        <v>517.9</v>
      </c>
      <c r="H288" s="40">
        <v>574.4</v>
      </c>
      <c r="I288" s="40">
        <v>587.74999999999989</v>
      </c>
      <c r="J288" s="40">
        <v>602.65</v>
      </c>
      <c r="K288" s="31">
        <v>572.85</v>
      </c>
      <c r="L288" s="31">
        <v>544.6</v>
      </c>
      <c r="M288" s="31">
        <v>4.4996600000000004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379.75</v>
      </c>
      <c r="D289" s="40">
        <v>383.68333333333334</v>
      </c>
      <c r="E289" s="40">
        <v>373.06666666666666</v>
      </c>
      <c r="F289" s="40">
        <v>366.38333333333333</v>
      </c>
      <c r="G289" s="40">
        <v>355.76666666666665</v>
      </c>
      <c r="H289" s="40">
        <v>390.36666666666667</v>
      </c>
      <c r="I289" s="40">
        <v>400.98333333333335</v>
      </c>
      <c r="J289" s="40">
        <v>407.66666666666669</v>
      </c>
      <c r="K289" s="31">
        <v>394.3</v>
      </c>
      <c r="L289" s="31">
        <v>377</v>
      </c>
      <c r="M289" s="31">
        <v>2.3739499999999998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1716.85</v>
      </c>
      <c r="D290" s="40">
        <v>1713.8</v>
      </c>
      <c r="E290" s="40">
        <v>1703.05</v>
      </c>
      <c r="F290" s="40">
        <v>1689.25</v>
      </c>
      <c r="G290" s="40">
        <v>1678.5</v>
      </c>
      <c r="H290" s="40">
        <v>1727.6</v>
      </c>
      <c r="I290" s="40">
        <v>1738.35</v>
      </c>
      <c r="J290" s="40">
        <v>1752.1499999999999</v>
      </c>
      <c r="K290" s="31">
        <v>1724.55</v>
      </c>
      <c r="L290" s="31">
        <v>1700</v>
      </c>
      <c r="M290" s="31">
        <v>30.93169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76.900000000000006</v>
      </c>
      <c r="D291" s="40">
        <v>77.849999999999994</v>
      </c>
      <c r="E291" s="40">
        <v>75.149999999999991</v>
      </c>
      <c r="F291" s="40">
        <v>73.399999999999991</v>
      </c>
      <c r="G291" s="40">
        <v>70.699999999999989</v>
      </c>
      <c r="H291" s="40">
        <v>79.599999999999994</v>
      </c>
      <c r="I291" s="40">
        <v>82.299999999999983</v>
      </c>
      <c r="J291" s="40">
        <v>84.05</v>
      </c>
      <c r="K291" s="31">
        <v>80.55</v>
      </c>
      <c r="L291" s="31">
        <v>76.099999999999994</v>
      </c>
      <c r="M291" s="31">
        <v>77.430940000000007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3921.55</v>
      </c>
      <c r="D292" s="40">
        <v>3924.1833333333329</v>
      </c>
      <c r="E292" s="40">
        <v>3868.3666666666659</v>
      </c>
      <c r="F292" s="40">
        <v>3815.1833333333329</v>
      </c>
      <c r="G292" s="40">
        <v>3759.3666666666659</v>
      </c>
      <c r="H292" s="40">
        <v>3977.3666666666659</v>
      </c>
      <c r="I292" s="40">
        <v>4033.1833333333325</v>
      </c>
      <c r="J292" s="40">
        <v>4086.3666666666659</v>
      </c>
      <c r="K292" s="31">
        <v>3980</v>
      </c>
      <c r="L292" s="31">
        <v>3871</v>
      </c>
      <c r="M292" s="31">
        <v>6.8092199999999998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367.5</v>
      </c>
      <c r="D293" s="40">
        <v>371.2</v>
      </c>
      <c r="E293" s="40">
        <v>361.4</v>
      </c>
      <c r="F293" s="40">
        <v>355.3</v>
      </c>
      <c r="G293" s="40">
        <v>345.5</v>
      </c>
      <c r="H293" s="40">
        <v>377.29999999999995</v>
      </c>
      <c r="I293" s="40">
        <v>387.1</v>
      </c>
      <c r="J293" s="40">
        <v>393.19999999999993</v>
      </c>
      <c r="K293" s="31">
        <v>381</v>
      </c>
      <c r="L293" s="31">
        <v>365.1</v>
      </c>
      <c r="M293" s="31">
        <v>24.620850000000001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270.7</v>
      </c>
      <c r="D294" s="40">
        <v>268.28333333333336</v>
      </c>
      <c r="E294" s="40">
        <v>262.56666666666672</v>
      </c>
      <c r="F294" s="40">
        <v>254.43333333333334</v>
      </c>
      <c r="G294" s="40">
        <v>248.7166666666667</v>
      </c>
      <c r="H294" s="40">
        <v>276.41666666666674</v>
      </c>
      <c r="I294" s="40">
        <v>282.13333333333333</v>
      </c>
      <c r="J294" s="40">
        <v>290.26666666666677</v>
      </c>
      <c r="K294" s="31">
        <v>274</v>
      </c>
      <c r="L294" s="31">
        <v>260.14999999999998</v>
      </c>
      <c r="M294" s="31">
        <v>1.4238200000000001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7674.75</v>
      </c>
      <c r="D295" s="40">
        <v>7815.2</v>
      </c>
      <c r="E295" s="40">
        <v>7472.4</v>
      </c>
      <c r="F295" s="40">
        <v>7270.05</v>
      </c>
      <c r="G295" s="40">
        <v>6927.25</v>
      </c>
      <c r="H295" s="40">
        <v>8017.5499999999993</v>
      </c>
      <c r="I295" s="40">
        <v>8360.35</v>
      </c>
      <c r="J295" s="40">
        <v>8562.6999999999989</v>
      </c>
      <c r="K295" s="31">
        <v>8158</v>
      </c>
      <c r="L295" s="31">
        <v>7612.85</v>
      </c>
      <c r="M295" s="31">
        <v>0.13618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5053.1000000000004</v>
      </c>
      <c r="D296" s="40">
        <v>5030.3666666666668</v>
      </c>
      <c r="E296" s="40">
        <v>4953.7333333333336</v>
      </c>
      <c r="F296" s="40">
        <v>4854.3666666666668</v>
      </c>
      <c r="G296" s="40">
        <v>4777.7333333333336</v>
      </c>
      <c r="H296" s="40">
        <v>5129.7333333333336</v>
      </c>
      <c r="I296" s="40">
        <v>5206.3666666666668</v>
      </c>
      <c r="J296" s="40">
        <v>5305.7333333333336</v>
      </c>
      <c r="K296" s="31">
        <v>5107</v>
      </c>
      <c r="L296" s="31">
        <v>4931</v>
      </c>
      <c r="M296" s="31">
        <v>5.3816499999999996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1580.75</v>
      </c>
      <c r="D297" s="40">
        <v>1589.2166666666665</v>
      </c>
      <c r="E297" s="40">
        <v>1559.4333333333329</v>
      </c>
      <c r="F297" s="40">
        <v>1538.1166666666666</v>
      </c>
      <c r="G297" s="40">
        <v>1508.333333333333</v>
      </c>
      <c r="H297" s="40">
        <v>1610.5333333333328</v>
      </c>
      <c r="I297" s="40">
        <v>1640.3166666666662</v>
      </c>
      <c r="J297" s="40">
        <v>1661.6333333333328</v>
      </c>
      <c r="K297" s="31">
        <v>1619</v>
      </c>
      <c r="L297" s="31">
        <v>1567.9</v>
      </c>
      <c r="M297" s="31">
        <v>19.738409999999998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637.70000000000005</v>
      </c>
      <c r="D298" s="40">
        <v>650.05000000000007</v>
      </c>
      <c r="E298" s="40">
        <v>615.75000000000011</v>
      </c>
      <c r="F298" s="40">
        <v>593.80000000000007</v>
      </c>
      <c r="G298" s="40">
        <v>559.50000000000011</v>
      </c>
      <c r="H298" s="40">
        <v>672.00000000000011</v>
      </c>
      <c r="I298" s="40">
        <v>706.30000000000007</v>
      </c>
      <c r="J298" s="40">
        <v>728.25000000000011</v>
      </c>
      <c r="K298" s="31">
        <v>684.35</v>
      </c>
      <c r="L298" s="31">
        <v>628.1</v>
      </c>
      <c r="M298" s="31">
        <v>40.282310000000003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38.1</v>
      </c>
      <c r="D299" s="40">
        <v>38.333333333333336</v>
      </c>
      <c r="E299" s="40">
        <v>36.866666666666674</v>
      </c>
      <c r="F299" s="40">
        <v>35.63333333333334</v>
      </c>
      <c r="G299" s="40">
        <v>34.166666666666679</v>
      </c>
      <c r="H299" s="40">
        <v>39.56666666666667</v>
      </c>
      <c r="I299" s="40">
        <v>41.033333333333324</v>
      </c>
      <c r="J299" s="40">
        <v>42.266666666666666</v>
      </c>
      <c r="K299" s="31">
        <v>39.799999999999997</v>
      </c>
      <c r="L299" s="31">
        <v>37.1</v>
      </c>
      <c r="M299" s="31">
        <v>18.086749999999999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2033.8</v>
      </c>
      <c r="D300" s="40">
        <v>2003.6000000000001</v>
      </c>
      <c r="E300" s="40">
        <v>1963.2000000000003</v>
      </c>
      <c r="F300" s="40">
        <v>1892.6000000000001</v>
      </c>
      <c r="G300" s="40">
        <v>1852.2000000000003</v>
      </c>
      <c r="H300" s="40">
        <v>2074.2000000000003</v>
      </c>
      <c r="I300" s="40">
        <v>2114.6000000000004</v>
      </c>
      <c r="J300" s="40">
        <v>2185.2000000000003</v>
      </c>
      <c r="K300" s="31">
        <v>2044</v>
      </c>
      <c r="L300" s="31">
        <v>1933</v>
      </c>
      <c r="M300" s="31">
        <v>5.7165400000000002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925.6</v>
      </c>
      <c r="D301" s="40">
        <v>927.05000000000007</v>
      </c>
      <c r="E301" s="40">
        <v>913.50000000000011</v>
      </c>
      <c r="F301" s="40">
        <v>901.40000000000009</v>
      </c>
      <c r="G301" s="40">
        <v>887.85000000000014</v>
      </c>
      <c r="H301" s="40">
        <v>939.15000000000009</v>
      </c>
      <c r="I301" s="40">
        <v>952.7</v>
      </c>
      <c r="J301" s="40">
        <v>964.80000000000007</v>
      </c>
      <c r="K301" s="31">
        <v>940.6</v>
      </c>
      <c r="L301" s="31">
        <v>914.95</v>
      </c>
      <c r="M301" s="31">
        <v>27.03012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4103.7</v>
      </c>
      <c r="D302" s="40">
        <v>4104.9000000000005</v>
      </c>
      <c r="E302" s="40">
        <v>3999.8000000000011</v>
      </c>
      <c r="F302" s="40">
        <v>3895.9000000000005</v>
      </c>
      <c r="G302" s="40">
        <v>3790.8000000000011</v>
      </c>
      <c r="H302" s="40">
        <v>4208.8000000000011</v>
      </c>
      <c r="I302" s="40">
        <v>4313.9000000000015</v>
      </c>
      <c r="J302" s="40">
        <v>4417.8000000000011</v>
      </c>
      <c r="K302" s="31">
        <v>4210</v>
      </c>
      <c r="L302" s="31">
        <v>4001</v>
      </c>
      <c r="M302" s="31">
        <v>0.54139000000000004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735.55</v>
      </c>
      <c r="D303" s="40">
        <v>741.51666666666677</v>
      </c>
      <c r="E303" s="40">
        <v>725.03333333333353</v>
      </c>
      <c r="F303" s="40">
        <v>714.51666666666677</v>
      </c>
      <c r="G303" s="40">
        <v>698.03333333333353</v>
      </c>
      <c r="H303" s="40">
        <v>752.03333333333353</v>
      </c>
      <c r="I303" s="40">
        <v>768.51666666666688</v>
      </c>
      <c r="J303" s="40">
        <v>779.03333333333353</v>
      </c>
      <c r="K303" s="31">
        <v>758</v>
      </c>
      <c r="L303" s="31">
        <v>731</v>
      </c>
      <c r="M303" s="31">
        <v>0.27576000000000001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39.5</v>
      </c>
      <c r="D304" s="40">
        <v>40.233333333333334</v>
      </c>
      <c r="E304" s="40">
        <v>38.31666666666667</v>
      </c>
      <c r="F304" s="40">
        <v>37.133333333333333</v>
      </c>
      <c r="G304" s="40">
        <v>35.216666666666669</v>
      </c>
      <c r="H304" s="40">
        <v>41.416666666666671</v>
      </c>
      <c r="I304" s="40">
        <v>43.333333333333329</v>
      </c>
      <c r="J304" s="40">
        <v>44.516666666666673</v>
      </c>
      <c r="K304" s="31">
        <v>42.15</v>
      </c>
      <c r="L304" s="31">
        <v>39.049999999999997</v>
      </c>
      <c r="M304" s="31">
        <v>29.74672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158.85</v>
      </c>
      <c r="D305" s="40">
        <v>161.75</v>
      </c>
      <c r="E305" s="40">
        <v>155.1</v>
      </c>
      <c r="F305" s="40">
        <v>151.35</v>
      </c>
      <c r="G305" s="40">
        <v>144.69999999999999</v>
      </c>
      <c r="H305" s="40">
        <v>165.5</v>
      </c>
      <c r="I305" s="40">
        <v>172.14999999999998</v>
      </c>
      <c r="J305" s="40">
        <v>175.9</v>
      </c>
      <c r="K305" s="31">
        <v>168.4</v>
      </c>
      <c r="L305" s="31">
        <v>158</v>
      </c>
      <c r="M305" s="31">
        <v>5.03383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76162.899999999994</v>
      </c>
      <c r="D306" s="40">
        <v>76937.3</v>
      </c>
      <c r="E306" s="40">
        <v>75175.600000000006</v>
      </c>
      <c r="F306" s="40">
        <v>74188.3</v>
      </c>
      <c r="G306" s="40">
        <v>72426.600000000006</v>
      </c>
      <c r="H306" s="40">
        <v>77924.600000000006</v>
      </c>
      <c r="I306" s="40">
        <v>79686.299999999988</v>
      </c>
      <c r="J306" s="40">
        <v>80673.600000000006</v>
      </c>
      <c r="K306" s="31">
        <v>78699</v>
      </c>
      <c r="L306" s="31">
        <v>75950</v>
      </c>
      <c r="M306" s="31">
        <v>0.14541000000000001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1084</v>
      </c>
      <c r="D307" s="40">
        <v>1093.8166666666666</v>
      </c>
      <c r="E307" s="40">
        <v>1070.0333333333333</v>
      </c>
      <c r="F307" s="40">
        <v>1056.0666666666666</v>
      </c>
      <c r="G307" s="40">
        <v>1032.2833333333333</v>
      </c>
      <c r="H307" s="40">
        <v>1107.7833333333333</v>
      </c>
      <c r="I307" s="40">
        <v>1131.5666666666666</v>
      </c>
      <c r="J307" s="40">
        <v>1145.5333333333333</v>
      </c>
      <c r="K307" s="31">
        <v>1117.5999999999999</v>
      </c>
      <c r="L307" s="31">
        <v>1079.8499999999999</v>
      </c>
      <c r="M307" s="31">
        <v>8.7604500000000005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4170.8</v>
      </c>
      <c r="D308" s="40">
        <v>4230.5999999999995</v>
      </c>
      <c r="E308" s="40">
        <v>4050.1999999999989</v>
      </c>
      <c r="F308" s="40">
        <v>3929.5999999999995</v>
      </c>
      <c r="G308" s="40">
        <v>3749.1999999999989</v>
      </c>
      <c r="H308" s="40">
        <v>4351.1999999999989</v>
      </c>
      <c r="I308" s="40">
        <v>4531.5999999999985</v>
      </c>
      <c r="J308" s="40">
        <v>4652.1999999999989</v>
      </c>
      <c r="K308" s="31">
        <v>4411</v>
      </c>
      <c r="L308" s="31">
        <v>4110</v>
      </c>
      <c r="M308" s="31">
        <v>0.12330000000000001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309.5</v>
      </c>
      <c r="D309" s="40">
        <v>316.88333333333333</v>
      </c>
      <c r="E309" s="40">
        <v>299.61666666666667</v>
      </c>
      <c r="F309" s="40">
        <v>289.73333333333335</v>
      </c>
      <c r="G309" s="40">
        <v>272.4666666666667</v>
      </c>
      <c r="H309" s="40">
        <v>326.76666666666665</v>
      </c>
      <c r="I309" s="40">
        <v>344.0333333333333</v>
      </c>
      <c r="J309" s="40">
        <v>353.91666666666663</v>
      </c>
      <c r="K309" s="31">
        <v>334.15</v>
      </c>
      <c r="L309" s="31">
        <v>307</v>
      </c>
      <c r="M309" s="31">
        <v>2.2945000000000002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139.4</v>
      </c>
      <c r="D310" s="40">
        <v>141.1</v>
      </c>
      <c r="E310" s="40">
        <v>136.85</v>
      </c>
      <c r="F310" s="40">
        <v>134.30000000000001</v>
      </c>
      <c r="G310" s="40">
        <v>130.05000000000001</v>
      </c>
      <c r="H310" s="40">
        <v>143.64999999999998</v>
      </c>
      <c r="I310" s="40">
        <v>147.89999999999998</v>
      </c>
      <c r="J310" s="40">
        <v>150.44999999999996</v>
      </c>
      <c r="K310" s="31">
        <v>145.35</v>
      </c>
      <c r="L310" s="31">
        <v>138.55000000000001</v>
      </c>
      <c r="M310" s="31">
        <v>39.576650000000001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765.9</v>
      </c>
      <c r="D311" s="40">
        <v>774.33333333333337</v>
      </c>
      <c r="E311" s="40">
        <v>755.2166666666667</v>
      </c>
      <c r="F311" s="40">
        <v>744.5333333333333</v>
      </c>
      <c r="G311" s="40">
        <v>725.41666666666663</v>
      </c>
      <c r="H311" s="40">
        <v>785.01666666666677</v>
      </c>
      <c r="I311" s="40">
        <v>804.13333333333333</v>
      </c>
      <c r="J311" s="40">
        <v>814.81666666666683</v>
      </c>
      <c r="K311" s="31">
        <v>793.45</v>
      </c>
      <c r="L311" s="31">
        <v>763.65</v>
      </c>
      <c r="M311" s="31">
        <v>25.1296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219.1</v>
      </c>
      <c r="D312" s="40">
        <v>223.16666666666666</v>
      </c>
      <c r="E312" s="40">
        <v>211.43333333333331</v>
      </c>
      <c r="F312" s="40">
        <v>203.76666666666665</v>
      </c>
      <c r="G312" s="40">
        <v>192.0333333333333</v>
      </c>
      <c r="H312" s="40">
        <v>230.83333333333331</v>
      </c>
      <c r="I312" s="40">
        <v>242.56666666666666</v>
      </c>
      <c r="J312" s="40">
        <v>250.23333333333332</v>
      </c>
      <c r="K312" s="31">
        <v>234.9</v>
      </c>
      <c r="L312" s="31">
        <v>215.5</v>
      </c>
      <c r="M312" s="31">
        <v>1.65279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303.89999999999998</v>
      </c>
      <c r="D313" s="40">
        <v>306.63333333333333</v>
      </c>
      <c r="E313" s="40">
        <v>298.26666666666665</v>
      </c>
      <c r="F313" s="40">
        <v>292.63333333333333</v>
      </c>
      <c r="G313" s="40">
        <v>284.26666666666665</v>
      </c>
      <c r="H313" s="40">
        <v>312.26666666666665</v>
      </c>
      <c r="I313" s="40">
        <v>320.63333333333333</v>
      </c>
      <c r="J313" s="40">
        <v>326.26666666666665</v>
      </c>
      <c r="K313" s="31">
        <v>315</v>
      </c>
      <c r="L313" s="31">
        <v>301</v>
      </c>
      <c r="M313" s="31">
        <v>5.8053299999999997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784.95</v>
      </c>
      <c r="D314" s="40">
        <v>758.23333333333323</v>
      </c>
      <c r="E314" s="40">
        <v>722.76666666666642</v>
      </c>
      <c r="F314" s="40">
        <v>660.58333333333314</v>
      </c>
      <c r="G314" s="40">
        <v>625.11666666666633</v>
      </c>
      <c r="H314" s="40">
        <v>820.41666666666652</v>
      </c>
      <c r="I314" s="40">
        <v>855.88333333333344</v>
      </c>
      <c r="J314" s="40">
        <v>918.06666666666661</v>
      </c>
      <c r="K314" s="31">
        <v>793.7</v>
      </c>
      <c r="L314" s="31">
        <v>696.05</v>
      </c>
      <c r="M314" s="31">
        <v>12.31072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158.44999999999999</v>
      </c>
      <c r="D315" s="40">
        <v>158.23333333333332</v>
      </c>
      <c r="E315" s="40">
        <v>154.76666666666665</v>
      </c>
      <c r="F315" s="40">
        <v>151.08333333333334</v>
      </c>
      <c r="G315" s="40">
        <v>147.61666666666667</v>
      </c>
      <c r="H315" s="40">
        <v>161.91666666666663</v>
      </c>
      <c r="I315" s="40">
        <v>165.38333333333327</v>
      </c>
      <c r="J315" s="40">
        <v>169.06666666666661</v>
      </c>
      <c r="K315" s="31">
        <v>161.69999999999999</v>
      </c>
      <c r="L315" s="31">
        <v>154.55000000000001</v>
      </c>
      <c r="M315" s="31">
        <v>74.627619999999993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41.55</v>
      </c>
      <c r="D316" s="40">
        <v>42.033333333333331</v>
      </c>
      <c r="E316" s="40">
        <v>40.766666666666666</v>
      </c>
      <c r="F316" s="40">
        <v>39.983333333333334</v>
      </c>
      <c r="G316" s="40">
        <v>38.716666666666669</v>
      </c>
      <c r="H316" s="40">
        <v>42.816666666666663</v>
      </c>
      <c r="I316" s="40">
        <v>44.083333333333329</v>
      </c>
      <c r="J316" s="40">
        <v>44.86666666666666</v>
      </c>
      <c r="K316" s="31">
        <v>43.3</v>
      </c>
      <c r="L316" s="31">
        <v>41.25</v>
      </c>
      <c r="M316" s="31">
        <v>14.51695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528.4</v>
      </c>
      <c r="D317" s="40">
        <v>532.38333333333333</v>
      </c>
      <c r="E317" s="40">
        <v>523.26666666666665</v>
      </c>
      <c r="F317" s="40">
        <v>518.13333333333333</v>
      </c>
      <c r="G317" s="40">
        <v>509.01666666666665</v>
      </c>
      <c r="H317" s="40">
        <v>537.51666666666665</v>
      </c>
      <c r="I317" s="40">
        <v>546.63333333333321</v>
      </c>
      <c r="J317" s="40">
        <v>551.76666666666665</v>
      </c>
      <c r="K317" s="31">
        <v>541.5</v>
      </c>
      <c r="L317" s="31">
        <v>527.25</v>
      </c>
      <c r="M317" s="31">
        <v>44.642130000000002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6825.9</v>
      </c>
      <c r="D318" s="40">
        <v>6848.3</v>
      </c>
      <c r="E318" s="40">
        <v>6778.6</v>
      </c>
      <c r="F318" s="40">
        <v>6731.3</v>
      </c>
      <c r="G318" s="40">
        <v>6661.6</v>
      </c>
      <c r="H318" s="40">
        <v>6895.6</v>
      </c>
      <c r="I318" s="40">
        <v>6965.2999999999993</v>
      </c>
      <c r="J318" s="40">
        <v>7012.6</v>
      </c>
      <c r="K318" s="31">
        <v>6918</v>
      </c>
      <c r="L318" s="31">
        <v>6801</v>
      </c>
      <c r="M318" s="31">
        <v>5.3730200000000004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1041.05</v>
      </c>
      <c r="D319" s="40">
        <v>1052.7833333333335</v>
      </c>
      <c r="E319" s="40">
        <v>1022.5666666666671</v>
      </c>
      <c r="F319" s="40">
        <v>1004.0833333333335</v>
      </c>
      <c r="G319" s="40">
        <v>973.86666666666702</v>
      </c>
      <c r="H319" s="40">
        <v>1071.2666666666671</v>
      </c>
      <c r="I319" s="40">
        <v>1101.4833333333338</v>
      </c>
      <c r="J319" s="40">
        <v>1119.9666666666672</v>
      </c>
      <c r="K319" s="31">
        <v>1083</v>
      </c>
      <c r="L319" s="31">
        <v>1034.3</v>
      </c>
      <c r="M319" s="31">
        <v>13.01351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329.5</v>
      </c>
      <c r="D320" s="40">
        <v>330.90000000000003</v>
      </c>
      <c r="E320" s="40">
        <v>323.80000000000007</v>
      </c>
      <c r="F320" s="40">
        <v>318.10000000000002</v>
      </c>
      <c r="G320" s="40">
        <v>311.00000000000006</v>
      </c>
      <c r="H320" s="40">
        <v>336.60000000000008</v>
      </c>
      <c r="I320" s="40">
        <v>343.7000000000001</v>
      </c>
      <c r="J320" s="40">
        <v>349.40000000000009</v>
      </c>
      <c r="K320" s="31">
        <v>338</v>
      </c>
      <c r="L320" s="31">
        <v>325.2</v>
      </c>
      <c r="M320" s="31">
        <v>23.068429999999999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222.6</v>
      </c>
      <c r="D321" s="40">
        <v>225.93333333333331</v>
      </c>
      <c r="E321" s="40">
        <v>217.76666666666662</v>
      </c>
      <c r="F321" s="40">
        <v>212.93333333333331</v>
      </c>
      <c r="G321" s="40">
        <v>204.76666666666662</v>
      </c>
      <c r="H321" s="40">
        <v>230.76666666666662</v>
      </c>
      <c r="I321" s="40">
        <v>238.93333333333331</v>
      </c>
      <c r="J321" s="40">
        <v>243.76666666666662</v>
      </c>
      <c r="K321" s="31">
        <v>234.1</v>
      </c>
      <c r="L321" s="31">
        <v>221.1</v>
      </c>
      <c r="M321" s="31">
        <v>3.4757099999999999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2685.2</v>
      </c>
      <c r="D322" s="40">
        <v>2712.6833333333329</v>
      </c>
      <c r="E322" s="40">
        <v>2647.516666666666</v>
      </c>
      <c r="F322" s="40">
        <v>2609.833333333333</v>
      </c>
      <c r="G322" s="40">
        <v>2544.6666666666661</v>
      </c>
      <c r="H322" s="40">
        <v>2750.3666666666659</v>
      </c>
      <c r="I322" s="40">
        <v>2815.5333333333328</v>
      </c>
      <c r="J322" s="40">
        <v>2853.2166666666658</v>
      </c>
      <c r="K322" s="31">
        <v>2777.85</v>
      </c>
      <c r="L322" s="31">
        <v>2675</v>
      </c>
      <c r="M322" s="31">
        <v>1.0512900000000001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3500.7</v>
      </c>
      <c r="D323" s="40">
        <v>3461.9</v>
      </c>
      <c r="E323" s="40">
        <v>3388.8</v>
      </c>
      <c r="F323" s="40">
        <v>3276.9</v>
      </c>
      <c r="G323" s="40">
        <v>3203.8</v>
      </c>
      <c r="H323" s="40">
        <v>3573.8</v>
      </c>
      <c r="I323" s="40">
        <v>3646.8999999999996</v>
      </c>
      <c r="J323" s="40">
        <v>3758.8</v>
      </c>
      <c r="K323" s="31">
        <v>3535</v>
      </c>
      <c r="L323" s="31">
        <v>3350</v>
      </c>
      <c r="M323" s="31">
        <v>31.911190000000001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117.45</v>
      </c>
      <c r="D324" s="40">
        <v>119.76666666666665</v>
      </c>
      <c r="E324" s="40">
        <v>112.0333333333333</v>
      </c>
      <c r="F324" s="40">
        <v>106.61666666666665</v>
      </c>
      <c r="G324" s="40">
        <v>98.883333333333297</v>
      </c>
      <c r="H324" s="40">
        <v>125.18333333333331</v>
      </c>
      <c r="I324" s="40">
        <v>132.91666666666666</v>
      </c>
      <c r="J324" s="40">
        <v>138.33333333333331</v>
      </c>
      <c r="K324" s="31">
        <v>127.5</v>
      </c>
      <c r="L324" s="31">
        <v>114.35</v>
      </c>
      <c r="M324" s="31">
        <v>5.7350599999999998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715.8</v>
      </c>
      <c r="D325" s="40">
        <v>717.93333333333339</v>
      </c>
      <c r="E325" s="40">
        <v>705.86666666666679</v>
      </c>
      <c r="F325" s="40">
        <v>695.93333333333339</v>
      </c>
      <c r="G325" s="40">
        <v>683.86666666666679</v>
      </c>
      <c r="H325" s="40">
        <v>727.86666666666679</v>
      </c>
      <c r="I325" s="40">
        <v>739.93333333333339</v>
      </c>
      <c r="J325" s="40">
        <v>749.86666666666679</v>
      </c>
      <c r="K325" s="31">
        <v>730</v>
      </c>
      <c r="L325" s="31">
        <v>708</v>
      </c>
      <c r="M325" s="31">
        <v>2.3711199999999999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175</v>
      </c>
      <c r="D326" s="40">
        <v>177.18333333333331</v>
      </c>
      <c r="E326" s="40">
        <v>172.41666666666663</v>
      </c>
      <c r="F326" s="40">
        <v>169.83333333333331</v>
      </c>
      <c r="G326" s="40">
        <v>165.06666666666663</v>
      </c>
      <c r="H326" s="40">
        <v>179.76666666666662</v>
      </c>
      <c r="I326" s="40">
        <v>184.53333333333333</v>
      </c>
      <c r="J326" s="40">
        <v>187.11666666666662</v>
      </c>
      <c r="K326" s="31">
        <v>181.95</v>
      </c>
      <c r="L326" s="31">
        <v>174.6</v>
      </c>
      <c r="M326" s="31">
        <v>2.3592300000000002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744.45</v>
      </c>
      <c r="D327" s="40">
        <v>759.01666666666677</v>
      </c>
      <c r="E327" s="40">
        <v>718.18333333333351</v>
      </c>
      <c r="F327" s="40">
        <v>691.91666666666674</v>
      </c>
      <c r="G327" s="40">
        <v>651.08333333333348</v>
      </c>
      <c r="H327" s="40">
        <v>785.28333333333353</v>
      </c>
      <c r="I327" s="40">
        <v>826.11666666666679</v>
      </c>
      <c r="J327" s="40">
        <v>852.38333333333355</v>
      </c>
      <c r="K327" s="31">
        <v>799.85</v>
      </c>
      <c r="L327" s="31">
        <v>732.75</v>
      </c>
      <c r="M327" s="31">
        <v>4.4482200000000001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2866.9</v>
      </c>
      <c r="D328" s="40">
        <v>2904.3833333333332</v>
      </c>
      <c r="E328" s="40">
        <v>2807.7666666666664</v>
      </c>
      <c r="F328" s="40">
        <v>2748.6333333333332</v>
      </c>
      <c r="G328" s="40">
        <v>2652.0166666666664</v>
      </c>
      <c r="H328" s="40">
        <v>2963.5166666666664</v>
      </c>
      <c r="I328" s="40">
        <v>3060.1333333333332</v>
      </c>
      <c r="J328" s="40">
        <v>3119.2666666666664</v>
      </c>
      <c r="K328" s="31">
        <v>3001</v>
      </c>
      <c r="L328" s="31">
        <v>2845.25</v>
      </c>
      <c r="M328" s="31">
        <v>19.5687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1478.7</v>
      </c>
      <c r="D329" s="40">
        <v>1485.9166666666667</v>
      </c>
      <c r="E329" s="40">
        <v>1457.8833333333334</v>
      </c>
      <c r="F329" s="40">
        <v>1437.0666666666666</v>
      </c>
      <c r="G329" s="40">
        <v>1409.0333333333333</v>
      </c>
      <c r="H329" s="40">
        <v>1506.7333333333336</v>
      </c>
      <c r="I329" s="40">
        <v>1534.7666666666669</v>
      </c>
      <c r="J329" s="40">
        <v>1555.5833333333337</v>
      </c>
      <c r="K329" s="31">
        <v>1513.95</v>
      </c>
      <c r="L329" s="31">
        <v>1465.1</v>
      </c>
      <c r="M329" s="31">
        <v>1.4394400000000001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1458.25</v>
      </c>
      <c r="D330" s="40">
        <v>1459.1166666666668</v>
      </c>
      <c r="E330" s="40">
        <v>1440.3333333333335</v>
      </c>
      <c r="F330" s="40">
        <v>1422.4166666666667</v>
      </c>
      <c r="G330" s="40">
        <v>1403.6333333333334</v>
      </c>
      <c r="H330" s="40">
        <v>1477.0333333333335</v>
      </c>
      <c r="I330" s="40">
        <v>1495.8166666666668</v>
      </c>
      <c r="J330" s="40">
        <v>1513.7333333333336</v>
      </c>
      <c r="K330" s="31">
        <v>1477.9</v>
      </c>
      <c r="L330" s="31">
        <v>1441.2</v>
      </c>
      <c r="M330" s="31">
        <v>7.2231500000000004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902.35</v>
      </c>
      <c r="D331" s="40">
        <v>911.16666666666663</v>
      </c>
      <c r="E331" s="40">
        <v>882.33333333333326</v>
      </c>
      <c r="F331" s="40">
        <v>862.31666666666661</v>
      </c>
      <c r="G331" s="40">
        <v>833.48333333333323</v>
      </c>
      <c r="H331" s="40">
        <v>931.18333333333328</v>
      </c>
      <c r="I331" s="40">
        <v>960.01666666666654</v>
      </c>
      <c r="J331" s="40">
        <v>980.0333333333333</v>
      </c>
      <c r="K331" s="31">
        <v>940</v>
      </c>
      <c r="L331" s="31">
        <v>891.15</v>
      </c>
      <c r="M331" s="31">
        <v>2.73244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40.9</v>
      </c>
      <c r="D332" s="40">
        <v>41.666666666666664</v>
      </c>
      <c r="E332" s="40">
        <v>39.833333333333329</v>
      </c>
      <c r="F332" s="40">
        <v>38.766666666666666</v>
      </c>
      <c r="G332" s="40">
        <v>36.93333333333333</v>
      </c>
      <c r="H332" s="40">
        <v>42.733333333333327</v>
      </c>
      <c r="I332" s="40">
        <v>44.566666666666656</v>
      </c>
      <c r="J332" s="40">
        <v>45.633333333333326</v>
      </c>
      <c r="K332" s="31">
        <v>43.5</v>
      </c>
      <c r="L332" s="31">
        <v>40.6</v>
      </c>
      <c r="M332" s="31">
        <v>72.213660000000004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70.849999999999994</v>
      </c>
      <c r="D333" s="40">
        <v>73.36666666666666</v>
      </c>
      <c r="E333" s="40">
        <v>67.48333333333332</v>
      </c>
      <c r="F333" s="40">
        <v>64.11666666666666</v>
      </c>
      <c r="G333" s="40">
        <v>58.23333333333332</v>
      </c>
      <c r="H333" s="40">
        <v>76.73333333333332</v>
      </c>
      <c r="I333" s="40">
        <v>82.616666666666674</v>
      </c>
      <c r="J333" s="40">
        <v>85.98333333333332</v>
      </c>
      <c r="K333" s="31">
        <v>79.25</v>
      </c>
      <c r="L333" s="31">
        <v>70</v>
      </c>
      <c r="M333" s="31">
        <v>66.910970000000006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564.29999999999995</v>
      </c>
      <c r="D334" s="40">
        <v>571.93333333333328</v>
      </c>
      <c r="E334" s="40">
        <v>554.41666666666652</v>
      </c>
      <c r="F334" s="40">
        <v>544.53333333333319</v>
      </c>
      <c r="G334" s="40">
        <v>527.01666666666642</v>
      </c>
      <c r="H334" s="40">
        <v>581.81666666666661</v>
      </c>
      <c r="I334" s="40">
        <v>599.33333333333326</v>
      </c>
      <c r="J334" s="40">
        <v>609.2166666666667</v>
      </c>
      <c r="K334" s="31">
        <v>589.45000000000005</v>
      </c>
      <c r="L334" s="31">
        <v>562.04999999999995</v>
      </c>
      <c r="M334" s="31">
        <v>0.39265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26.2</v>
      </c>
      <c r="D335" s="40">
        <v>26.2</v>
      </c>
      <c r="E335" s="40">
        <v>25.95</v>
      </c>
      <c r="F335" s="40">
        <v>25.7</v>
      </c>
      <c r="G335" s="40">
        <v>25.45</v>
      </c>
      <c r="H335" s="40">
        <v>26.45</v>
      </c>
      <c r="I335" s="40">
        <v>26.7</v>
      </c>
      <c r="J335" s="40">
        <v>26.95</v>
      </c>
      <c r="K335" s="31">
        <v>26.45</v>
      </c>
      <c r="L335" s="31">
        <v>25.95</v>
      </c>
      <c r="M335" s="31">
        <v>45.877090000000003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50.05</v>
      </c>
      <c r="D336" s="40">
        <v>50.516666666666673</v>
      </c>
      <c r="E336" s="40">
        <v>49.333333333333343</v>
      </c>
      <c r="F336" s="40">
        <v>48.616666666666667</v>
      </c>
      <c r="G336" s="40">
        <v>47.433333333333337</v>
      </c>
      <c r="H336" s="40">
        <v>51.233333333333348</v>
      </c>
      <c r="I336" s="40">
        <v>52.416666666666671</v>
      </c>
      <c r="J336" s="40">
        <v>53.133333333333354</v>
      </c>
      <c r="K336" s="31">
        <v>51.7</v>
      </c>
      <c r="L336" s="31">
        <v>49.8</v>
      </c>
      <c r="M336" s="31">
        <v>15.093529999999999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146.80000000000001</v>
      </c>
      <c r="D337" s="40">
        <v>148.91666666666666</v>
      </c>
      <c r="E337" s="40">
        <v>143.13333333333333</v>
      </c>
      <c r="F337" s="40">
        <v>139.46666666666667</v>
      </c>
      <c r="G337" s="40">
        <v>133.68333333333334</v>
      </c>
      <c r="H337" s="40">
        <v>152.58333333333331</v>
      </c>
      <c r="I337" s="40">
        <v>158.36666666666667</v>
      </c>
      <c r="J337" s="40">
        <v>162.0333333333333</v>
      </c>
      <c r="K337" s="31">
        <v>154.69999999999999</v>
      </c>
      <c r="L337" s="31">
        <v>145.25</v>
      </c>
      <c r="M337" s="31">
        <v>149.83018999999999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247.05</v>
      </c>
      <c r="D338" s="40">
        <v>243.36666666666667</v>
      </c>
      <c r="E338" s="40">
        <v>233.73333333333335</v>
      </c>
      <c r="F338" s="40">
        <v>220.41666666666669</v>
      </c>
      <c r="G338" s="40">
        <v>210.78333333333336</v>
      </c>
      <c r="H338" s="40">
        <v>256.68333333333334</v>
      </c>
      <c r="I338" s="40">
        <v>266.31666666666666</v>
      </c>
      <c r="J338" s="40">
        <v>279.63333333333333</v>
      </c>
      <c r="K338" s="31">
        <v>253</v>
      </c>
      <c r="L338" s="31">
        <v>230.05</v>
      </c>
      <c r="M338" s="31">
        <v>35.899140000000003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113.4</v>
      </c>
      <c r="D339" s="40">
        <v>113.78333333333335</v>
      </c>
      <c r="E339" s="40">
        <v>111.81666666666669</v>
      </c>
      <c r="F339" s="40">
        <v>110.23333333333335</v>
      </c>
      <c r="G339" s="40">
        <v>108.26666666666669</v>
      </c>
      <c r="H339" s="40">
        <v>115.36666666666669</v>
      </c>
      <c r="I339" s="40">
        <v>117.33333333333336</v>
      </c>
      <c r="J339" s="40">
        <v>118.91666666666669</v>
      </c>
      <c r="K339" s="31">
        <v>115.75</v>
      </c>
      <c r="L339" s="31">
        <v>112.2</v>
      </c>
      <c r="M339" s="31">
        <v>62.716850000000001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475.95</v>
      </c>
      <c r="D340" s="40">
        <v>485.08333333333331</v>
      </c>
      <c r="E340" s="40">
        <v>459.16666666666663</v>
      </c>
      <c r="F340" s="40">
        <v>442.38333333333333</v>
      </c>
      <c r="G340" s="40">
        <v>416.46666666666664</v>
      </c>
      <c r="H340" s="40">
        <v>501.86666666666662</v>
      </c>
      <c r="I340" s="40">
        <v>527.7833333333333</v>
      </c>
      <c r="J340" s="40">
        <v>544.56666666666661</v>
      </c>
      <c r="K340" s="31">
        <v>511</v>
      </c>
      <c r="L340" s="31">
        <v>468.3</v>
      </c>
      <c r="M340" s="31">
        <v>1.5936699999999999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74.75</v>
      </c>
      <c r="D341" s="40">
        <v>73.966666666666669</v>
      </c>
      <c r="E341" s="40">
        <v>72.033333333333331</v>
      </c>
      <c r="F341" s="40">
        <v>69.316666666666663</v>
      </c>
      <c r="G341" s="40">
        <v>67.383333333333326</v>
      </c>
      <c r="H341" s="40">
        <v>76.683333333333337</v>
      </c>
      <c r="I341" s="40">
        <v>78.616666666666674</v>
      </c>
      <c r="J341" s="40">
        <v>81.333333333333343</v>
      </c>
      <c r="K341" s="31">
        <v>75.900000000000006</v>
      </c>
      <c r="L341" s="31">
        <v>71.25</v>
      </c>
      <c r="M341" s="31">
        <v>276.84656999999999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50.35</v>
      </c>
      <c r="D342" s="40">
        <v>51.54999999999999</v>
      </c>
      <c r="E342" s="40">
        <v>48.09999999999998</v>
      </c>
      <c r="F342" s="40">
        <v>45.849999999999987</v>
      </c>
      <c r="G342" s="40">
        <v>42.399999999999977</v>
      </c>
      <c r="H342" s="40">
        <v>53.799999999999983</v>
      </c>
      <c r="I342" s="40">
        <v>57.249999999999986</v>
      </c>
      <c r="J342" s="40">
        <v>59.499999999999986</v>
      </c>
      <c r="K342" s="31">
        <v>55</v>
      </c>
      <c r="L342" s="31">
        <v>49.3</v>
      </c>
      <c r="M342" s="31">
        <v>8.4406099999999995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3618.8</v>
      </c>
      <c r="D343" s="40">
        <v>3631.2666666666664</v>
      </c>
      <c r="E343" s="40">
        <v>3527.583333333333</v>
      </c>
      <c r="F343" s="40">
        <v>3436.3666666666668</v>
      </c>
      <c r="G343" s="40">
        <v>3332.6833333333334</v>
      </c>
      <c r="H343" s="40">
        <v>3722.4833333333327</v>
      </c>
      <c r="I343" s="40">
        <v>3826.1666666666661</v>
      </c>
      <c r="J343" s="40">
        <v>3917.3833333333323</v>
      </c>
      <c r="K343" s="31">
        <v>3734.95</v>
      </c>
      <c r="L343" s="31">
        <v>3540.05</v>
      </c>
      <c r="M343" s="31">
        <v>1.96515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20021.05</v>
      </c>
      <c r="D344" s="40">
        <v>19891.233333333334</v>
      </c>
      <c r="E344" s="40">
        <v>19687.466666666667</v>
      </c>
      <c r="F344" s="40">
        <v>19353.883333333335</v>
      </c>
      <c r="G344" s="40">
        <v>19150.116666666669</v>
      </c>
      <c r="H344" s="40">
        <v>20224.816666666666</v>
      </c>
      <c r="I344" s="40">
        <v>20428.583333333336</v>
      </c>
      <c r="J344" s="40">
        <v>20762.166666666664</v>
      </c>
      <c r="K344" s="31">
        <v>20095</v>
      </c>
      <c r="L344" s="31">
        <v>19557.650000000001</v>
      </c>
      <c r="M344" s="31">
        <v>1.48742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47.45</v>
      </c>
      <c r="D345" s="40">
        <v>48.050000000000004</v>
      </c>
      <c r="E345" s="40">
        <v>46.100000000000009</v>
      </c>
      <c r="F345" s="40">
        <v>44.750000000000007</v>
      </c>
      <c r="G345" s="40">
        <v>42.800000000000011</v>
      </c>
      <c r="H345" s="40">
        <v>49.400000000000006</v>
      </c>
      <c r="I345" s="40">
        <v>51.350000000000009</v>
      </c>
      <c r="J345" s="40">
        <v>52.7</v>
      </c>
      <c r="K345" s="31">
        <v>50</v>
      </c>
      <c r="L345" s="31">
        <v>46.7</v>
      </c>
      <c r="M345" s="31">
        <v>12.009449999999999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2582.9499999999998</v>
      </c>
      <c r="D346" s="40">
        <v>2605.1666666666665</v>
      </c>
      <c r="E346" s="40">
        <v>2530.333333333333</v>
      </c>
      <c r="F346" s="40">
        <v>2477.7166666666667</v>
      </c>
      <c r="G346" s="40">
        <v>2402.8833333333332</v>
      </c>
      <c r="H346" s="40">
        <v>2657.7833333333328</v>
      </c>
      <c r="I346" s="40">
        <v>2732.6166666666659</v>
      </c>
      <c r="J346" s="40">
        <v>2785.2333333333327</v>
      </c>
      <c r="K346" s="31">
        <v>2680</v>
      </c>
      <c r="L346" s="31">
        <v>2552.5500000000002</v>
      </c>
      <c r="M346" s="31">
        <v>0.16422999999999999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389.05</v>
      </c>
      <c r="D347" s="40">
        <v>390.09999999999997</v>
      </c>
      <c r="E347" s="40">
        <v>382.49999999999994</v>
      </c>
      <c r="F347" s="40">
        <v>375.95</v>
      </c>
      <c r="G347" s="40">
        <v>368.34999999999997</v>
      </c>
      <c r="H347" s="40">
        <v>396.64999999999992</v>
      </c>
      <c r="I347" s="40">
        <v>404.24999999999994</v>
      </c>
      <c r="J347" s="40">
        <v>410.7999999999999</v>
      </c>
      <c r="K347" s="31">
        <v>397.7</v>
      </c>
      <c r="L347" s="31">
        <v>383.55</v>
      </c>
      <c r="M347" s="31">
        <v>9.4465599999999998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664.1</v>
      </c>
      <c r="D348" s="40">
        <v>666.76666666666665</v>
      </c>
      <c r="E348" s="40">
        <v>649.5333333333333</v>
      </c>
      <c r="F348" s="40">
        <v>634.9666666666667</v>
      </c>
      <c r="G348" s="40">
        <v>617.73333333333335</v>
      </c>
      <c r="H348" s="40">
        <v>681.33333333333326</v>
      </c>
      <c r="I348" s="40">
        <v>698.56666666666661</v>
      </c>
      <c r="J348" s="40">
        <v>713.13333333333321</v>
      </c>
      <c r="K348" s="31">
        <v>684</v>
      </c>
      <c r="L348" s="31">
        <v>652.20000000000005</v>
      </c>
      <c r="M348" s="31">
        <v>5.13598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111.75</v>
      </c>
      <c r="D349" s="40">
        <v>110.75</v>
      </c>
      <c r="E349" s="40">
        <v>109.5</v>
      </c>
      <c r="F349" s="40">
        <v>107.25</v>
      </c>
      <c r="G349" s="40">
        <v>106</v>
      </c>
      <c r="H349" s="40">
        <v>113</v>
      </c>
      <c r="I349" s="40">
        <v>114.25</v>
      </c>
      <c r="J349" s="40">
        <v>116.5</v>
      </c>
      <c r="K349" s="31">
        <v>112</v>
      </c>
      <c r="L349" s="31">
        <v>108.5</v>
      </c>
      <c r="M349" s="31">
        <v>168.86027000000001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168.15</v>
      </c>
      <c r="D350" s="40">
        <v>168.86666666666665</v>
      </c>
      <c r="E350" s="40">
        <v>165.73333333333329</v>
      </c>
      <c r="F350" s="40">
        <v>163.31666666666663</v>
      </c>
      <c r="G350" s="40">
        <v>160.18333333333328</v>
      </c>
      <c r="H350" s="40">
        <v>171.2833333333333</v>
      </c>
      <c r="I350" s="40">
        <v>174.41666666666669</v>
      </c>
      <c r="J350" s="40">
        <v>176.83333333333331</v>
      </c>
      <c r="K350" s="31">
        <v>172</v>
      </c>
      <c r="L350" s="31">
        <v>166.45</v>
      </c>
      <c r="M350" s="31">
        <v>15.010109999999999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4414.6499999999996</v>
      </c>
      <c r="D351" s="40">
        <v>4421.25</v>
      </c>
      <c r="E351" s="40">
        <v>4318.5</v>
      </c>
      <c r="F351" s="40">
        <v>4222.3500000000004</v>
      </c>
      <c r="G351" s="40">
        <v>4119.6000000000004</v>
      </c>
      <c r="H351" s="40">
        <v>4517.3999999999996</v>
      </c>
      <c r="I351" s="40">
        <v>4620.1499999999996</v>
      </c>
      <c r="J351" s="40">
        <v>4716.2999999999993</v>
      </c>
      <c r="K351" s="31">
        <v>4524</v>
      </c>
      <c r="L351" s="31">
        <v>4325.1000000000004</v>
      </c>
      <c r="M351" s="31">
        <v>1.2587200000000001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331.3</v>
      </c>
      <c r="D352" s="40">
        <v>327.83333333333331</v>
      </c>
      <c r="E352" s="40">
        <v>321.66666666666663</v>
      </c>
      <c r="F352" s="40">
        <v>312.0333333333333</v>
      </c>
      <c r="G352" s="40">
        <v>305.86666666666662</v>
      </c>
      <c r="H352" s="40">
        <v>337.46666666666664</v>
      </c>
      <c r="I352" s="40">
        <v>343.63333333333327</v>
      </c>
      <c r="J352" s="40">
        <v>353.26666666666665</v>
      </c>
      <c r="K352" s="31">
        <v>334</v>
      </c>
      <c r="L352" s="31">
        <v>318.2</v>
      </c>
      <c r="M352" s="31">
        <v>5.4100299999999999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3089.8</v>
      </c>
      <c r="D354" s="40">
        <v>3115.6166666666668</v>
      </c>
      <c r="E354" s="40">
        <v>3035.2333333333336</v>
      </c>
      <c r="F354" s="40">
        <v>2980.666666666667</v>
      </c>
      <c r="G354" s="40">
        <v>2900.2833333333338</v>
      </c>
      <c r="H354" s="40">
        <v>3170.1833333333334</v>
      </c>
      <c r="I354" s="40">
        <v>3250.5666666666666</v>
      </c>
      <c r="J354" s="40">
        <v>3305.1333333333332</v>
      </c>
      <c r="K354" s="31">
        <v>3196</v>
      </c>
      <c r="L354" s="31">
        <v>3061.05</v>
      </c>
      <c r="M354" s="31">
        <v>1.35612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646.65</v>
      </c>
      <c r="D355" s="40">
        <v>653.83333333333337</v>
      </c>
      <c r="E355" s="40">
        <v>631.66666666666674</v>
      </c>
      <c r="F355" s="40">
        <v>616.68333333333339</v>
      </c>
      <c r="G355" s="40">
        <v>594.51666666666677</v>
      </c>
      <c r="H355" s="40">
        <v>668.81666666666672</v>
      </c>
      <c r="I355" s="40">
        <v>690.98333333333346</v>
      </c>
      <c r="J355" s="40">
        <v>705.9666666666667</v>
      </c>
      <c r="K355" s="31">
        <v>676</v>
      </c>
      <c r="L355" s="31">
        <v>638.85</v>
      </c>
      <c r="M355" s="31">
        <v>0.64463000000000004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304.39999999999998</v>
      </c>
      <c r="D356" s="40">
        <v>304.41666666666669</v>
      </c>
      <c r="E356" s="40">
        <v>294.78333333333336</v>
      </c>
      <c r="F356" s="40">
        <v>285.16666666666669</v>
      </c>
      <c r="G356" s="40">
        <v>275.53333333333336</v>
      </c>
      <c r="H356" s="40">
        <v>314.03333333333336</v>
      </c>
      <c r="I356" s="40">
        <v>323.66666666666669</v>
      </c>
      <c r="J356" s="40">
        <v>333.28333333333336</v>
      </c>
      <c r="K356" s="31">
        <v>314.05</v>
      </c>
      <c r="L356" s="31">
        <v>294.8</v>
      </c>
      <c r="M356" s="31">
        <v>16.7318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1310.3499999999999</v>
      </c>
      <c r="D357" s="40">
        <v>1320.8333333333333</v>
      </c>
      <c r="E357" s="40">
        <v>1293.0166666666664</v>
      </c>
      <c r="F357" s="40">
        <v>1275.6833333333332</v>
      </c>
      <c r="G357" s="40">
        <v>1247.8666666666663</v>
      </c>
      <c r="H357" s="40">
        <v>1338.1666666666665</v>
      </c>
      <c r="I357" s="40">
        <v>1365.9833333333336</v>
      </c>
      <c r="J357" s="40">
        <v>1383.3166666666666</v>
      </c>
      <c r="K357" s="31">
        <v>1348.65</v>
      </c>
      <c r="L357" s="31">
        <v>1303.5</v>
      </c>
      <c r="M357" s="31">
        <v>5.35771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30908.65</v>
      </c>
      <c r="D358" s="40">
        <v>30863.55</v>
      </c>
      <c r="E358" s="40">
        <v>30547.1</v>
      </c>
      <c r="F358" s="40">
        <v>30185.55</v>
      </c>
      <c r="G358" s="40">
        <v>29869.1</v>
      </c>
      <c r="H358" s="40">
        <v>31225.1</v>
      </c>
      <c r="I358" s="40">
        <v>31541.550000000003</v>
      </c>
      <c r="J358" s="40">
        <v>31903.1</v>
      </c>
      <c r="K358" s="31">
        <v>31180</v>
      </c>
      <c r="L358" s="31">
        <v>30502</v>
      </c>
      <c r="M358" s="31">
        <v>0.18611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3214.4</v>
      </c>
      <c r="D359" s="40">
        <v>3200.4666666666667</v>
      </c>
      <c r="E359" s="40">
        <v>3175.9333333333334</v>
      </c>
      <c r="F359" s="40">
        <v>3137.4666666666667</v>
      </c>
      <c r="G359" s="40">
        <v>3112.9333333333334</v>
      </c>
      <c r="H359" s="40">
        <v>3238.9333333333334</v>
      </c>
      <c r="I359" s="40">
        <v>3263.4666666666672</v>
      </c>
      <c r="J359" s="40">
        <v>3301.9333333333334</v>
      </c>
      <c r="K359" s="31">
        <v>3225</v>
      </c>
      <c r="L359" s="31">
        <v>3162</v>
      </c>
      <c r="M359" s="31">
        <v>2.23706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225.7</v>
      </c>
      <c r="D360" s="40">
        <v>226.56666666666669</v>
      </c>
      <c r="E360" s="40">
        <v>222.13333333333338</v>
      </c>
      <c r="F360" s="40">
        <v>218.56666666666669</v>
      </c>
      <c r="G360" s="40">
        <v>214.13333333333338</v>
      </c>
      <c r="H360" s="40">
        <v>230.13333333333338</v>
      </c>
      <c r="I360" s="40">
        <v>234.56666666666672</v>
      </c>
      <c r="J360" s="40">
        <v>238.13333333333338</v>
      </c>
      <c r="K360" s="31">
        <v>231</v>
      </c>
      <c r="L360" s="31">
        <v>223</v>
      </c>
      <c r="M360" s="31">
        <v>87.348740000000006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5725.95</v>
      </c>
      <c r="D361" s="40">
        <v>5767.2833333333328</v>
      </c>
      <c r="E361" s="40">
        <v>5659.6666666666661</v>
      </c>
      <c r="F361" s="40">
        <v>5593.3833333333332</v>
      </c>
      <c r="G361" s="40">
        <v>5485.7666666666664</v>
      </c>
      <c r="H361" s="40">
        <v>5833.5666666666657</v>
      </c>
      <c r="I361" s="40">
        <v>5941.1833333333325</v>
      </c>
      <c r="J361" s="40">
        <v>6007.4666666666653</v>
      </c>
      <c r="K361" s="31">
        <v>5874.9</v>
      </c>
      <c r="L361" s="31">
        <v>5701</v>
      </c>
      <c r="M361" s="31">
        <v>0.28122000000000003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219.05</v>
      </c>
      <c r="D362" s="40">
        <v>223.70000000000002</v>
      </c>
      <c r="E362" s="40">
        <v>212.40000000000003</v>
      </c>
      <c r="F362" s="40">
        <v>205.75000000000003</v>
      </c>
      <c r="G362" s="40">
        <v>194.45000000000005</v>
      </c>
      <c r="H362" s="40">
        <v>230.35000000000002</v>
      </c>
      <c r="I362" s="40">
        <v>241.65000000000003</v>
      </c>
      <c r="J362" s="40">
        <v>248.3</v>
      </c>
      <c r="K362" s="31">
        <v>235</v>
      </c>
      <c r="L362" s="31">
        <v>217.05</v>
      </c>
      <c r="M362" s="31">
        <v>9.0677900000000005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803.5</v>
      </c>
      <c r="D363" s="40">
        <v>810.08333333333337</v>
      </c>
      <c r="E363" s="40">
        <v>786.81666666666672</v>
      </c>
      <c r="F363" s="40">
        <v>770.13333333333333</v>
      </c>
      <c r="G363" s="40">
        <v>746.86666666666667</v>
      </c>
      <c r="H363" s="40">
        <v>826.76666666666677</v>
      </c>
      <c r="I363" s="40">
        <v>850.03333333333342</v>
      </c>
      <c r="J363" s="40">
        <v>866.71666666666681</v>
      </c>
      <c r="K363" s="31">
        <v>833.35</v>
      </c>
      <c r="L363" s="31">
        <v>793.4</v>
      </c>
      <c r="M363" s="31">
        <v>1.4779599999999999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2227.3000000000002</v>
      </c>
      <c r="D364" s="40">
        <v>2247.7666666666669</v>
      </c>
      <c r="E364" s="40">
        <v>2200.5333333333338</v>
      </c>
      <c r="F364" s="40">
        <v>2173.7666666666669</v>
      </c>
      <c r="G364" s="40">
        <v>2126.5333333333338</v>
      </c>
      <c r="H364" s="40">
        <v>2274.5333333333338</v>
      </c>
      <c r="I364" s="40">
        <v>2321.7666666666664</v>
      </c>
      <c r="J364" s="40">
        <v>2348.5333333333338</v>
      </c>
      <c r="K364" s="31">
        <v>2295</v>
      </c>
      <c r="L364" s="31">
        <v>2221</v>
      </c>
      <c r="M364" s="31">
        <v>6.4926300000000001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2552.25</v>
      </c>
      <c r="D365" s="40">
        <v>2585.35</v>
      </c>
      <c r="E365" s="40">
        <v>2498.1999999999998</v>
      </c>
      <c r="F365" s="40">
        <v>2444.15</v>
      </c>
      <c r="G365" s="40">
        <v>2357</v>
      </c>
      <c r="H365" s="40">
        <v>2639.3999999999996</v>
      </c>
      <c r="I365" s="40">
        <v>2726.55</v>
      </c>
      <c r="J365" s="40">
        <v>2780.5999999999995</v>
      </c>
      <c r="K365" s="31">
        <v>2672.5</v>
      </c>
      <c r="L365" s="31">
        <v>2531.3000000000002</v>
      </c>
      <c r="M365" s="31">
        <v>6.4583700000000004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924.5</v>
      </c>
      <c r="D366" s="40">
        <v>927.44999999999993</v>
      </c>
      <c r="E366" s="40">
        <v>907.04999999999984</v>
      </c>
      <c r="F366" s="40">
        <v>889.59999999999991</v>
      </c>
      <c r="G366" s="40">
        <v>869.19999999999982</v>
      </c>
      <c r="H366" s="40">
        <v>944.89999999999986</v>
      </c>
      <c r="I366" s="40">
        <v>965.3</v>
      </c>
      <c r="J366" s="40">
        <v>982.74999999999989</v>
      </c>
      <c r="K366" s="31">
        <v>947.85</v>
      </c>
      <c r="L366" s="31">
        <v>910</v>
      </c>
      <c r="M366" s="31">
        <v>3.4936199999999999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1830.25</v>
      </c>
      <c r="D367" s="40">
        <v>1851.8833333333332</v>
      </c>
      <c r="E367" s="40">
        <v>1789.0666666666664</v>
      </c>
      <c r="F367" s="40">
        <v>1747.8833333333332</v>
      </c>
      <c r="G367" s="40">
        <v>1685.0666666666664</v>
      </c>
      <c r="H367" s="40">
        <v>1893.0666666666664</v>
      </c>
      <c r="I367" s="40">
        <v>1955.883333333333</v>
      </c>
      <c r="J367" s="40">
        <v>1997.0666666666664</v>
      </c>
      <c r="K367" s="31">
        <v>1914.7</v>
      </c>
      <c r="L367" s="31">
        <v>1810.7</v>
      </c>
      <c r="M367" s="31">
        <v>2.4760200000000001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1474.4</v>
      </c>
      <c r="D368" s="40">
        <v>1489.8</v>
      </c>
      <c r="E368" s="40">
        <v>1434.6</v>
      </c>
      <c r="F368" s="40">
        <v>1394.8</v>
      </c>
      <c r="G368" s="40">
        <v>1339.6</v>
      </c>
      <c r="H368" s="40">
        <v>1529.6</v>
      </c>
      <c r="I368" s="40">
        <v>1584.8000000000002</v>
      </c>
      <c r="J368" s="40">
        <v>1624.6</v>
      </c>
      <c r="K368" s="31">
        <v>1545</v>
      </c>
      <c r="L368" s="31">
        <v>1450</v>
      </c>
      <c r="M368" s="31">
        <v>2.5701299999999998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123.15</v>
      </c>
      <c r="D369" s="40">
        <v>124.05000000000001</v>
      </c>
      <c r="E369" s="40">
        <v>121.40000000000002</v>
      </c>
      <c r="F369" s="40">
        <v>119.65</v>
      </c>
      <c r="G369" s="40">
        <v>117.00000000000001</v>
      </c>
      <c r="H369" s="40">
        <v>125.80000000000003</v>
      </c>
      <c r="I369" s="40">
        <v>128.44999999999999</v>
      </c>
      <c r="J369" s="40">
        <v>130.20000000000005</v>
      </c>
      <c r="K369" s="31">
        <v>126.7</v>
      </c>
      <c r="L369" s="31">
        <v>122.3</v>
      </c>
      <c r="M369" s="31">
        <v>50.933619999999998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175.65</v>
      </c>
      <c r="D370" s="40">
        <v>176.58333333333334</v>
      </c>
      <c r="E370" s="40">
        <v>173.26666666666668</v>
      </c>
      <c r="F370" s="40">
        <v>170.88333333333333</v>
      </c>
      <c r="G370" s="40">
        <v>167.56666666666666</v>
      </c>
      <c r="H370" s="40">
        <v>178.9666666666667</v>
      </c>
      <c r="I370" s="40">
        <v>182.28333333333336</v>
      </c>
      <c r="J370" s="40">
        <v>184.66666666666671</v>
      </c>
      <c r="K370" s="31">
        <v>179.9</v>
      </c>
      <c r="L370" s="31">
        <v>174.2</v>
      </c>
      <c r="M370" s="31">
        <v>98.345590000000001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324</v>
      </c>
      <c r="D371" s="40">
        <v>325.73333333333335</v>
      </c>
      <c r="E371" s="40">
        <v>313.76666666666671</v>
      </c>
      <c r="F371" s="40">
        <v>303.53333333333336</v>
      </c>
      <c r="G371" s="40">
        <v>291.56666666666672</v>
      </c>
      <c r="H371" s="40">
        <v>335.9666666666667</v>
      </c>
      <c r="I371" s="40">
        <v>347.93333333333339</v>
      </c>
      <c r="J371" s="40">
        <v>358.16666666666669</v>
      </c>
      <c r="K371" s="31">
        <v>337.7</v>
      </c>
      <c r="L371" s="31">
        <v>315.5</v>
      </c>
      <c r="M371" s="31">
        <v>7.54732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621.25</v>
      </c>
      <c r="D372" s="40">
        <v>628.2833333333333</v>
      </c>
      <c r="E372" s="40">
        <v>608.01666666666665</v>
      </c>
      <c r="F372" s="40">
        <v>594.7833333333333</v>
      </c>
      <c r="G372" s="40">
        <v>574.51666666666665</v>
      </c>
      <c r="H372" s="40">
        <v>641.51666666666665</v>
      </c>
      <c r="I372" s="40">
        <v>661.7833333333333</v>
      </c>
      <c r="J372" s="40">
        <v>675.01666666666665</v>
      </c>
      <c r="K372" s="31">
        <v>648.54999999999995</v>
      </c>
      <c r="L372" s="31">
        <v>615.04999999999995</v>
      </c>
      <c r="M372" s="31">
        <v>2.73088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128.19999999999999</v>
      </c>
      <c r="D373" s="40">
        <v>127.16666666666667</v>
      </c>
      <c r="E373" s="40">
        <v>124.68333333333334</v>
      </c>
      <c r="F373" s="40">
        <v>121.16666666666667</v>
      </c>
      <c r="G373" s="40">
        <v>118.68333333333334</v>
      </c>
      <c r="H373" s="40">
        <v>130.68333333333334</v>
      </c>
      <c r="I373" s="40">
        <v>133.16666666666666</v>
      </c>
      <c r="J373" s="40">
        <v>136.68333333333334</v>
      </c>
      <c r="K373" s="31">
        <v>129.65</v>
      </c>
      <c r="L373" s="31">
        <v>123.65</v>
      </c>
      <c r="M373" s="31">
        <v>2.5525699999999998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5405.6</v>
      </c>
      <c r="D374" s="40">
        <v>5398.916666666667</v>
      </c>
      <c r="E374" s="40">
        <v>5352.6833333333343</v>
      </c>
      <c r="F374" s="40">
        <v>5299.7666666666673</v>
      </c>
      <c r="G374" s="40">
        <v>5253.5333333333347</v>
      </c>
      <c r="H374" s="40">
        <v>5451.8333333333339</v>
      </c>
      <c r="I374" s="40">
        <v>5498.0666666666657</v>
      </c>
      <c r="J374" s="40">
        <v>5550.9833333333336</v>
      </c>
      <c r="K374" s="31">
        <v>5445.15</v>
      </c>
      <c r="L374" s="31">
        <v>5346</v>
      </c>
      <c r="M374" s="31">
        <v>5.0520000000000002E-2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12756</v>
      </c>
      <c r="D375" s="40">
        <v>12746.75</v>
      </c>
      <c r="E375" s="40">
        <v>12609.25</v>
      </c>
      <c r="F375" s="40">
        <v>12462.5</v>
      </c>
      <c r="G375" s="40">
        <v>12325</v>
      </c>
      <c r="H375" s="40">
        <v>12893.5</v>
      </c>
      <c r="I375" s="40">
        <v>13031</v>
      </c>
      <c r="J375" s="40">
        <v>13177.75</v>
      </c>
      <c r="K375" s="31">
        <v>12884.25</v>
      </c>
      <c r="L375" s="31">
        <v>12600</v>
      </c>
      <c r="M375" s="31">
        <v>8.3280000000000007E-2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36.15</v>
      </c>
      <c r="D376" s="40">
        <v>36.116666666666667</v>
      </c>
      <c r="E376" s="40">
        <v>35.483333333333334</v>
      </c>
      <c r="F376" s="40">
        <v>34.81666666666667</v>
      </c>
      <c r="G376" s="40">
        <v>34.183333333333337</v>
      </c>
      <c r="H376" s="40">
        <v>36.783333333333331</v>
      </c>
      <c r="I376" s="40">
        <v>37.416666666666671</v>
      </c>
      <c r="J376" s="40">
        <v>38.083333333333329</v>
      </c>
      <c r="K376" s="31">
        <v>36.75</v>
      </c>
      <c r="L376" s="31">
        <v>35.450000000000003</v>
      </c>
      <c r="M376" s="31">
        <v>548.15488000000005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814.75</v>
      </c>
      <c r="D377" s="40">
        <v>817.55000000000007</v>
      </c>
      <c r="E377" s="40">
        <v>802.20000000000016</v>
      </c>
      <c r="F377" s="40">
        <v>789.65000000000009</v>
      </c>
      <c r="G377" s="40">
        <v>774.30000000000018</v>
      </c>
      <c r="H377" s="40">
        <v>830.10000000000014</v>
      </c>
      <c r="I377" s="40">
        <v>845.45</v>
      </c>
      <c r="J377" s="40">
        <v>858.00000000000011</v>
      </c>
      <c r="K377" s="31">
        <v>832.9</v>
      </c>
      <c r="L377" s="31">
        <v>805</v>
      </c>
      <c r="M377" s="31">
        <v>2.1184799999999999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157.6</v>
      </c>
      <c r="D378" s="40">
        <v>159.68333333333334</v>
      </c>
      <c r="E378" s="40">
        <v>154.46666666666667</v>
      </c>
      <c r="F378" s="40">
        <v>151.33333333333334</v>
      </c>
      <c r="G378" s="40">
        <v>146.11666666666667</v>
      </c>
      <c r="H378" s="40">
        <v>162.81666666666666</v>
      </c>
      <c r="I378" s="40">
        <v>168.03333333333336</v>
      </c>
      <c r="J378" s="40">
        <v>171.16666666666666</v>
      </c>
      <c r="K378" s="31">
        <v>164.9</v>
      </c>
      <c r="L378" s="31">
        <v>156.55000000000001</v>
      </c>
      <c r="M378" s="31">
        <v>71.587720000000004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140.55000000000001</v>
      </c>
      <c r="D379" s="40">
        <v>142.01666666666668</v>
      </c>
      <c r="E379" s="40">
        <v>138.63333333333335</v>
      </c>
      <c r="F379" s="40">
        <v>136.71666666666667</v>
      </c>
      <c r="G379" s="40">
        <v>133.33333333333334</v>
      </c>
      <c r="H379" s="40">
        <v>143.93333333333337</v>
      </c>
      <c r="I379" s="40">
        <v>147.31666666666669</v>
      </c>
      <c r="J379" s="40">
        <v>149.23333333333338</v>
      </c>
      <c r="K379" s="31">
        <v>145.4</v>
      </c>
      <c r="L379" s="31">
        <v>140.1</v>
      </c>
      <c r="M379" s="31">
        <v>31.156839999999999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255.05</v>
      </c>
      <c r="D380" s="40">
        <v>256.58333333333337</v>
      </c>
      <c r="E380" s="40">
        <v>248.56666666666672</v>
      </c>
      <c r="F380" s="40">
        <v>242.08333333333334</v>
      </c>
      <c r="G380" s="40">
        <v>234.06666666666669</v>
      </c>
      <c r="H380" s="40">
        <v>263.06666666666672</v>
      </c>
      <c r="I380" s="40">
        <v>271.08333333333337</v>
      </c>
      <c r="J380" s="40">
        <v>277.56666666666678</v>
      </c>
      <c r="K380" s="31">
        <v>264.60000000000002</v>
      </c>
      <c r="L380" s="31">
        <v>250.1</v>
      </c>
      <c r="M380" s="31">
        <v>1.9184399999999999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857.9</v>
      </c>
      <c r="D381" s="40">
        <v>867.9666666666667</v>
      </c>
      <c r="E381" s="40">
        <v>837.93333333333339</v>
      </c>
      <c r="F381" s="40">
        <v>817.9666666666667</v>
      </c>
      <c r="G381" s="40">
        <v>787.93333333333339</v>
      </c>
      <c r="H381" s="40">
        <v>887.93333333333339</v>
      </c>
      <c r="I381" s="40">
        <v>917.9666666666667</v>
      </c>
      <c r="J381" s="40">
        <v>937.93333333333339</v>
      </c>
      <c r="K381" s="31">
        <v>898</v>
      </c>
      <c r="L381" s="31">
        <v>848</v>
      </c>
      <c r="M381" s="31">
        <v>2.5082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27.65</v>
      </c>
      <c r="D382" s="40">
        <v>27.883333333333329</v>
      </c>
      <c r="E382" s="40">
        <v>27.316666666666659</v>
      </c>
      <c r="F382" s="40">
        <v>26.983333333333331</v>
      </c>
      <c r="G382" s="40">
        <v>26.416666666666661</v>
      </c>
      <c r="H382" s="40">
        <v>28.216666666666658</v>
      </c>
      <c r="I382" s="40">
        <v>28.783333333333328</v>
      </c>
      <c r="J382" s="40">
        <v>29.116666666666656</v>
      </c>
      <c r="K382" s="31">
        <v>28.45</v>
      </c>
      <c r="L382" s="31">
        <v>27.55</v>
      </c>
      <c r="M382" s="31">
        <v>19.045089999999998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195.1</v>
      </c>
      <c r="D383" s="40">
        <v>199.23333333333335</v>
      </c>
      <c r="E383" s="40">
        <v>187.4666666666667</v>
      </c>
      <c r="F383" s="40">
        <v>179.83333333333334</v>
      </c>
      <c r="G383" s="40">
        <v>168.06666666666669</v>
      </c>
      <c r="H383" s="40">
        <v>206.8666666666667</v>
      </c>
      <c r="I383" s="40">
        <v>218.63333333333335</v>
      </c>
      <c r="J383" s="40">
        <v>226.26666666666671</v>
      </c>
      <c r="K383" s="31">
        <v>211</v>
      </c>
      <c r="L383" s="31">
        <v>191.6</v>
      </c>
      <c r="M383" s="31">
        <v>45.94932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609.4</v>
      </c>
      <c r="D384" s="40">
        <v>613.26666666666665</v>
      </c>
      <c r="E384" s="40">
        <v>598.63333333333333</v>
      </c>
      <c r="F384" s="40">
        <v>587.86666666666667</v>
      </c>
      <c r="G384" s="40">
        <v>573.23333333333335</v>
      </c>
      <c r="H384" s="40">
        <v>624.0333333333333</v>
      </c>
      <c r="I384" s="40">
        <v>638.66666666666652</v>
      </c>
      <c r="J384" s="40">
        <v>649.43333333333328</v>
      </c>
      <c r="K384" s="31">
        <v>627.9</v>
      </c>
      <c r="L384" s="31">
        <v>602.5</v>
      </c>
      <c r="M384" s="31">
        <v>2.4358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274.39999999999998</v>
      </c>
      <c r="D385" s="40">
        <v>276.18333333333334</v>
      </c>
      <c r="E385" s="40">
        <v>268.36666666666667</v>
      </c>
      <c r="F385" s="40">
        <v>262.33333333333331</v>
      </c>
      <c r="G385" s="40">
        <v>254.51666666666665</v>
      </c>
      <c r="H385" s="40">
        <v>282.2166666666667</v>
      </c>
      <c r="I385" s="40">
        <v>290.03333333333342</v>
      </c>
      <c r="J385" s="40">
        <v>296.06666666666672</v>
      </c>
      <c r="K385" s="31">
        <v>284</v>
      </c>
      <c r="L385" s="31">
        <v>270.14999999999998</v>
      </c>
      <c r="M385" s="31">
        <v>2.3413900000000001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69.2</v>
      </c>
      <c r="D386" s="40">
        <v>70.333333333333329</v>
      </c>
      <c r="E386" s="40">
        <v>67.86666666666666</v>
      </c>
      <c r="F386" s="40">
        <v>66.533333333333331</v>
      </c>
      <c r="G386" s="40">
        <v>64.066666666666663</v>
      </c>
      <c r="H386" s="40">
        <v>71.666666666666657</v>
      </c>
      <c r="I386" s="40">
        <v>74.133333333333326</v>
      </c>
      <c r="J386" s="40">
        <v>75.466666666666654</v>
      </c>
      <c r="K386" s="31">
        <v>72.8</v>
      </c>
      <c r="L386" s="31">
        <v>69</v>
      </c>
      <c r="M386" s="31">
        <v>15.700100000000001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2075.9499999999998</v>
      </c>
      <c r="D387" s="40">
        <v>2070.2666666666669</v>
      </c>
      <c r="E387" s="40">
        <v>2038.7333333333336</v>
      </c>
      <c r="F387" s="40">
        <v>2001.5166666666667</v>
      </c>
      <c r="G387" s="40">
        <v>1969.9833333333333</v>
      </c>
      <c r="H387" s="40">
        <v>2107.4833333333336</v>
      </c>
      <c r="I387" s="40">
        <v>2139.0166666666673</v>
      </c>
      <c r="J387" s="40">
        <v>2176.233333333334</v>
      </c>
      <c r="K387" s="31">
        <v>2101.8000000000002</v>
      </c>
      <c r="L387" s="31">
        <v>2033.05</v>
      </c>
      <c r="M387" s="31">
        <v>0.18972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393.3</v>
      </c>
      <c r="D388" s="40">
        <v>397.65000000000003</v>
      </c>
      <c r="E388" s="40">
        <v>385.60000000000008</v>
      </c>
      <c r="F388" s="40">
        <v>377.90000000000003</v>
      </c>
      <c r="G388" s="40">
        <v>365.85000000000008</v>
      </c>
      <c r="H388" s="40">
        <v>405.35000000000008</v>
      </c>
      <c r="I388" s="40">
        <v>417.40000000000003</v>
      </c>
      <c r="J388" s="40">
        <v>425.10000000000008</v>
      </c>
      <c r="K388" s="31">
        <v>409.7</v>
      </c>
      <c r="L388" s="31">
        <v>389.95</v>
      </c>
      <c r="M388" s="31">
        <v>3.4957799999999999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150.35</v>
      </c>
      <c r="D389" s="40">
        <v>153.6</v>
      </c>
      <c r="E389" s="40">
        <v>146.25</v>
      </c>
      <c r="F389" s="40">
        <v>142.15</v>
      </c>
      <c r="G389" s="40">
        <v>134.80000000000001</v>
      </c>
      <c r="H389" s="40">
        <v>157.69999999999999</v>
      </c>
      <c r="I389" s="40">
        <v>165.04999999999995</v>
      </c>
      <c r="J389" s="40">
        <v>169.14999999999998</v>
      </c>
      <c r="K389" s="31">
        <v>160.94999999999999</v>
      </c>
      <c r="L389" s="31">
        <v>149.5</v>
      </c>
      <c r="M389" s="31">
        <v>9.1246200000000002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1173.2</v>
      </c>
      <c r="D390" s="40">
        <v>1184.4666666666665</v>
      </c>
      <c r="E390" s="40">
        <v>1148.9333333333329</v>
      </c>
      <c r="F390" s="40">
        <v>1124.6666666666665</v>
      </c>
      <c r="G390" s="40">
        <v>1089.133333333333</v>
      </c>
      <c r="H390" s="40">
        <v>1208.7333333333329</v>
      </c>
      <c r="I390" s="40">
        <v>1244.2666666666662</v>
      </c>
      <c r="J390" s="40">
        <v>1268.5333333333328</v>
      </c>
      <c r="K390" s="31">
        <v>1220</v>
      </c>
      <c r="L390" s="31">
        <v>1160.2</v>
      </c>
      <c r="M390" s="31">
        <v>1.98186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2162.35</v>
      </c>
      <c r="D391" s="40">
        <v>2156.2166666666667</v>
      </c>
      <c r="E391" s="40">
        <v>2138.4333333333334</v>
      </c>
      <c r="F391" s="40">
        <v>2114.5166666666669</v>
      </c>
      <c r="G391" s="40">
        <v>2096.7333333333336</v>
      </c>
      <c r="H391" s="40">
        <v>2180.1333333333332</v>
      </c>
      <c r="I391" s="40">
        <v>2197.916666666667</v>
      </c>
      <c r="J391" s="40">
        <v>2221.833333333333</v>
      </c>
      <c r="K391" s="31">
        <v>2174</v>
      </c>
      <c r="L391" s="31">
        <v>2132.3000000000002</v>
      </c>
      <c r="M391" s="31">
        <v>45.478020000000001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117.6</v>
      </c>
      <c r="D392" s="40">
        <v>119.85000000000001</v>
      </c>
      <c r="E392" s="40">
        <v>114.00000000000001</v>
      </c>
      <c r="F392" s="40">
        <v>110.4</v>
      </c>
      <c r="G392" s="40">
        <v>104.55000000000001</v>
      </c>
      <c r="H392" s="40">
        <v>123.45000000000002</v>
      </c>
      <c r="I392" s="40">
        <v>129.30000000000001</v>
      </c>
      <c r="J392" s="40">
        <v>132.90000000000003</v>
      </c>
      <c r="K392" s="31">
        <v>125.7</v>
      </c>
      <c r="L392" s="31">
        <v>116.25</v>
      </c>
      <c r="M392" s="31">
        <v>0.18836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1328.1</v>
      </c>
      <c r="D393" s="40">
        <v>1336.3833333333332</v>
      </c>
      <c r="E393" s="40">
        <v>1295.7666666666664</v>
      </c>
      <c r="F393" s="40">
        <v>1263.4333333333332</v>
      </c>
      <c r="G393" s="40">
        <v>1222.8166666666664</v>
      </c>
      <c r="H393" s="40">
        <v>1368.7166666666665</v>
      </c>
      <c r="I393" s="40">
        <v>1409.3333333333333</v>
      </c>
      <c r="J393" s="40">
        <v>1441.6666666666665</v>
      </c>
      <c r="K393" s="31">
        <v>1377</v>
      </c>
      <c r="L393" s="31">
        <v>1304.05</v>
      </c>
      <c r="M393" s="31">
        <v>0.68198000000000003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1782.35</v>
      </c>
      <c r="D394" s="40">
        <v>1815.1166666666668</v>
      </c>
      <c r="E394" s="40">
        <v>1721.2333333333336</v>
      </c>
      <c r="F394" s="40">
        <v>1660.1166666666668</v>
      </c>
      <c r="G394" s="40">
        <v>1566.2333333333336</v>
      </c>
      <c r="H394" s="40">
        <v>1876.2333333333336</v>
      </c>
      <c r="I394" s="40">
        <v>1970.1166666666668</v>
      </c>
      <c r="J394" s="40">
        <v>2031.2333333333336</v>
      </c>
      <c r="K394" s="31">
        <v>1909</v>
      </c>
      <c r="L394" s="31">
        <v>1754</v>
      </c>
      <c r="M394" s="31">
        <v>3.7974299999999999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1020.35</v>
      </c>
      <c r="D395" s="40">
        <v>1014.4499999999999</v>
      </c>
      <c r="E395" s="40">
        <v>1003.8999999999999</v>
      </c>
      <c r="F395" s="40">
        <v>987.44999999999993</v>
      </c>
      <c r="G395" s="40">
        <v>976.89999999999986</v>
      </c>
      <c r="H395" s="40">
        <v>1030.8999999999999</v>
      </c>
      <c r="I395" s="40">
        <v>1041.4499999999998</v>
      </c>
      <c r="J395" s="40">
        <v>1057.8999999999999</v>
      </c>
      <c r="K395" s="31">
        <v>1025</v>
      </c>
      <c r="L395" s="31">
        <v>998</v>
      </c>
      <c r="M395" s="31">
        <v>9.6074999999999999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1135.45</v>
      </c>
      <c r="D396" s="40">
        <v>1131.6666666666667</v>
      </c>
      <c r="E396" s="40">
        <v>1122.3833333333334</v>
      </c>
      <c r="F396" s="40">
        <v>1109.3166666666666</v>
      </c>
      <c r="G396" s="40">
        <v>1100.0333333333333</v>
      </c>
      <c r="H396" s="40">
        <v>1144.7333333333336</v>
      </c>
      <c r="I396" s="40">
        <v>1154.0166666666669</v>
      </c>
      <c r="J396" s="40">
        <v>1167.0833333333337</v>
      </c>
      <c r="K396" s="31">
        <v>1140.95</v>
      </c>
      <c r="L396" s="31">
        <v>1118.5999999999999</v>
      </c>
      <c r="M396" s="31">
        <v>12.514060000000001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441.4</v>
      </c>
      <c r="D397" s="40">
        <v>439.41666666666669</v>
      </c>
      <c r="E397" s="40">
        <v>430.03333333333336</v>
      </c>
      <c r="F397" s="40">
        <v>418.66666666666669</v>
      </c>
      <c r="G397" s="40">
        <v>409.28333333333336</v>
      </c>
      <c r="H397" s="40">
        <v>450.78333333333336</v>
      </c>
      <c r="I397" s="40">
        <v>460.16666666666669</v>
      </c>
      <c r="J397" s="40">
        <v>471.53333333333336</v>
      </c>
      <c r="K397" s="31">
        <v>448.8</v>
      </c>
      <c r="L397" s="31">
        <v>428.05</v>
      </c>
      <c r="M397" s="31">
        <v>2.6312600000000002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25.45</v>
      </c>
      <c r="D398" s="40">
        <v>25.633333333333336</v>
      </c>
      <c r="E398" s="40">
        <v>25.166666666666671</v>
      </c>
      <c r="F398" s="40">
        <v>24.883333333333336</v>
      </c>
      <c r="G398" s="40">
        <v>24.416666666666671</v>
      </c>
      <c r="H398" s="40">
        <v>25.916666666666671</v>
      </c>
      <c r="I398" s="40">
        <v>26.383333333333333</v>
      </c>
      <c r="J398" s="40">
        <v>26.666666666666671</v>
      </c>
      <c r="K398" s="31">
        <v>26.1</v>
      </c>
      <c r="L398" s="31">
        <v>25.35</v>
      </c>
      <c r="M398" s="31">
        <v>19.32319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2763.85</v>
      </c>
      <c r="D399" s="40">
        <v>2784.15</v>
      </c>
      <c r="E399" s="40">
        <v>2708.3</v>
      </c>
      <c r="F399" s="40">
        <v>2652.75</v>
      </c>
      <c r="G399" s="40">
        <v>2576.9</v>
      </c>
      <c r="H399" s="40">
        <v>2839.7000000000003</v>
      </c>
      <c r="I399" s="40">
        <v>2915.5499999999997</v>
      </c>
      <c r="J399" s="40">
        <v>2971.1000000000004</v>
      </c>
      <c r="K399" s="31">
        <v>2860</v>
      </c>
      <c r="L399" s="31">
        <v>2728.6</v>
      </c>
      <c r="M399" s="31">
        <v>0.67156000000000005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8971</v>
      </c>
      <c r="D400" s="40">
        <v>9051.6666666666661</v>
      </c>
      <c r="E400" s="40">
        <v>8824.3333333333321</v>
      </c>
      <c r="F400" s="40">
        <v>8677.6666666666661</v>
      </c>
      <c r="G400" s="40">
        <v>8450.3333333333321</v>
      </c>
      <c r="H400" s="40">
        <v>9198.3333333333321</v>
      </c>
      <c r="I400" s="40">
        <v>9425.6666666666642</v>
      </c>
      <c r="J400" s="40">
        <v>9572.3333333333321</v>
      </c>
      <c r="K400" s="31">
        <v>9279</v>
      </c>
      <c r="L400" s="31">
        <v>8905</v>
      </c>
      <c r="M400" s="31">
        <v>2.8694500000000001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8812.5</v>
      </c>
      <c r="D401" s="40">
        <v>8772.5</v>
      </c>
      <c r="E401" s="40">
        <v>8685</v>
      </c>
      <c r="F401" s="40">
        <v>8557.5</v>
      </c>
      <c r="G401" s="40">
        <v>8470</v>
      </c>
      <c r="H401" s="40">
        <v>8900</v>
      </c>
      <c r="I401" s="40">
        <v>8987.5</v>
      </c>
      <c r="J401" s="40">
        <v>9115</v>
      </c>
      <c r="K401" s="31">
        <v>8860</v>
      </c>
      <c r="L401" s="31">
        <v>8645</v>
      </c>
      <c r="M401" s="31">
        <v>0.15142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6987.75</v>
      </c>
      <c r="D402" s="40">
        <v>7023.916666666667</v>
      </c>
      <c r="E402" s="40">
        <v>6822.8333333333339</v>
      </c>
      <c r="F402" s="40">
        <v>6657.916666666667</v>
      </c>
      <c r="G402" s="40">
        <v>6456.8333333333339</v>
      </c>
      <c r="H402" s="40">
        <v>7188.8333333333339</v>
      </c>
      <c r="I402" s="40">
        <v>7389.9166666666679</v>
      </c>
      <c r="J402" s="40">
        <v>7554.8333333333339</v>
      </c>
      <c r="K402" s="31">
        <v>7225</v>
      </c>
      <c r="L402" s="31">
        <v>6859</v>
      </c>
      <c r="M402" s="31">
        <v>0.34458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</v>
      </c>
      <c r="D403" s="40">
        <v>116.76666666666665</v>
      </c>
      <c r="E403" s="40">
        <v>109.8333333333333</v>
      </c>
      <c r="F403" s="40">
        <v>105.66666666666664</v>
      </c>
      <c r="G403" s="40">
        <v>98.733333333333292</v>
      </c>
      <c r="H403" s="40">
        <v>120.93333333333331</v>
      </c>
      <c r="I403" s="40">
        <v>127.86666666666665</v>
      </c>
      <c r="J403" s="40">
        <v>132.0333333333333</v>
      </c>
      <c r="K403" s="31">
        <v>123.7</v>
      </c>
      <c r="L403" s="31">
        <v>112.6</v>
      </c>
      <c r="M403" s="31">
        <v>13.86467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232.1</v>
      </c>
      <c r="D404" s="40">
        <v>238.04999999999998</v>
      </c>
      <c r="E404" s="40">
        <v>224.04999999999995</v>
      </c>
      <c r="F404" s="40">
        <v>215.99999999999997</v>
      </c>
      <c r="G404" s="40">
        <v>201.99999999999994</v>
      </c>
      <c r="H404" s="40">
        <v>246.09999999999997</v>
      </c>
      <c r="I404" s="40">
        <v>260.10000000000002</v>
      </c>
      <c r="J404" s="40">
        <v>268.14999999999998</v>
      </c>
      <c r="K404" s="31">
        <v>252.05</v>
      </c>
      <c r="L404" s="31">
        <v>230</v>
      </c>
      <c r="M404" s="31">
        <v>13.04584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293.10000000000002</v>
      </c>
      <c r="D405" s="40">
        <v>297.68333333333334</v>
      </c>
      <c r="E405" s="40">
        <v>285.41666666666669</v>
      </c>
      <c r="F405" s="40">
        <v>277.73333333333335</v>
      </c>
      <c r="G405" s="40">
        <v>265.4666666666667</v>
      </c>
      <c r="H405" s="40">
        <v>305.36666666666667</v>
      </c>
      <c r="I405" s="40">
        <v>317.63333333333333</v>
      </c>
      <c r="J405" s="40">
        <v>325.31666666666666</v>
      </c>
      <c r="K405" s="31">
        <v>309.95</v>
      </c>
      <c r="L405" s="31">
        <v>290</v>
      </c>
      <c r="M405" s="31">
        <v>0.87568000000000001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2219.65</v>
      </c>
      <c r="D406" s="40">
        <v>2251.6166666666668</v>
      </c>
      <c r="E406" s="40">
        <v>2153.6333333333337</v>
      </c>
      <c r="F406" s="40">
        <v>2087.6166666666668</v>
      </c>
      <c r="G406" s="40">
        <v>1989.6333333333337</v>
      </c>
      <c r="H406" s="40">
        <v>2317.6333333333337</v>
      </c>
      <c r="I406" s="40">
        <v>2415.6166666666672</v>
      </c>
      <c r="J406" s="40">
        <v>2481.6333333333337</v>
      </c>
      <c r="K406" s="31">
        <v>2349.6</v>
      </c>
      <c r="L406" s="31">
        <v>2185.6</v>
      </c>
      <c r="M406" s="31">
        <v>8.0740000000000006E-2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554.79999999999995</v>
      </c>
      <c r="D407" s="40">
        <v>565.93333333333328</v>
      </c>
      <c r="E407" s="40">
        <v>538.86666666666656</v>
      </c>
      <c r="F407" s="40">
        <v>522.93333333333328</v>
      </c>
      <c r="G407" s="40">
        <v>495.86666666666656</v>
      </c>
      <c r="H407" s="40">
        <v>581.86666666666656</v>
      </c>
      <c r="I407" s="40">
        <v>608.93333333333339</v>
      </c>
      <c r="J407" s="40">
        <v>624.86666666666656</v>
      </c>
      <c r="K407" s="31">
        <v>593</v>
      </c>
      <c r="L407" s="31">
        <v>550</v>
      </c>
      <c r="M407" s="31">
        <v>8.7562200000000008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95.1</v>
      </c>
      <c r="D408" s="40">
        <v>95.683333333333323</v>
      </c>
      <c r="E408" s="40">
        <v>92.566666666666649</v>
      </c>
      <c r="F408" s="40">
        <v>90.033333333333331</v>
      </c>
      <c r="G408" s="40">
        <v>86.916666666666657</v>
      </c>
      <c r="H408" s="40">
        <v>98.21666666666664</v>
      </c>
      <c r="I408" s="40">
        <v>101.33333333333331</v>
      </c>
      <c r="J408" s="40">
        <v>103.86666666666663</v>
      </c>
      <c r="K408" s="31">
        <v>98.8</v>
      </c>
      <c r="L408" s="31">
        <v>93.15</v>
      </c>
      <c r="M408" s="31">
        <v>11.701919999999999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230.05</v>
      </c>
      <c r="D409" s="40">
        <v>232.28333333333333</v>
      </c>
      <c r="E409" s="40">
        <v>223.26666666666665</v>
      </c>
      <c r="F409" s="40">
        <v>216.48333333333332</v>
      </c>
      <c r="G409" s="40">
        <v>207.46666666666664</v>
      </c>
      <c r="H409" s="40">
        <v>239.06666666666666</v>
      </c>
      <c r="I409" s="40">
        <v>248.08333333333337</v>
      </c>
      <c r="J409" s="40">
        <v>254.86666666666667</v>
      </c>
      <c r="K409" s="31">
        <v>241.3</v>
      </c>
      <c r="L409" s="31">
        <v>225.5</v>
      </c>
      <c r="M409" s="31">
        <v>1.27081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25985.95</v>
      </c>
      <c r="D410" s="40">
        <v>26080.399999999998</v>
      </c>
      <c r="E410" s="40">
        <v>25710.799999999996</v>
      </c>
      <c r="F410" s="40">
        <v>25435.649999999998</v>
      </c>
      <c r="G410" s="40">
        <v>25066.049999999996</v>
      </c>
      <c r="H410" s="40">
        <v>26355.549999999996</v>
      </c>
      <c r="I410" s="40">
        <v>26725.149999999994</v>
      </c>
      <c r="J410" s="40">
        <v>27000.299999999996</v>
      </c>
      <c r="K410" s="31">
        <v>26450</v>
      </c>
      <c r="L410" s="31">
        <v>25805.25</v>
      </c>
      <c r="M410" s="31">
        <v>0.58352000000000004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1852.55</v>
      </c>
      <c r="D411" s="40">
        <v>1907.5166666666667</v>
      </c>
      <c r="E411" s="40">
        <v>1755.0333333333333</v>
      </c>
      <c r="F411" s="40">
        <v>1657.5166666666667</v>
      </c>
      <c r="G411" s="40">
        <v>1505.0333333333333</v>
      </c>
      <c r="H411" s="40">
        <v>2005.0333333333333</v>
      </c>
      <c r="I411" s="40">
        <v>2157.5166666666664</v>
      </c>
      <c r="J411" s="40">
        <v>2255.0333333333333</v>
      </c>
      <c r="K411" s="31">
        <v>2060</v>
      </c>
      <c r="L411" s="31">
        <v>1810</v>
      </c>
      <c r="M411" s="31">
        <v>2.0613100000000002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1245.7</v>
      </c>
      <c r="D412" s="40">
        <v>1245.7</v>
      </c>
      <c r="E412" s="40">
        <v>1216</v>
      </c>
      <c r="F412" s="40">
        <v>1186.3</v>
      </c>
      <c r="G412" s="40">
        <v>1156.5999999999999</v>
      </c>
      <c r="H412" s="40">
        <v>1275.4000000000001</v>
      </c>
      <c r="I412" s="40">
        <v>1305.1000000000004</v>
      </c>
      <c r="J412" s="40">
        <v>1334.8000000000002</v>
      </c>
      <c r="K412" s="31">
        <v>1275.4000000000001</v>
      </c>
      <c r="L412" s="31">
        <v>1216</v>
      </c>
      <c r="M412" s="31">
        <v>10.38015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2163.65</v>
      </c>
      <c r="D413" s="40">
        <v>2183.9166666666665</v>
      </c>
      <c r="E413" s="40">
        <v>2135.7333333333331</v>
      </c>
      <c r="F413" s="40">
        <v>2107.8166666666666</v>
      </c>
      <c r="G413" s="40">
        <v>2059.6333333333332</v>
      </c>
      <c r="H413" s="40">
        <v>2211.833333333333</v>
      </c>
      <c r="I413" s="40">
        <v>2260.0166666666664</v>
      </c>
      <c r="J413" s="40">
        <v>2287.9333333333329</v>
      </c>
      <c r="K413" s="31">
        <v>2232.1</v>
      </c>
      <c r="L413" s="31">
        <v>2156</v>
      </c>
      <c r="M413" s="31">
        <v>3.0857700000000001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569.4</v>
      </c>
      <c r="D414" s="40">
        <v>575.13333333333333</v>
      </c>
      <c r="E414" s="40">
        <v>554.26666666666665</v>
      </c>
      <c r="F414" s="40">
        <v>539.13333333333333</v>
      </c>
      <c r="G414" s="40">
        <v>518.26666666666665</v>
      </c>
      <c r="H414" s="40">
        <v>590.26666666666665</v>
      </c>
      <c r="I414" s="40">
        <v>611.13333333333321</v>
      </c>
      <c r="J414" s="40">
        <v>626.26666666666665</v>
      </c>
      <c r="K414" s="31">
        <v>596</v>
      </c>
      <c r="L414" s="31">
        <v>560</v>
      </c>
      <c r="M414" s="31">
        <v>1.1864399999999999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1683.7</v>
      </c>
      <c r="D415" s="40">
        <v>1683.4833333333333</v>
      </c>
      <c r="E415" s="40">
        <v>1639.7166666666667</v>
      </c>
      <c r="F415" s="40">
        <v>1595.7333333333333</v>
      </c>
      <c r="G415" s="40">
        <v>1551.9666666666667</v>
      </c>
      <c r="H415" s="40">
        <v>1727.4666666666667</v>
      </c>
      <c r="I415" s="40">
        <v>1771.2333333333336</v>
      </c>
      <c r="J415" s="40">
        <v>1815.2166666666667</v>
      </c>
      <c r="K415" s="31">
        <v>1727.25</v>
      </c>
      <c r="L415" s="31">
        <v>1639.5</v>
      </c>
      <c r="M415" s="31">
        <v>0.84616999999999998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1610</v>
      </c>
      <c r="D416" s="40">
        <v>1621.3</v>
      </c>
      <c r="E416" s="40">
        <v>1521.85</v>
      </c>
      <c r="F416" s="40">
        <v>1433.7</v>
      </c>
      <c r="G416" s="40">
        <v>1334.25</v>
      </c>
      <c r="H416" s="40">
        <v>1709.4499999999998</v>
      </c>
      <c r="I416" s="40">
        <v>1808.9</v>
      </c>
      <c r="J416" s="40">
        <v>1897.0499999999997</v>
      </c>
      <c r="K416" s="31">
        <v>1720.75</v>
      </c>
      <c r="L416" s="31">
        <v>1533.15</v>
      </c>
      <c r="M416" s="31">
        <v>2.0912600000000001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856.7</v>
      </c>
      <c r="D417" s="40">
        <v>857.6</v>
      </c>
      <c r="E417" s="40">
        <v>839.15000000000009</v>
      </c>
      <c r="F417" s="40">
        <v>821.6</v>
      </c>
      <c r="G417" s="40">
        <v>803.15000000000009</v>
      </c>
      <c r="H417" s="40">
        <v>875.15000000000009</v>
      </c>
      <c r="I417" s="40">
        <v>893.60000000000014</v>
      </c>
      <c r="J417" s="40">
        <v>911.15000000000009</v>
      </c>
      <c r="K417" s="31">
        <v>876.05</v>
      </c>
      <c r="L417" s="31">
        <v>840.05</v>
      </c>
      <c r="M417" s="31">
        <v>2.58785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605.45000000000005</v>
      </c>
      <c r="D418" s="40">
        <v>614.33333333333337</v>
      </c>
      <c r="E418" s="40">
        <v>579.66666666666674</v>
      </c>
      <c r="F418" s="40">
        <v>553.88333333333333</v>
      </c>
      <c r="G418" s="40">
        <v>519.2166666666667</v>
      </c>
      <c r="H418" s="40">
        <v>640.11666666666679</v>
      </c>
      <c r="I418" s="40">
        <v>674.78333333333353</v>
      </c>
      <c r="J418" s="40">
        <v>700.56666666666683</v>
      </c>
      <c r="K418" s="31">
        <v>649</v>
      </c>
      <c r="L418" s="31">
        <v>588.54999999999995</v>
      </c>
      <c r="M418" s="31">
        <v>0.70989000000000002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66.650000000000006</v>
      </c>
      <c r="D419" s="40">
        <v>67.166666666666671</v>
      </c>
      <c r="E419" s="40">
        <v>65.083333333333343</v>
      </c>
      <c r="F419" s="40">
        <v>63.516666666666666</v>
      </c>
      <c r="G419" s="40">
        <v>61.433333333333337</v>
      </c>
      <c r="H419" s="40">
        <v>68.733333333333348</v>
      </c>
      <c r="I419" s="40">
        <v>70.816666666666691</v>
      </c>
      <c r="J419" s="40">
        <v>72.383333333333354</v>
      </c>
      <c r="K419" s="31">
        <v>69.25</v>
      </c>
      <c r="L419" s="31">
        <v>65.599999999999994</v>
      </c>
      <c r="M419" s="31">
        <v>31.551500000000001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113.9</v>
      </c>
      <c r="D420" s="40">
        <v>114.28333333333335</v>
      </c>
      <c r="E420" s="40">
        <v>110.56666666666669</v>
      </c>
      <c r="F420" s="40">
        <v>107.23333333333335</v>
      </c>
      <c r="G420" s="40">
        <v>103.51666666666669</v>
      </c>
      <c r="H420" s="40">
        <v>117.61666666666669</v>
      </c>
      <c r="I420" s="40">
        <v>121.33333333333336</v>
      </c>
      <c r="J420" s="40">
        <v>124.66666666666669</v>
      </c>
      <c r="K420" s="31">
        <v>118</v>
      </c>
      <c r="L420" s="31">
        <v>110.95</v>
      </c>
      <c r="M420" s="31">
        <v>11.740550000000001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409.5</v>
      </c>
      <c r="D421" s="40">
        <v>407.91666666666669</v>
      </c>
      <c r="E421" s="40">
        <v>402.83333333333337</v>
      </c>
      <c r="F421" s="40">
        <v>396.16666666666669</v>
      </c>
      <c r="G421" s="40">
        <v>391.08333333333337</v>
      </c>
      <c r="H421" s="40">
        <v>414.58333333333337</v>
      </c>
      <c r="I421" s="40">
        <v>419.66666666666674</v>
      </c>
      <c r="J421" s="40">
        <v>426.33333333333337</v>
      </c>
      <c r="K421" s="31">
        <v>413</v>
      </c>
      <c r="L421" s="31">
        <v>401.25</v>
      </c>
      <c r="M421" s="31">
        <v>265.59937000000002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115.15</v>
      </c>
      <c r="D422" s="40">
        <v>116.86666666666667</v>
      </c>
      <c r="E422" s="40">
        <v>110.83333333333334</v>
      </c>
      <c r="F422" s="40">
        <v>106.51666666666667</v>
      </c>
      <c r="G422" s="40">
        <v>100.48333333333333</v>
      </c>
      <c r="H422" s="40">
        <v>121.18333333333335</v>
      </c>
      <c r="I422" s="40">
        <v>127.21666666666668</v>
      </c>
      <c r="J422" s="40">
        <v>131.53333333333336</v>
      </c>
      <c r="K422" s="31">
        <v>122.9</v>
      </c>
      <c r="L422" s="31">
        <v>112.55</v>
      </c>
      <c r="M422" s="31">
        <v>875.66319999999996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259.75</v>
      </c>
      <c r="D423" s="40">
        <v>259.90000000000003</v>
      </c>
      <c r="E423" s="40">
        <v>248.35000000000008</v>
      </c>
      <c r="F423" s="40">
        <v>236.95000000000005</v>
      </c>
      <c r="G423" s="40">
        <v>225.40000000000009</v>
      </c>
      <c r="H423" s="40">
        <v>271.30000000000007</v>
      </c>
      <c r="I423" s="40">
        <v>282.85000000000002</v>
      </c>
      <c r="J423" s="40">
        <v>294.25000000000006</v>
      </c>
      <c r="K423" s="31">
        <v>271.45</v>
      </c>
      <c r="L423" s="31">
        <v>248.5</v>
      </c>
      <c r="M423" s="31">
        <v>9.9027100000000008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246.95</v>
      </c>
      <c r="D424" s="40">
        <v>253.65</v>
      </c>
      <c r="E424" s="40">
        <v>238.35000000000002</v>
      </c>
      <c r="F424" s="40">
        <v>229.75000000000003</v>
      </c>
      <c r="G424" s="40">
        <v>214.45000000000005</v>
      </c>
      <c r="H424" s="40">
        <v>262.25</v>
      </c>
      <c r="I424" s="40">
        <v>277.55</v>
      </c>
      <c r="J424" s="40">
        <v>286.14999999999998</v>
      </c>
      <c r="K424" s="31">
        <v>268.95</v>
      </c>
      <c r="L424" s="31">
        <v>245.05</v>
      </c>
      <c r="M424" s="31">
        <v>6.1846500000000004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581.65</v>
      </c>
      <c r="D425" s="40">
        <v>590.88333333333333</v>
      </c>
      <c r="E425" s="40">
        <v>566.76666666666665</v>
      </c>
      <c r="F425" s="40">
        <v>551.88333333333333</v>
      </c>
      <c r="G425" s="40">
        <v>527.76666666666665</v>
      </c>
      <c r="H425" s="40">
        <v>605.76666666666665</v>
      </c>
      <c r="I425" s="40">
        <v>629.88333333333321</v>
      </c>
      <c r="J425" s="40">
        <v>644.76666666666665</v>
      </c>
      <c r="K425" s="31">
        <v>615</v>
      </c>
      <c r="L425" s="31">
        <v>576</v>
      </c>
      <c r="M425" s="31">
        <v>7.1398799999999998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572.29999999999995</v>
      </c>
      <c r="D426" s="40">
        <v>581.44999999999993</v>
      </c>
      <c r="E426" s="40">
        <v>553.14999999999986</v>
      </c>
      <c r="F426" s="40">
        <v>533.99999999999989</v>
      </c>
      <c r="G426" s="40">
        <v>505.69999999999982</v>
      </c>
      <c r="H426" s="40">
        <v>600.59999999999991</v>
      </c>
      <c r="I426" s="40">
        <v>628.89999999999986</v>
      </c>
      <c r="J426" s="40">
        <v>648.04999999999995</v>
      </c>
      <c r="K426" s="31">
        <v>609.75</v>
      </c>
      <c r="L426" s="31">
        <v>562.29999999999995</v>
      </c>
      <c r="M426" s="31">
        <v>2.5285500000000001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397.95</v>
      </c>
      <c r="D427" s="40">
        <v>400.89999999999992</v>
      </c>
      <c r="E427" s="40">
        <v>392.14999999999986</v>
      </c>
      <c r="F427" s="40">
        <v>386.34999999999997</v>
      </c>
      <c r="G427" s="40">
        <v>377.59999999999991</v>
      </c>
      <c r="H427" s="40">
        <v>406.69999999999982</v>
      </c>
      <c r="I427" s="40">
        <v>415.44999999999993</v>
      </c>
      <c r="J427" s="40">
        <v>421.24999999999977</v>
      </c>
      <c r="K427" s="31">
        <v>409.65</v>
      </c>
      <c r="L427" s="31">
        <v>395.1</v>
      </c>
      <c r="M427" s="31">
        <v>4.0458100000000004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272.89999999999998</v>
      </c>
      <c r="D428" s="40">
        <v>273.55</v>
      </c>
      <c r="E428" s="40">
        <v>266.10000000000002</v>
      </c>
      <c r="F428" s="40">
        <v>259.3</v>
      </c>
      <c r="G428" s="40">
        <v>251.85000000000002</v>
      </c>
      <c r="H428" s="40">
        <v>280.35000000000002</v>
      </c>
      <c r="I428" s="40">
        <v>287.79999999999995</v>
      </c>
      <c r="J428" s="40">
        <v>294.60000000000002</v>
      </c>
      <c r="K428" s="31">
        <v>281</v>
      </c>
      <c r="L428" s="31">
        <v>266.75</v>
      </c>
      <c r="M428" s="31">
        <v>12.946540000000001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759.35</v>
      </c>
      <c r="D429" s="40">
        <v>760.04999999999984</v>
      </c>
      <c r="E429" s="40">
        <v>750.09999999999968</v>
      </c>
      <c r="F429" s="40">
        <v>740.8499999999998</v>
      </c>
      <c r="G429" s="40">
        <v>730.89999999999964</v>
      </c>
      <c r="H429" s="40">
        <v>769.29999999999973</v>
      </c>
      <c r="I429" s="40">
        <v>779.24999999999977</v>
      </c>
      <c r="J429" s="40">
        <v>788.49999999999977</v>
      </c>
      <c r="K429" s="31">
        <v>770</v>
      </c>
      <c r="L429" s="31">
        <v>750.8</v>
      </c>
      <c r="M429" s="31">
        <v>23.754169999999998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474.55</v>
      </c>
      <c r="D430" s="40">
        <v>478.51666666666665</v>
      </c>
      <c r="E430" s="40">
        <v>467.0333333333333</v>
      </c>
      <c r="F430" s="40">
        <v>459.51666666666665</v>
      </c>
      <c r="G430" s="40">
        <v>448.0333333333333</v>
      </c>
      <c r="H430" s="40">
        <v>486.0333333333333</v>
      </c>
      <c r="I430" s="40">
        <v>497.51666666666665</v>
      </c>
      <c r="J430" s="40">
        <v>505.0333333333333</v>
      </c>
      <c r="K430" s="31">
        <v>490</v>
      </c>
      <c r="L430" s="31">
        <v>471</v>
      </c>
      <c r="M430" s="31">
        <v>10.809329999999999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3480.5</v>
      </c>
      <c r="D431" s="40">
        <v>3537.2166666666667</v>
      </c>
      <c r="E431" s="40">
        <v>3413.2833333333333</v>
      </c>
      <c r="F431" s="40">
        <v>3346.0666666666666</v>
      </c>
      <c r="G431" s="40">
        <v>3222.1333333333332</v>
      </c>
      <c r="H431" s="40">
        <v>3604.4333333333334</v>
      </c>
      <c r="I431" s="40">
        <v>3728.3666666666668</v>
      </c>
      <c r="J431" s="40">
        <v>3795.5833333333335</v>
      </c>
      <c r="K431" s="31">
        <v>3661.15</v>
      </c>
      <c r="L431" s="31">
        <v>3470</v>
      </c>
      <c r="M431" s="31">
        <v>3.8260000000000002E-2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2454.6999999999998</v>
      </c>
      <c r="D432" s="40">
        <v>2428.5833333333335</v>
      </c>
      <c r="E432" s="40">
        <v>2345.2166666666672</v>
      </c>
      <c r="F432" s="40">
        <v>2235.7333333333336</v>
      </c>
      <c r="G432" s="40">
        <v>2152.3666666666672</v>
      </c>
      <c r="H432" s="40">
        <v>2538.0666666666671</v>
      </c>
      <c r="I432" s="40">
        <v>2621.4333333333329</v>
      </c>
      <c r="J432" s="40">
        <v>2730.916666666667</v>
      </c>
      <c r="K432" s="31">
        <v>2511.9499999999998</v>
      </c>
      <c r="L432" s="31">
        <v>2319.1</v>
      </c>
      <c r="M432" s="31">
        <v>0.40639999999999998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763.4</v>
      </c>
      <c r="D433" s="40">
        <v>762.08333333333337</v>
      </c>
      <c r="E433" s="40">
        <v>745.16666666666674</v>
      </c>
      <c r="F433" s="40">
        <v>726.93333333333339</v>
      </c>
      <c r="G433" s="40">
        <v>710.01666666666677</v>
      </c>
      <c r="H433" s="40">
        <v>780.31666666666672</v>
      </c>
      <c r="I433" s="40">
        <v>797.23333333333346</v>
      </c>
      <c r="J433" s="40">
        <v>815.4666666666667</v>
      </c>
      <c r="K433" s="31">
        <v>779</v>
      </c>
      <c r="L433" s="31">
        <v>743.85</v>
      </c>
      <c r="M433" s="31">
        <v>0.68555999999999995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344.75</v>
      </c>
      <c r="D434" s="40">
        <v>348.91666666666669</v>
      </c>
      <c r="E434" s="40">
        <v>332.58333333333337</v>
      </c>
      <c r="F434" s="40">
        <v>320.41666666666669</v>
      </c>
      <c r="G434" s="40">
        <v>304.08333333333337</v>
      </c>
      <c r="H434" s="40">
        <v>361.08333333333337</v>
      </c>
      <c r="I434" s="40">
        <v>377.41666666666674</v>
      </c>
      <c r="J434" s="40">
        <v>389.58333333333337</v>
      </c>
      <c r="K434" s="31">
        <v>365.25</v>
      </c>
      <c r="L434" s="31">
        <v>336.75</v>
      </c>
      <c r="M434" s="31">
        <v>4.1070900000000004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306.89999999999998</v>
      </c>
      <c r="D435" s="40">
        <v>316.5333333333333</v>
      </c>
      <c r="E435" s="40">
        <v>291.36666666666662</v>
      </c>
      <c r="F435" s="40">
        <v>275.83333333333331</v>
      </c>
      <c r="G435" s="40">
        <v>250.66666666666663</v>
      </c>
      <c r="H435" s="40">
        <v>332.06666666666661</v>
      </c>
      <c r="I435" s="40">
        <v>357.23333333333335</v>
      </c>
      <c r="J435" s="40">
        <v>372.76666666666659</v>
      </c>
      <c r="K435" s="31">
        <v>341.7</v>
      </c>
      <c r="L435" s="31">
        <v>301</v>
      </c>
      <c r="M435" s="31">
        <v>4.4445199999999998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1960.25</v>
      </c>
      <c r="D436" s="40">
        <v>1953</v>
      </c>
      <c r="E436" s="40">
        <v>1913</v>
      </c>
      <c r="F436" s="40">
        <v>1865.75</v>
      </c>
      <c r="G436" s="40">
        <v>1825.75</v>
      </c>
      <c r="H436" s="40">
        <v>2000.25</v>
      </c>
      <c r="I436" s="40">
        <v>2040.25</v>
      </c>
      <c r="J436" s="40">
        <v>2087.5</v>
      </c>
      <c r="K436" s="31">
        <v>1993</v>
      </c>
      <c r="L436" s="31">
        <v>1905.75</v>
      </c>
      <c r="M436" s="31">
        <v>1.1816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638</v>
      </c>
      <c r="D437" s="40">
        <v>650.80000000000007</v>
      </c>
      <c r="E437" s="40">
        <v>617.20000000000016</v>
      </c>
      <c r="F437" s="40">
        <v>596.40000000000009</v>
      </c>
      <c r="G437" s="40">
        <v>562.80000000000018</v>
      </c>
      <c r="H437" s="40">
        <v>671.60000000000014</v>
      </c>
      <c r="I437" s="40">
        <v>705.2</v>
      </c>
      <c r="J437" s="40">
        <v>726.00000000000011</v>
      </c>
      <c r="K437" s="31">
        <v>684.4</v>
      </c>
      <c r="L437" s="31">
        <v>630</v>
      </c>
      <c r="M437" s="31">
        <v>0.65359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550.1</v>
      </c>
      <c r="D438" s="40">
        <v>551.5333333333333</v>
      </c>
      <c r="E438" s="40">
        <v>538.56666666666661</v>
      </c>
      <c r="F438" s="40">
        <v>527.0333333333333</v>
      </c>
      <c r="G438" s="40">
        <v>514.06666666666661</v>
      </c>
      <c r="H438" s="40">
        <v>563.06666666666661</v>
      </c>
      <c r="I438" s="40">
        <v>576.0333333333333</v>
      </c>
      <c r="J438" s="40">
        <v>587.56666666666661</v>
      </c>
      <c r="K438" s="31">
        <v>564.5</v>
      </c>
      <c r="L438" s="31">
        <v>540</v>
      </c>
      <c r="M438" s="31">
        <v>2.26152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5.9</v>
      </c>
      <c r="D439" s="40">
        <v>5.8833333333333329</v>
      </c>
      <c r="E439" s="40">
        <v>5.7166666666666659</v>
      </c>
      <c r="F439" s="40">
        <v>5.5333333333333332</v>
      </c>
      <c r="G439" s="40">
        <v>5.3666666666666663</v>
      </c>
      <c r="H439" s="40">
        <v>6.0666666666666655</v>
      </c>
      <c r="I439" s="40">
        <v>6.2333333333333334</v>
      </c>
      <c r="J439" s="40">
        <v>6.4166666666666652</v>
      </c>
      <c r="K439" s="31">
        <v>6.05</v>
      </c>
      <c r="L439" s="31">
        <v>5.7</v>
      </c>
      <c r="M439" s="31">
        <v>379.35672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127.1</v>
      </c>
      <c r="D440" s="40">
        <v>126.58333333333331</v>
      </c>
      <c r="E440" s="40">
        <v>123.71666666666664</v>
      </c>
      <c r="F440" s="40">
        <v>120.33333333333333</v>
      </c>
      <c r="G440" s="40">
        <v>117.46666666666665</v>
      </c>
      <c r="H440" s="40">
        <v>129.96666666666664</v>
      </c>
      <c r="I440" s="40">
        <v>132.83333333333331</v>
      </c>
      <c r="J440" s="40">
        <v>136.21666666666661</v>
      </c>
      <c r="K440" s="31">
        <v>129.44999999999999</v>
      </c>
      <c r="L440" s="31">
        <v>123.2</v>
      </c>
      <c r="M440" s="31">
        <v>1.3773200000000001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900</v>
      </c>
      <c r="D441" s="40">
        <v>907.56666666666661</v>
      </c>
      <c r="E441" s="40">
        <v>887.43333333333317</v>
      </c>
      <c r="F441" s="40">
        <v>874.86666666666656</v>
      </c>
      <c r="G441" s="40">
        <v>854.73333333333312</v>
      </c>
      <c r="H441" s="40">
        <v>920.13333333333321</v>
      </c>
      <c r="I441" s="40">
        <v>940.26666666666665</v>
      </c>
      <c r="J441" s="40">
        <v>952.83333333333326</v>
      </c>
      <c r="K441" s="31">
        <v>927.7</v>
      </c>
      <c r="L441" s="31">
        <v>895</v>
      </c>
      <c r="M441" s="31">
        <v>0.46628999999999998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609.5</v>
      </c>
      <c r="D442" s="40">
        <v>615.18333333333339</v>
      </c>
      <c r="E442" s="40">
        <v>599.41666666666674</v>
      </c>
      <c r="F442" s="40">
        <v>589.33333333333337</v>
      </c>
      <c r="G442" s="40">
        <v>573.56666666666672</v>
      </c>
      <c r="H442" s="40">
        <v>625.26666666666677</v>
      </c>
      <c r="I442" s="40">
        <v>641.03333333333342</v>
      </c>
      <c r="J442" s="40">
        <v>651.11666666666679</v>
      </c>
      <c r="K442" s="31">
        <v>630.95000000000005</v>
      </c>
      <c r="L442" s="31">
        <v>605.1</v>
      </c>
      <c r="M442" s="31">
        <v>2.3929800000000001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1385.4</v>
      </c>
      <c r="D443" s="40">
        <v>1370.7166666666665</v>
      </c>
      <c r="E443" s="40">
        <v>1314.6833333333329</v>
      </c>
      <c r="F443" s="40">
        <v>1243.9666666666665</v>
      </c>
      <c r="G443" s="40">
        <v>1187.9333333333329</v>
      </c>
      <c r="H443" s="40">
        <v>1441.4333333333329</v>
      </c>
      <c r="I443" s="40">
        <v>1497.4666666666662</v>
      </c>
      <c r="J443" s="40">
        <v>1568.1833333333329</v>
      </c>
      <c r="K443" s="31">
        <v>1426.75</v>
      </c>
      <c r="L443" s="31">
        <v>1300</v>
      </c>
      <c r="M443" s="31">
        <v>2.5405700000000002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542.20000000000005</v>
      </c>
      <c r="D444" s="40">
        <v>549.06666666666672</v>
      </c>
      <c r="E444" s="40">
        <v>530.13333333333344</v>
      </c>
      <c r="F444" s="40">
        <v>518.06666666666672</v>
      </c>
      <c r="G444" s="40">
        <v>499.13333333333344</v>
      </c>
      <c r="H444" s="40">
        <v>561.13333333333344</v>
      </c>
      <c r="I444" s="40">
        <v>580.06666666666661</v>
      </c>
      <c r="J444" s="40">
        <v>592.13333333333344</v>
      </c>
      <c r="K444" s="31">
        <v>568</v>
      </c>
      <c r="L444" s="31">
        <v>537</v>
      </c>
      <c r="M444" s="31">
        <v>0.28322999999999998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8964.5499999999993</v>
      </c>
      <c r="D445" s="40">
        <v>8999.5333333333328</v>
      </c>
      <c r="E445" s="40">
        <v>8809.0666666666657</v>
      </c>
      <c r="F445" s="40">
        <v>8653.5833333333321</v>
      </c>
      <c r="G445" s="40">
        <v>8463.116666666665</v>
      </c>
      <c r="H445" s="40">
        <v>9155.0166666666664</v>
      </c>
      <c r="I445" s="40">
        <v>9345.4833333333336</v>
      </c>
      <c r="J445" s="40">
        <v>9500.9666666666672</v>
      </c>
      <c r="K445" s="31">
        <v>9190</v>
      </c>
      <c r="L445" s="31">
        <v>8844.0499999999993</v>
      </c>
      <c r="M445" s="31">
        <v>9.2219999999999996E-2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33.450000000000003</v>
      </c>
      <c r="D446" s="40">
        <v>34.016666666666666</v>
      </c>
      <c r="E446" s="40">
        <v>32.633333333333333</v>
      </c>
      <c r="F446" s="40">
        <v>31.81666666666667</v>
      </c>
      <c r="G446" s="40">
        <v>30.433333333333337</v>
      </c>
      <c r="H446" s="40">
        <v>34.833333333333329</v>
      </c>
      <c r="I446" s="40">
        <v>36.216666666666654</v>
      </c>
      <c r="J446" s="40">
        <v>37.033333333333324</v>
      </c>
      <c r="K446" s="31">
        <v>35.4</v>
      </c>
      <c r="L446" s="31">
        <v>33.200000000000003</v>
      </c>
      <c r="M446" s="31">
        <v>43.886499999999998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501.3</v>
      </c>
      <c r="D447" s="40">
        <v>505.51666666666665</v>
      </c>
      <c r="E447" s="40">
        <v>495.7833333333333</v>
      </c>
      <c r="F447" s="40">
        <v>490.26666666666665</v>
      </c>
      <c r="G447" s="40">
        <v>480.5333333333333</v>
      </c>
      <c r="H447" s="40">
        <v>511.0333333333333</v>
      </c>
      <c r="I447" s="40">
        <v>520.76666666666665</v>
      </c>
      <c r="J447" s="40">
        <v>526.2833333333333</v>
      </c>
      <c r="K447" s="31">
        <v>515.25</v>
      </c>
      <c r="L447" s="31">
        <v>500</v>
      </c>
      <c r="M447" s="31">
        <v>13.43003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869.85</v>
      </c>
      <c r="D448" s="40">
        <v>875.79999999999984</v>
      </c>
      <c r="E448" s="40">
        <v>846.59999999999968</v>
      </c>
      <c r="F448" s="40">
        <v>823.3499999999998</v>
      </c>
      <c r="G448" s="40">
        <v>794.14999999999964</v>
      </c>
      <c r="H448" s="40">
        <v>899.04999999999973</v>
      </c>
      <c r="I448" s="40">
        <v>928.24999999999977</v>
      </c>
      <c r="J448" s="40">
        <v>951.49999999999977</v>
      </c>
      <c r="K448" s="31">
        <v>905</v>
      </c>
      <c r="L448" s="31">
        <v>852.55</v>
      </c>
      <c r="M448" s="31">
        <v>0.80539000000000005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18153.599999999999</v>
      </c>
      <c r="D449" s="40">
        <v>18146.966666666664</v>
      </c>
      <c r="E449" s="40">
        <v>17793.933333333327</v>
      </c>
      <c r="F449" s="40">
        <v>17434.266666666663</v>
      </c>
      <c r="G449" s="40">
        <v>17081.233333333326</v>
      </c>
      <c r="H449" s="40">
        <v>18506.633333333328</v>
      </c>
      <c r="I449" s="40">
        <v>18859.666666666661</v>
      </c>
      <c r="J449" s="40">
        <v>19219.333333333328</v>
      </c>
      <c r="K449" s="31">
        <v>18500</v>
      </c>
      <c r="L449" s="31">
        <v>17787.3</v>
      </c>
      <c r="M449" s="31">
        <v>2.3199999999999998E-2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822.25</v>
      </c>
      <c r="D450" s="40">
        <v>829.91666666666663</v>
      </c>
      <c r="E450" s="40">
        <v>806.83333333333326</v>
      </c>
      <c r="F450" s="40">
        <v>791.41666666666663</v>
      </c>
      <c r="G450" s="40">
        <v>768.33333333333326</v>
      </c>
      <c r="H450" s="40">
        <v>845.33333333333326</v>
      </c>
      <c r="I450" s="40">
        <v>868.41666666666652</v>
      </c>
      <c r="J450" s="40">
        <v>883.83333333333326</v>
      </c>
      <c r="K450" s="31">
        <v>853</v>
      </c>
      <c r="L450" s="31">
        <v>814.5</v>
      </c>
      <c r="M450" s="31">
        <v>20.253630000000001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181.7</v>
      </c>
      <c r="D451" s="40">
        <v>184.31666666666669</v>
      </c>
      <c r="E451" s="40">
        <v>175.98333333333338</v>
      </c>
      <c r="F451" s="40">
        <v>170.26666666666668</v>
      </c>
      <c r="G451" s="40">
        <v>161.93333333333337</v>
      </c>
      <c r="H451" s="40">
        <v>190.03333333333339</v>
      </c>
      <c r="I451" s="40">
        <v>198.3666666666667</v>
      </c>
      <c r="J451" s="40">
        <v>204.0833333333334</v>
      </c>
      <c r="K451" s="31">
        <v>192.65</v>
      </c>
      <c r="L451" s="31">
        <v>178.6</v>
      </c>
      <c r="M451" s="31">
        <v>23.446449999999999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1393.45</v>
      </c>
      <c r="D452" s="40">
        <v>1395.8</v>
      </c>
      <c r="E452" s="40">
        <v>1362.6499999999999</v>
      </c>
      <c r="F452" s="40">
        <v>1331.85</v>
      </c>
      <c r="G452" s="40">
        <v>1298.6999999999998</v>
      </c>
      <c r="H452" s="40">
        <v>1426.6</v>
      </c>
      <c r="I452" s="40">
        <v>1459.75</v>
      </c>
      <c r="J452" s="40">
        <v>1490.55</v>
      </c>
      <c r="K452" s="31">
        <v>1428.95</v>
      </c>
      <c r="L452" s="31">
        <v>1365</v>
      </c>
      <c r="M452" s="31">
        <v>3.3408099999999998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3637.4</v>
      </c>
      <c r="D453" s="40">
        <v>3624.1</v>
      </c>
      <c r="E453" s="40">
        <v>3575.2</v>
      </c>
      <c r="F453" s="40">
        <v>3513</v>
      </c>
      <c r="G453" s="40">
        <v>3464.1</v>
      </c>
      <c r="H453" s="40">
        <v>3686.2999999999997</v>
      </c>
      <c r="I453" s="40">
        <v>3735.2000000000003</v>
      </c>
      <c r="J453" s="40">
        <v>3797.3999999999996</v>
      </c>
      <c r="K453" s="31">
        <v>3673</v>
      </c>
      <c r="L453" s="31">
        <v>3561.9</v>
      </c>
      <c r="M453" s="31">
        <v>37.441760000000002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832.5</v>
      </c>
      <c r="D454" s="40">
        <v>835.06666666666661</v>
      </c>
      <c r="E454" s="40">
        <v>820.43333333333317</v>
      </c>
      <c r="F454" s="40">
        <v>808.36666666666656</v>
      </c>
      <c r="G454" s="40">
        <v>793.73333333333312</v>
      </c>
      <c r="H454" s="40">
        <v>847.13333333333321</v>
      </c>
      <c r="I454" s="40">
        <v>861.76666666666665</v>
      </c>
      <c r="J454" s="40">
        <v>873.83333333333326</v>
      </c>
      <c r="K454" s="31">
        <v>849.7</v>
      </c>
      <c r="L454" s="31">
        <v>823</v>
      </c>
      <c r="M454" s="31">
        <v>21.616810000000001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4685.3</v>
      </c>
      <c r="D455" s="40">
        <v>4698.916666666667</v>
      </c>
      <c r="E455" s="40">
        <v>4617.9333333333343</v>
      </c>
      <c r="F455" s="40">
        <v>4550.5666666666675</v>
      </c>
      <c r="G455" s="40">
        <v>4469.5833333333348</v>
      </c>
      <c r="H455" s="40">
        <v>4766.2833333333338</v>
      </c>
      <c r="I455" s="40">
        <v>4847.2666666666655</v>
      </c>
      <c r="J455" s="40">
        <v>4914.6333333333332</v>
      </c>
      <c r="K455" s="31">
        <v>4779.8999999999996</v>
      </c>
      <c r="L455" s="31">
        <v>4631.55</v>
      </c>
      <c r="M455" s="31">
        <v>1.51556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1192.0999999999999</v>
      </c>
      <c r="D456" s="40">
        <v>1204.8333333333333</v>
      </c>
      <c r="E456" s="40">
        <v>1166.2666666666664</v>
      </c>
      <c r="F456" s="40">
        <v>1140.4333333333332</v>
      </c>
      <c r="G456" s="40">
        <v>1101.8666666666663</v>
      </c>
      <c r="H456" s="40">
        <v>1230.6666666666665</v>
      </c>
      <c r="I456" s="40">
        <v>1269.2333333333336</v>
      </c>
      <c r="J456" s="40">
        <v>1295.0666666666666</v>
      </c>
      <c r="K456" s="31">
        <v>1243.4000000000001</v>
      </c>
      <c r="L456" s="31">
        <v>1179</v>
      </c>
      <c r="M456" s="31">
        <v>0.67764999999999997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131.19999999999999</v>
      </c>
      <c r="D457" s="40">
        <v>132.33333333333334</v>
      </c>
      <c r="E457" s="40">
        <v>128.66666666666669</v>
      </c>
      <c r="F457" s="40">
        <v>126.13333333333335</v>
      </c>
      <c r="G457" s="40">
        <v>122.4666666666667</v>
      </c>
      <c r="H457" s="40">
        <v>134.86666666666667</v>
      </c>
      <c r="I457" s="40">
        <v>138.53333333333336</v>
      </c>
      <c r="J457" s="40">
        <v>141.06666666666666</v>
      </c>
      <c r="K457" s="31">
        <v>136</v>
      </c>
      <c r="L457" s="31">
        <v>129.80000000000001</v>
      </c>
      <c r="M457" s="31">
        <v>23.805520000000001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276.95</v>
      </c>
      <c r="D458" s="40">
        <v>280.08333333333331</v>
      </c>
      <c r="E458" s="40">
        <v>271.86666666666662</v>
      </c>
      <c r="F458" s="40">
        <v>266.7833333333333</v>
      </c>
      <c r="G458" s="40">
        <v>258.56666666666661</v>
      </c>
      <c r="H458" s="40">
        <v>285.16666666666663</v>
      </c>
      <c r="I458" s="40">
        <v>293.38333333333333</v>
      </c>
      <c r="J458" s="40">
        <v>298.46666666666664</v>
      </c>
      <c r="K458" s="31">
        <v>288.3</v>
      </c>
      <c r="L458" s="31">
        <v>275</v>
      </c>
      <c r="M458" s="31">
        <v>244.98294000000001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124.95</v>
      </c>
      <c r="D459" s="40">
        <v>124.83333333333333</v>
      </c>
      <c r="E459" s="40">
        <v>121.81666666666666</v>
      </c>
      <c r="F459" s="40">
        <v>118.68333333333334</v>
      </c>
      <c r="G459" s="40">
        <v>115.66666666666667</v>
      </c>
      <c r="H459" s="40">
        <v>127.96666666666665</v>
      </c>
      <c r="I459" s="40">
        <v>130.98333333333335</v>
      </c>
      <c r="J459" s="40">
        <v>134.11666666666665</v>
      </c>
      <c r="K459" s="31">
        <v>127.85</v>
      </c>
      <c r="L459" s="31">
        <v>121.7</v>
      </c>
      <c r="M459" s="31">
        <v>304.34681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1358.65</v>
      </c>
      <c r="D460" s="40">
        <v>1359.7333333333333</v>
      </c>
      <c r="E460" s="40">
        <v>1309.6666666666667</v>
      </c>
      <c r="F460" s="40">
        <v>1260.6833333333334</v>
      </c>
      <c r="G460" s="40">
        <v>1210.6166666666668</v>
      </c>
      <c r="H460" s="40">
        <v>1408.7166666666667</v>
      </c>
      <c r="I460" s="40">
        <v>1458.7833333333333</v>
      </c>
      <c r="J460" s="40">
        <v>1507.7666666666667</v>
      </c>
      <c r="K460" s="31">
        <v>1409.8</v>
      </c>
      <c r="L460" s="31">
        <v>1310.75</v>
      </c>
      <c r="M460" s="31">
        <v>229.25729000000001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3957.75</v>
      </c>
      <c r="D461" s="40">
        <v>3984.9166666666665</v>
      </c>
      <c r="E461" s="40">
        <v>3872.833333333333</v>
      </c>
      <c r="F461" s="40">
        <v>3787.9166666666665</v>
      </c>
      <c r="G461" s="40">
        <v>3675.833333333333</v>
      </c>
      <c r="H461" s="40">
        <v>4069.833333333333</v>
      </c>
      <c r="I461" s="40">
        <v>4181.9166666666661</v>
      </c>
      <c r="J461" s="40">
        <v>4266.833333333333</v>
      </c>
      <c r="K461" s="31">
        <v>4097</v>
      </c>
      <c r="L461" s="31">
        <v>3900</v>
      </c>
      <c r="M461" s="31">
        <v>6.2039999999999998E-2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1416</v>
      </c>
      <c r="D462" s="40">
        <v>1422.6499999999999</v>
      </c>
      <c r="E462" s="40">
        <v>1402.3499999999997</v>
      </c>
      <c r="F462" s="40">
        <v>1388.6999999999998</v>
      </c>
      <c r="G462" s="40">
        <v>1368.3999999999996</v>
      </c>
      <c r="H462" s="40">
        <v>1436.2999999999997</v>
      </c>
      <c r="I462" s="40">
        <v>1456.6</v>
      </c>
      <c r="J462" s="40">
        <v>1470.2499999999998</v>
      </c>
      <c r="K462" s="31">
        <v>1442.95</v>
      </c>
      <c r="L462" s="31">
        <v>1409</v>
      </c>
      <c r="M462" s="31">
        <v>39.872399999999999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160.25</v>
      </c>
      <c r="D463" s="40">
        <v>153.46666666666667</v>
      </c>
      <c r="E463" s="40">
        <v>144.43333333333334</v>
      </c>
      <c r="F463" s="40">
        <v>128.61666666666667</v>
      </c>
      <c r="G463" s="40">
        <v>119.58333333333334</v>
      </c>
      <c r="H463" s="40">
        <v>169.28333333333333</v>
      </c>
      <c r="I463" s="40">
        <v>178.31666666666669</v>
      </c>
      <c r="J463" s="40">
        <v>194.13333333333333</v>
      </c>
      <c r="K463" s="31">
        <v>162.5</v>
      </c>
      <c r="L463" s="31">
        <v>137.65</v>
      </c>
      <c r="M463" s="31">
        <v>107.47359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946.8</v>
      </c>
      <c r="D464" s="40">
        <v>951.41666666666663</v>
      </c>
      <c r="E464" s="40">
        <v>928.83333333333326</v>
      </c>
      <c r="F464" s="40">
        <v>910.86666666666667</v>
      </c>
      <c r="G464" s="40">
        <v>888.2833333333333</v>
      </c>
      <c r="H464" s="40">
        <v>969.38333333333321</v>
      </c>
      <c r="I464" s="40">
        <v>991.96666666666647</v>
      </c>
      <c r="J464" s="40">
        <v>1009.9333333333332</v>
      </c>
      <c r="K464" s="31">
        <v>974</v>
      </c>
      <c r="L464" s="31">
        <v>933.45</v>
      </c>
      <c r="M464" s="31">
        <v>3.8873700000000002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1362.25</v>
      </c>
      <c r="D465" s="40">
        <v>1360.3333333333333</v>
      </c>
      <c r="E465" s="40">
        <v>1337.7666666666664</v>
      </c>
      <c r="F465" s="40">
        <v>1313.2833333333331</v>
      </c>
      <c r="G465" s="40">
        <v>1290.7166666666662</v>
      </c>
      <c r="H465" s="40">
        <v>1384.8166666666666</v>
      </c>
      <c r="I465" s="40">
        <v>1407.3833333333337</v>
      </c>
      <c r="J465" s="40">
        <v>1431.8666666666668</v>
      </c>
      <c r="K465" s="31">
        <v>1382.9</v>
      </c>
      <c r="L465" s="31">
        <v>1335.85</v>
      </c>
      <c r="M465" s="31">
        <v>0.24585000000000001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1252.6500000000001</v>
      </c>
      <c r="D466" s="40">
        <v>1257.9833333333333</v>
      </c>
      <c r="E466" s="40">
        <v>1215.9666666666667</v>
      </c>
      <c r="F466" s="40">
        <v>1179.2833333333333</v>
      </c>
      <c r="G466" s="40">
        <v>1137.2666666666667</v>
      </c>
      <c r="H466" s="40">
        <v>1294.6666666666667</v>
      </c>
      <c r="I466" s="40">
        <v>1336.6833333333336</v>
      </c>
      <c r="J466" s="40">
        <v>1373.3666666666668</v>
      </c>
      <c r="K466" s="31">
        <v>1300</v>
      </c>
      <c r="L466" s="31">
        <v>1221.3</v>
      </c>
      <c r="M466" s="31">
        <v>2.0421499999999999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1510.85</v>
      </c>
      <c r="D467" s="40">
        <v>1521.3500000000001</v>
      </c>
      <c r="E467" s="40">
        <v>1490.8000000000002</v>
      </c>
      <c r="F467" s="40">
        <v>1470.75</v>
      </c>
      <c r="G467" s="40">
        <v>1440.2</v>
      </c>
      <c r="H467" s="40">
        <v>1541.4000000000003</v>
      </c>
      <c r="I467" s="40">
        <v>1571.95</v>
      </c>
      <c r="J467" s="40">
        <v>1592.0000000000005</v>
      </c>
      <c r="K467" s="31">
        <v>1551.9</v>
      </c>
      <c r="L467" s="31">
        <v>1501.3</v>
      </c>
      <c r="M467" s="31">
        <v>0.20124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1870.35</v>
      </c>
      <c r="D468" s="40">
        <v>1871.0666666666666</v>
      </c>
      <c r="E468" s="40">
        <v>1847.1333333333332</v>
      </c>
      <c r="F468" s="40">
        <v>1823.9166666666665</v>
      </c>
      <c r="G468" s="40">
        <v>1799.9833333333331</v>
      </c>
      <c r="H468" s="40">
        <v>1894.2833333333333</v>
      </c>
      <c r="I468" s="40">
        <v>1918.2166666666667</v>
      </c>
      <c r="J468" s="40">
        <v>1941.4333333333334</v>
      </c>
      <c r="K468" s="31">
        <v>1895</v>
      </c>
      <c r="L468" s="31">
        <v>1847.85</v>
      </c>
      <c r="M468" s="31">
        <v>10.92285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3061.95</v>
      </c>
      <c r="D469" s="40">
        <v>3044.2999999999997</v>
      </c>
      <c r="E469" s="40">
        <v>3017.6499999999996</v>
      </c>
      <c r="F469" s="40">
        <v>2973.35</v>
      </c>
      <c r="G469" s="40">
        <v>2946.7</v>
      </c>
      <c r="H469" s="40">
        <v>3088.5999999999995</v>
      </c>
      <c r="I469" s="40">
        <v>3115.25</v>
      </c>
      <c r="J469" s="40">
        <v>3159.5499999999993</v>
      </c>
      <c r="K469" s="31">
        <v>3070.95</v>
      </c>
      <c r="L469" s="31">
        <v>3000</v>
      </c>
      <c r="M469" s="31">
        <v>1.01868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453.55</v>
      </c>
      <c r="D470" s="40">
        <v>450.23333333333335</v>
      </c>
      <c r="E470" s="40">
        <v>440.56666666666672</v>
      </c>
      <c r="F470" s="40">
        <v>427.58333333333337</v>
      </c>
      <c r="G470" s="40">
        <v>417.91666666666674</v>
      </c>
      <c r="H470" s="40">
        <v>463.2166666666667</v>
      </c>
      <c r="I470" s="40">
        <v>472.88333333333333</v>
      </c>
      <c r="J470" s="40">
        <v>485.86666666666667</v>
      </c>
      <c r="K470" s="31">
        <v>459.9</v>
      </c>
      <c r="L470" s="31">
        <v>437.25</v>
      </c>
      <c r="M470" s="31">
        <v>10.283910000000001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884.2</v>
      </c>
      <c r="D471" s="40">
        <v>884.0333333333333</v>
      </c>
      <c r="E471" s="40">
        <v>866.31666666666661</v>
      </c>
      <c r="F471" s="40">
        <v>848.43333333333328</v>
      </c>
      <c r="G471" s="40">
        <v>830.71666666666658</v>
      </c>
      <c r="H471" s="40">
        <v>901.91666666666663</v>
      </c>
      <c r="I471" s="40">
        <v>919.63333333333333</v>
      </c>
      <c r="J471" s="40">
        <v>937.51666666666665</v>
      </c>
      <c r="K471" s="31">
        <v>901.75</v>
      </c>
      <c r="L471" s="31">
        <v>866.15</v>
      </c>
      <c r="M471" s="31">
        <v>7.1023300000000003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19.5</v>
      </c>
      <c r="D472" s="40">
        <v>19.783333333333331</v>
      </c>
      <c r="E472" s="40">
        <v>18.916666666666664</v>
      </c>
      <c r="F472" s="40">
        <v>18.333333333333332</v>
      </c>
      <c r="G472" s="40">
        <v>17.466666666666665</v>
      </c>
      <c r="H472" s="40">
        <v>20.366666666666664</v>
      </c>
      <c r="I472" s="40">
        <v>21.233333333333331</v>
      </c>
      <c r="J472" s="40">
        <v>21.816666666666663</v>
      </c>
      <c r="K472" s="31">
        <v>20.65</v>
      </c>
      <c r="L472" s="31">
        <v>19.2</v>
      </c>
      <c r="M472" s="31">
        <v>225.13348999999999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125</v>
      </c>
      <c r="D473" s="40">
        <v>125.2</v>
      </c>
      <c r="E473" s="40">
        <v>120.65</v>
      </c>
      <c r="F473" s="40">
        <v>116.3</v>
      </c>
      <c r="G473" s="40">
        <v>111.75</v>
      </c>
      <c r="H473" s="40">
        <v>129.55000000000001</v>
      </c>
      <c r="I473" s="40">
        <v>134.1</v>
      </c>
      <c r="J473" s="40">
        <v>138.45000000000002</v>
      </c>
      <c r="K473" s="31">
        <v>129.75</v>
      </c>
      <c r="L473" s="31">
        <v>120.85</v>
      </c>
      <c r="M473" s="31">
        <v>1.8557900000000001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1292.8499999999999</v>
      </c>
      <c r="D474" s="40">
        <v>1289.3666666666666</v>
      </c>
      <c r="E474" s="40">
        <v>1255.583333333333</v>
      </c>
      <c r="F474" s="40">
        <v>1218.3166666666664</v>
      </c>
      <c r="G474" s="40">
        <v>1184.5333333333328</v>
      </c>
      <c r="H474" s="40">
        <v>1326.6333333333332</v>
      </c>
      <c r="I474" s="40">
        <v>1360.4166666666665</v>
      </c>
      <c r="J474" s="40">
        <v>1397.6833333333334</v>
      </c>
      <c r="K474" s="31">
        <v>1323.15</v>
      </c>
      <c r="L474" s="31">
        <v>1252.0999999999999</v>
      </c>
      <c r="M474" s="31">
        <v>1.79525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12.55</v>
      </c>
      <c r="D475" s="40">
        <v>12.700000000000001</v>
      </c>
      <c r="E475" s="40">
        <v>12.350000000000001</v>
      </c>
      <c r="F475" s="40">
        <v>12.15</v>
      </c>
      <c r="G475" s="40">
        <v>11.8</v>
      </c>
      <c r="H475" s="40">
        <v>12.900000000000002</v>
      </c>
      <c r="I475" s="40">
        <v>13.25</v>
      </c>
      <c r="J475" s="40">
        <v>13.450000000000003</v>
      </c>
      <c r="K475" s="31">
        <v>13.05</v>
      </c>
      <c r="L475" s="31">
        <v>12.5</v>
      </c>
      <c r="M475" s="31">
        <v>26.336960000000001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429.9</v>
      </c>
      <c r="D476" s="40">
        <v>443.76666666666665</v>
      </c>
      <c r="E476" s="40">
        <v>413.13333333333333</v>
      </c>
      <c r="F476" s="40">
        <v>396.36666666666667</v>
      </c>
      <c r="G476" s="40">
        <v>365.73333333333335</v>
      </c>
      <c r="H476" s="40">
        <v>460.5333333333333</v>
      </c>
      <c r="I476" s="40">
        <v>491.16666666666663</v>
      </c>
      <c r="J476" s="40">
        <v>507.93333333333328</v>
      </c>
      <c r="K476" s="31">
        <v>474.4</v>
      </c>
      <c r="L476" s="31">
        <v>427</v>
      </c>
      <c r="M476" s="31">
        <v>8.7587799999999998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718.95</v>
      </c>
      <c r="D477" s="40">
        <v>723.66666666666663</v>
      </c>
      <c r="E477" s="40">
        <v>709.7833333333333</v>
      </c>
      <c r="F477" s="40">
        <v>700.61666666666667</v>
      </c>
      <c r="G477" s="40">
        <v>686.73333333333335</v>
      </c>
      <c r="H477" s="40">
        <v>732.83333333333326</v>
      </c>
      <c r="I477" s="40">
        <v>746.7166666666667</v>
      </c>
      <c r="J477" s="40">
        <v>755.88333333333321</v>
      </c>
      <c r="K477" s="31">
        <v>737.55</v>
      </c>
      <c r="L477" s="31">
        <v>714.5</v>
      </c>
      <c r="M477" s="31">
        <v>25.733789999999999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1077.2</v>
      </c>
      <c r="D478" s="40">
        <v>1076.7333333333333</v>
      </c>
      <c r="E478" s="40">
        <v>1037.4666666666667</v>
      </c>
      <c r="F478" s="40">
        <v>997.73333333333335</v>
      </c>
      <c r="G478" s="40">
        <v>958.4666666666667</v>
      </c>
      <c r="H478" s="40">
        <v>1116.4666666666667</v>
      </c>
      <c r="I478" s="40">
        <v>1155.7333333333336</v>
      </c>
      <c r="J478" s="40">
        <v>1195.4666666666667</v>
      </c>
      <c r="K478" s="31">
        <v>1116</v>
      </c>
      <c r="L478" s="31">
        <v>1037</v>
      </c>
      <c r="M478" s="31">
        <v>7.1802299999999999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151.75</v>
      </c>
      <c r="D479" s="40">
        <v>159.51666666666668</v>
      </c>
      <c r="E479" s="40">
        <v>141.23333333333335</v>
      </c>
      <c r="F479" s="40">
        <v>130.71666666666667</v>
      </c>
      <c r="G479" s="40">
        <v>112.43333333333334</v>
      </c>
      <c r="H479" s="40">
        <v>170.03333333333336</v>
      </c>
      <c r="I479" s="40">
        <v>188.31666666666672</v>
      </c>
      <c r="J479" s="40">
        <v>198.83333333333337</v>
      </c>
      <c r="K479" s="31">
        <v>177.8</v>
      </c>
      <c r="L479" s="31">
        <v>149</v>
      </c>
      <c r="M479" s="31">
        <v>54.227829999999997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18.45</v>
      </c>
      <c r="D480" s="40">
        <v>18.683333333333334</v>
      </c>
      <c r="E480" s="40">
        <v>17.566666666666666</v>
      </c>
      <c r="F480" s="40">
        <v>16.683333333333334</v>
      </c>
      <c r="G480" s="40">
        <v>15.566666666666666</v>
      </c>
      <c r="H480" s="40">
        <v>19.566666666666666</v>
      </c>
      <c r="I480" s="40">
        <v>20.683333333333334</v>
      </c>
      <c r="J480" s="40">
        <v>21.566666666666666</v>
      </c>
      <c r="K480" s="31">
        <v>19.8</v>
      </c>
      <c r="L480" s="31">
        <v>17.8</v>
      </c>
      <c r="M480" s="31">
        <v>344.57765000000001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7351</v>
      </c>
      <c r="D481" s="40">
        <v>7400.45</v>
      </c>
      <c r="E481" s="40">
        <v>7238.5499999999993</v>
      </c>
      <c r="F481" s="40">
        <v>7126.0999999999995</v>
      </c>
      <c r="G481" s="40">
        <v>6964.1999999999989</v>
      </c>
      <c r="H481" s="40">
        <v>7512.9</v>
      </c>
      <c r="I481" s="40">
        <v>7674.7999999999993</v>
      </c>
      <c r="J481" s="40">
        <v>7787.25</v>
      </c>
      <c r="K481" s="31">
        <v>7562.35</v>
      </c>
      <c r="L481" s="31">
        <v>7288</v>
      </c>
      <c r="M481" s="31">
        <v>3.1021999999999998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33</v>
      </c>
      <c r="D482" s="40">
        <v>33.216666666666669</v>
      </c>
      <c r="E482" s="40">
        <v>32.483333333333334</v>
      </c>
      <c r="F482" s="40">
        <v>31.966666666666669</v>
      </c>
      <c r="G482" s="40">
        <v>31.233333333333334</v>
      </c>
      <c r="H482" s="40">
        <v>33.733333333333334</v>
      </c>
      <c r="I482" s="40">
        <v>34.466666666666669</v>
      </c>
      <c r="J482" s="40">
        <v>34.983333333333334</v>
      </c>
      <c r="K482" s="31">
        <v>33.950000000000003</v>
      </c>
      <c r="L482" s="31">
        <v>32.700000000000003</v>
      </c>
      <c r="M482" s="31">
        <v>63.570340000000002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1459.65</v>
      </c>
      <c r="D483" s="40">
        <v>1463.3500000000001</v>
      </c>
      <c r="E483" s="40">
        <v>1438.8000000000002</v>
      </c>
      <c r="F483" s="40">
        <v>1417.95</v>
      </c>
      <c r="G483" s="40">
        <v>1393.4</v>
      </c>
      <c r="H483" s="40">
        <v>1484.2000000000003</v>
      </c>
      <c r="I483" s="40">
        <v>1508.75</v>
      </c>
      <c r="J483" s="40">
        <v>1529.6000000000004</v>
      </c>
      <c r="K483" s="31">
        <v>1487.9</v>
      </c>
      <c r="L483" s="31">
        <v>1442.5</v>
      </c>
      <c r="M483" s="31">
        <v>9.3132999999999999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701.85</v>
      </c>
      <c r="D484" s="40">
        <v>704.36666666666667</v>
      </c>
      <c r="E484" s="40">
        <v>693.23333333333335</v>
      </c>
      <c r="F484" s="40">
        <v>684.61666666666667</v>
      </c>
      <c r="G484" s="40">
        <v>673.48333333333335</v>
      </c>
      <c r="H484" s="40">
        <v>712.98333333333335</v>
      </c>
      <c r="I484" s="40">
        <v>724.11666666666679</v>
      </c>
      <c r="J484" s="40">
        <v>732.73333333333335</v>
      </c>
      <c r="K484" s="31">
        <v>715.5</v>
      </c>
      <c r="L484" s="31">
        <v>695.75</v>
      </c>
      <c r="M484" s="31">
        <v>26.471250000000001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240.35</v>
      </c>
      <c r="D485" s="40">
        <v>238.63333333333335</v>
      </c>
      <c r="E485" s="40">
        <v>234.01666666666671</v>
      </c>
      <c r="F485" s="40">
        <v>227.68333333333337</v>
      </c>
      <c r="G485" s="40">
        <v>223.06666666666672</v>
      </c>
      <c r="H485" s="40">
        <v>244.9666666666667</v>
      </c>
      <c r="I485" s="40">
        <v>249.58333333333331</v>
      </c>
      <c r="J485" s="40">
        <v>255.91666666666669</v>
      </c>
      <c r="K485" s="31">
        <v>243.25</v>
      </c>
      <c r="L485" s="31">
        <v>232.3</v>
      </c>
      <c r="M485" s="31">
        <v>18.23283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3489.35</v>
      </c>
      <c r="D486" s="40">
        <v>3549.4333333333329</v>
      </c>
      <c r="E486" s="40">
        <v>3352.4166666666661</v>
      </c>
      <c r="F486" s="40">
        <v>3215.4833333333331</v>
      </c>
      <c r="G486" s="40">
        <v>3018.4666666666662</v>
      </c>
      <c r="H486" s="40">
        <v>3686.3666666666659</v>
      </c>
      <c r="I486" s="40">
        <v>3883.3833333333332</v>
      </c>
      <c r="J486" s="40">
        <v>4020.3166666666657</v>
      </c>
      <c r="K486" s="31">
        <v>3746.45</v>
      </c>
      <c r="L486" s="31">
        <v>3412.5</v>
      </c>
      <c r="M486" s="31">
        <v>0.25825999999999999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449.75</v>
      </c>
      <c r="D487" s="40">
        <v>451.76666666666665</v>
      </c>
      <c r="E487" s="40">
        <v>432.98333333333329</v>
      </c>
      <c r="F487" s="40">
        <v>416.21666666666664</v>
      </c>
      <c r="G487" s="40">
        <v>397.43333333333328</v>
      </c>
      <c r="H487" s="40">
        <v>468.5333333333333</v>
      </c>
      <c r="I487" s="40">
        <v>487.31666666666661</v>
      </c>
      <c r="J487" s="40">
        <v>504.08333333333331</v>
      </c>
      <c r="K487" s="31">
        <v>470.55</v>
      </c>
      <c r="L487" s="31">
        <v>435</v>
      </c>
      <c r="M487" s="31">
        <v>5.4378099999999998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3352.85</v>
      </c>
      <c r="D488" s="40">
        <v>3366.9500000000003</v>
      </c>
      <c r="E488" s="40">
        <v>3333.9000000000005</v>
      </c>
      <c r="F488" s="40">
        <v>3314.9500000000003</v>
      </c>
      <c r="G488" s="40">
        <v>3281.9000000000005</v>
      </c>
      <c r="H488" s="40">
        <v>3385.9000000000005</v>
      </c>
      <c r="I488" s="40">
        <v>3418.9500000000007</v>
      </c>
      <c r="J488" s="40">
        <v>3437.9000000000005</v>
      </c>
      <c r="K488" s="31">
        <v>3400</v>
      </c>
      <c r="L488" s="31">
        <v>3348</v>
      </c>
      <c r="M488" s="31">
        <v>3.5369999999999999E-2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700.6</v>
      </c>
      <c r="D489" s="40">
        <v>715.73333333333323</v>
      </c>
      <c r="E489" s="40">
        <v>682.46666666666647</v>
      </c>
      <c r="F489" s="40">
        <v>664.33333333333326</v>
      </c>
      <c r="G489" s="40">
        <v>631.06666666666649</v>
      </c>
      <c r="H489" s="40">
        <v>733.86666666666645</v>
      </c>
      <c r="I489" s="40">
        <v>767.1333333333331</v>
      </c>
      <c r="J489" s="40">
        <v>785.26666666666642</v>
      </c>
      <c r="K489" s="31">
        <v>749</v>
      </c>
      <c r="L489" s="31">
        <v>697.6</v>
      </c>
      <c r="M489" s="31">
        <v>2.0533100000000002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38.9</v>
      </c>
      <c r="D490" s="40">
        <v>40.066666666666663</v>
      </c>
      <c r="E490" s="40">
        <v>36.983333333333327</v>
      </c>
      <c r="F490" s="40">
        <v>35.066666666666663</v>
      </c>
      <c r="G490" s="40">
        <v>31.983333333333327</v>
      </c>
      <c r="H490" s="40">
        <v>41.983333333333327</v>
      </c>
      <c r="I490" s="40">
        <v>45.06666666666667</v>
      </c>
      <c r="J490" s="40">
        <v>46.983333333333327</v>
      </c>
      <c r="K490" s="31">
        <v>43.15</v>
      </c>
      <c r="L490" s="31">
        <v>38.15</v>
      </c>
      <c r="M490" s="31">
        <v>128.42059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1300.9000000000001</v>
      </c>
      <c r="D491" s="40">
        <v>1311.3333333333333</v>
      </c>
      <c r="E491" s="40">
        <v>1270.6666666666665</v>
      </c>
      <c r="F491" s="40">
        <v>1240.4333333333332</v>
      </c>
      <c r="G491" s="40">
        <v>1199.7666666666664</v>
      </c>
      <c r="H491" s="40">
        <v>1341.5666666666666</v>
      </c>
      <c r="I491" s="40">
        <v>1382.2333333333331</v>
      </c>
      <c r="J491" s="40">
        <v>1412.4666666666667</v>
      </c>
      <c r="K491" s="31">
        <v>1352</v>
      </c>
      <c r="L491" s="31">
        <v>1281.0999999999999</v>
      </c>
      <c r="M491" s="31">
        <v>0.57930000000000004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1656.75</v>
      </c>
      <c r="D492" s="40">
        <v>1686.5333333333335</v>
      </c>
      <c r="E492" s="40">
        <v>1594.0166666666671</v>
      </c>
      <c r="F492" s="40">
        <v>1531.2833333333335</v>
      </c>
      <c r="G492" s="40">
        <v>1438.7666666666671</v>
      </c>
      <c r="H492" s="40">
        <v>1749.2666666666671</v>
      </c>
      <c r="I492" s="40">
        <v>1841.7833333333335</v>
      </c>
      <c r="J492" s="40">
        <v>1904.5166666666671</v>
      </c>
      <c r="K492" s="31">
        <v>1779.05</v>
      </c>
      <c r="L492" s="31">
        <v>1623.8</v>
      </c>
      <c r="M492" s="31">
        <v>0.79281000000000001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279.60000000000002</v>
      </c>
      <c r="D493" s="40">
        <v>277.86666666666667</v>
      </c>
      <c r="E493" s="40">
        <v>272.73333333333335</v>
      </c>
      <c r="F493" s="40">
        <v>265.86666666666667</v>
      </c>
      <c r="G493" s="40">
        <v>260.73333333333335</v>
      </c>
      <c r="H493" s="40">
        <v>284.73333333333335</v>
      </c>
      <c r="I493" s="40">
        <v>289.86666666666667</v>
      </c>
      <c r="J493" s="40">
        <v>296.73333333333335</v>
      </c>
      <c r="K493" s="31">
        <v>283</v>
      </c>
      <c r="L493" s="31">
        <v>271</v>
      </c>
      <c r="M493" s="31">
        <v>1.20844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833.5</v>
      </c>
      <c r="D494" s="40">
        <v>829.5333333333333</v>
      </c>
      <c r="E494" s="40">
        <v>819.06666666666661</v>
      </c>
      <c r="F494" s="40">
        <v>804.63333333333333</v>
      </c>
      <c r="G494" s="40">
        <v>794.16666666666663</v>
      </c>
      <c r="H494" s="40">
        <v>843.96666666666658</v>
      </c>
      <c r="I494" s="40">
        <v>854.43333333333328</v>
      </c>
      <c r="J494" s="40">
        <v>868.86666666666656</v>
      </c>
      <c r="K494" s="31">
        <v>840</v>
      </c>
      <c r="L494" s="31">
        <v>815.1</v>
      </c>
      <c r="M494" s="31">
        <v>21.163019999999999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273.95</v>
      </c>
      <c r="D495" s="40">
        <v>271.21666666666664</v>
      </c>
      <c r="E495" s="40">
        <v>263.73333333333329</v>
      </c>
      <c r="F495" s="40">
        <v>253.51666666666665</v>
      </c>
      <c r="G495" s="40">
        <v>246.0333333333333</v>
      </c>
      <c r="H495" s="40">
        <v>281.43333333333328</v>
      </c>
      <c r="I495" s="40">
        <v>288.91666666666663</v>
      </c>
      <c r="J495" s="40">
        <v>299.13333333333327</v>
      </c>
      <c r="K495" s="31">
        <v>278.7</v>
      </c>
      <c r="L495" s="31">
        <v>261</v>
      </c>
      <c r="M495" s="31">
        <v>325.29835000000003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2428.4</v>
      </c>
      <c r="D496" s="40">
        <v>2451.6833333333338</v>
      </c>
      <c r="E496" s="40">
        <v>2382.3166666666675</v>
      </c>
      <c r="F496" s="40">
        <v>2336.2333333333336</v>
      </c>
      <c r="G496" s="40">
        <v>2266.8666666666672</v>
      </c>
      <c r="H496" s="40">
        <v>2497.7666666666678</v>
      </c>
      <c r="I496" s="40">
        <v>2567.1333333333337</v>
      </c>
      <c r="J496" s="40">
        <v>2613.2166666666681</v>
      </c>
      <c r="K496" s="31">
        <v>2521.0500000000002</v>
      </c>
      <c r="L496" s="31">
        <v>2405.6</v>
      </c>
      <c r="M496" s="31">
        <v>0.66266999999999998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1766.05</v>
      </c>
      <c r="D497" s="40">
        <v>1796.7833333333335</v>
      </c>
      <c r="E497" s="40">
        <v>1724.7666666666671</v>
      </c>
      <c r="F497" s="40">
        <v>1683.4833333333336</v>
      </c>
      <c r="G497" s="40">
        <v>1611.4666666666672</v>
      </c>
      <c r="H497" s="40">
        <v>1838.0666666666671</v>
      </c>
      <c r="I497" s="40">
        <v>1910.0833333333335</v>
      </c>
      <c r="J497" s="40">
        <v>1951.366666666667</v>
      </c>
      <c r="K497" s="31">
        <v>1868.8</v>
      </c>
      <c r="L497" s="31">
        <v>1755.5</v>
      </c>
      <c r="M497" s="31">
        <v>1.58053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</v>
      </c>
      <c r="D498" s="40">
        <v>6.083333333333333</v>
      </c>
      <c r="E498" s="40">
        <v>5.7166666666666659</v>
      </c>
      <c r="F498" s="40">
        <v>5.4333333333333327</v>
      </c>
      <c r="G498" s="40">
        <v>5.0666666666666655</v>
      </c>
      <c r="H498" s="40">
        <v>6.3666666666666663</v>
      </c>
      <c r="I498" s="40">
        <v>6.7333333333333334</v>
      </c>
      <c r="J498" s="40">
        <v>7.0166666666666666</v>
      </c>
      <c r="K498" s="31">
        <v>6.45</v>
      </c>
      <c r="L498" s="31">
        <v>5.8</v>
      </c>
      <c r="M498" s="31">
        <v>4787.3043600000001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972.85</v>
      </c>
      <c r="D499" s="40">
        <v>972.51666666666677</v>
      </c>
      <c r="E499" s="40">
        <v>960.98333333333358</v>
      </c>
      <c r="F499" s="40">
        <v>949.11666666666679</v>
      </c>
      <c r="G499" s="40">
        <v>937.5833333333336</v>
      </c>
      <c r="H499" s="40">
        <v>984.38333333333355</v>
      </c>
      <c r="I499" s="40">
        <v>995.91666666666663</v>
      </c>
      <c r="J499" s="40">
        <v>1007.7833333333335</v>
      </c>
      <c r="K499" s="31">
        <v>984.05</v>
      </c>
      <c r="L499" s="31">
        <v>960.65</v>
      </c>
      <c r="M499" s="31">
        <v>8.86416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6940.15</v>
      </c>
      <c r="D500" s="40">
        <v>6987.9000000000005</v>
      </c>
      <c r="E500" s="40">
        <v>6777.5500000000011</v>
      </c>
      <c r="F500" s="40">
        <v>6614.9500000000007</v>
      </c>
      <c r="G500" s="40">
        <v>6404.6000000000013</v>
      </c>
      <c r="H500" s="40">
        <v>7150.5000000000009</v>
      </c>
      <c r="I500" s="40">
        <v>7360.8500000000013</v>
      </c>
      <c r="J500" s="40">
        <v>7523.4500000000007</v>
      </c>
      <c r="K500" s="31">
        <v>7198.25</v>
      </c>
      <c r="L500" s="31">
        <v>6825.3</v>
      </c>
      <c r="M500" s="31">
        <v>0.105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109.85</v>
      </c>
      <c r="D501" s="40">
        <v>109.66666666666667</v>
      </c>
      <c r="E501" s="40">
        <v>106.03333333333335</v>
      </c>
      <c r="F501" s="40">
        <v>102.21666666666667</v>
      </c>
      <c r="G501" s="40">
        <v>98.583333333333343</v>
      </c>
      <c r="H501" s="40">
        <v>113.48333333333335</v>
      </c>
      <c r="I501" s="40">
        <v>117.11666666666667</v>
      </c>
      <c r="J501" s="40">
        <v>120.93333333333335</v>
      </c>
      <c r="K501" s="31">
        <v>113.3</v>
      </c>
      <c r="L501" s="31">
        <v>105.85</v>
      </c>
      <c r="M501" s="31">
        <v>16.728639999999999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126.5</v>
      </c>
      <c r="D502" s="40">
        <v>123.93333333333334</v>
      </c>
      <c r="E502" s="40">
        <v>120.06666666666668</v>
      </c>
      <c r="F502" s="40">
        <v>113.63333333333334</v>
      </c>
      <c r="G502" s="40">
        <v>109.76666666666668</v>
      </c>
      <c r="H502" s="40">
        <v>130.36666666666667</v>
      </c>
      <c r="I502" s="40">
        <v>134.23333333333335</v>
      </c>
      <c r="J502" s="40">
        <v>140.66666666666669</v>
      </c>
      <c r="K502" s="31">
        <v>127.8</v>
      </c>
      <c r="L502" s="31">
        <v>117.5</v>
      </c>
      <c r="M502" s="31">
        <v>38.720739999999999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508.15</v>
      </c>
      <c r="D503" s="40">
        <v>514.74999999999989</v>
      </c>
      <c r="E503" s="40">
        <v>488.69999999999982</v>
      </c>
      <c r="F503" s="40">
        <v>469.24999999999994</v>
      </c>
      <c r="G503" s="40">
        <v>443.19999999999987</v>
      </c>
      <c r="H503" s="40">
        <v>534.19999999999982</v>
      </c>
      <c r="I503" s="40">
        <v>560.24999999999977</v>
      </c>
      <c r="J503" s="40">
        <v>579.6999999999997</v>
      </c>
      <c r="K503" s="31">
        <v>540.79999999999995</v>
      </c>
      <c r="L503" s="31">
        <v>495.3</v>
      </c>
      <c r="M503" s="31">
        <v>1.30307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2005.4</v>
      </c>
      <c r="D504" s="40">
        <v>2001.8500000000001</v>
      </c>
      <c r="E504" s="40">
        <v>1974.7000000000003</v>
      </c>
      <c r="F504" s="40">
        <v>1944.0000000000002</v>
      </c>
      <c r="G504" s="40">
        <v>1916.8500000000004</v>
      </c>
      <c r="H504" s="40">
        <v>2032.5500000000002</v>
      </c>
      <c r="I504" s="40">
        <v>2059.7000000000003</v>
      </c>
      <c r="J504" s="40">
        <v>2090.4</v>
      </c>
      <c r="K504" s="31">
        <v>2029</v>
      </c>
      <c r="L504" s="31">
        <v>1971.15</v>
      </c>
      <c r="M504" s="31">
        <v>1.2248600000000001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628.85</v>
      </c>
      <c r="D505" s="40">
        <v>629.76666666666677</v>
      </c>
      <c r="E505" s="40">
        <v>622.58333333333348</v>
      </c>
      <c r="F505" s="40">
        <v>616.31666666666672</v>
      </c>
      <c r="G505" s="40">
        <v>609.13333333333344</v>
      </c>
      <c r="H505" s="40">
        <v>636.03333333333353</v>
      </c>
      <c r="I505" s="40">
        <v>643.2166666666667</v>
      </c>
      <c r="J505" s="40">
        <v>649.48333333333358</v>
      </c>
      <c r="K505" s="31">
        <v>636.95000000000005</v>
      </c>
      <c r="L505" s="31">
        <v>623.5</v>
      </c>
      <c r="M505" s="31">
        <v>70.363749999999996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427.9</v>
      </c>
      <c r="D506" s="40">
        <v>438.61666666666662</v>
      </c>
      <c r="E506" s="40">
        <v>414.28333333333325</v>
      </c>
      <c r="F506" s="40">
        <v>400.66666666666663</v>
      </c>
      <c r="G506" s="40">
        <v>376.33333333333326</v>
      </c>
      <c r="H506" s="40">
        <v>452.23333333333323</v>
      </c>
      <c r="I506" s="40">
        <v>476.56666666666661</v>
      </c>
      <c r="J506" s="40">
        <v>490.18333333333322</v>
      </c>
      <c r="K506" s="31">
        <v>462.95</v>
      </c>
      <c r="L506" s="31">
        <v>425</v>
      </c>
      <c r="M506" s="31">
        <v>5.66181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10.8</v>
      </c>
      <c r="D507" s="40">
        <v>10.866666666666667</v>
      </c>
      <c r="E507" s="40">
        <v>10.433333333333334</v>
      </c>
      <c r="F507" s="40">
        <v>10.066666666666666</v>
      </c>
      <c r="G507" s="40">
        <v>9.6333333333333329</v>
      </c>
      <c r="H507" s="40">
        <v>11.233333333333334</v>
      </c>
      <c r="I507" s="40">
        <v>11.666666666666668</v>
      </c>
      <c r="J507" s="40">
        <v>12.033333333333335</v>
      </c>
      <c r="K507" s="31">
        <v>11.3</v>
      </c>
      <c r="L507" s="31">
        <v>10.5</v>
      </c>
      <c r="M507" s="31">
        <v>1298.8095900000001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169.95</v>
      </c>
      <c r="D508" s="40">
        <v>170.2</v>
      </c>
      <c r="E508" s="40">
        <v>166.54999999999998</v>
      </c>
      <c r="F508" s="40">
        <v>163.15</v>
      </c>
      <c r="G508" s="40">
        <v>159.5</v>
      </c>
      <c r="H508" s="40">
        <v>173.59999999999997</v>
      </c>
      <c r="I508" s="40">
        <v>177.24999999999994</v>
      </c>
      <c r="J508" s="40">
        <v>180.64999999999995</v>
      </c>
      <c r="K508" s="31">
        <v>173.85</v>
      </c>
      <c r="L508" s="31">
        <v>166.8</v>
      </c>
      <c r="M508" s="31">
        <v>100.9632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427.45</v>
      </c>
      <c r="D509" s="40">
        <v>429.86666666666662</v>
      </c>
      <c r="E509" s="40">
        <v>417.73333333333323</v>
      </c>
      <c r="F509" s="40">
        <v>408.01666666666659</v>
      </c>
      <c r="G509" s="40">
        <v>395.88333333333321</v>
      </c>
      <c r="H509" s="40">
        <v>439.58333333333326</v>
      </c>
      <c r="I509" s="40">
        <v>451.71666666666658</v>
      </c>
      <c r="J509" s="40">
        <v>461.43333333333328</v>
      </c>
      <c r="K509" s="31">
        <v>442</v>
      </c>
      <c r="L509" s="31">
        <v>420.15</v>
      </c>
      <c r="M509" s="31">
        <v>10.29485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2216.1999999999998</v>
      </c>
      <c r="D510" s="40">
        <v>2207.15</v>
      </c>
      <c r="E510" s="40">
        <v>2158.3000000000002</v>
      </c>
      <c r="F510" s="40">
        <v>2100.4</v>
      </c>
      <c r="G510" s="40">
        <v>2051.5500000000002</v>
      </c>
      <c r="H510" s="40">
        <v>2265.0500000000002</v>
      </c>
      <c r="I510" s="40">
        <v>2313.8999999999996</v>
      </c>
      <c r="J510" s="40">
        <v>2371.8000000000002</v>
      </c>
      <c r="K510" s="31">
        <v>2256</v>
      </c>
      <c r="L510" s="31">
        <v>2149.25</v>
      </c>
      <c r="M510" s="31">
        <v>0.66374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2159.4</v>
      </c>
      <c r="D511" s="40">
        <v>2192.9</v>
      </c>
      <c r="E511" s="40">
        <v>2110.8000000000002</v>
      </c>
      <c r="F511" s="40">
        <v>2062.2000000000003</v>
      </c>
      <c r="G511" s="40">
        <v>1980.1000000000004</v>
      </c>
      <c r="H511" s="40">
        <v>2241.5</v>
      </c>
      <c r="I511" s="40">
        <v>2323.5999999999995</v>
      </c>
      <c r="J511" s="40">
        <v>2372.1999999999998</v>
      </c>
      <c r="K511" s="31">
        <v>2275</v>
      </c>
      <c r="L511" s="31">
        <v>2144.3000000000002</v>
      </c>
      <c r="M511" s="31">
        <v>0.27721000000000001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" sqref="B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96"/>
      <c r="B5" s="497"/>
      <c r="C5" s="496"/>
      <c r="D5" s="497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98" t="s">
        <v>589</v>
      </c>
      <c r="C7" s="497"/>
      <c r="D7" s="7">
        <f>Main!B10</f>
        <v>44432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44431</v>
      </c>
      <c r="B10" s="32">
        <v>539528</v>
      </c>
      <c r="C10" s="31" t="s">
        <v>1061</v>
      </c>
      <c r="D10" s="31" t="s">
        <v>1088</v>
      </c>
      <c r="E10" s="31" t="s">
        <v>598</v>
      </c>
      <c r="F10" s="92">
        <v>50000</v>
      </c>
      <c r="G10" s="32">
        <v>29.15</v>
      </c>
      <c r="H10" s="32" t="s">
        <v>601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44431</v>
      </c>
      <c r="B11" s="32">
        <v>539528</v>
      </c>
      <c r="C11" s="31" t="s">
        <v>1061</v>
      </c>
      <c r="D11" s="31" t="s">
        <v>1062</v>
      </c>
      <c r="E11" s="31" t="s">
        <v>599</v>
      </c>
      <c r="F11" s="92">
        <v>48949</v>
      </c>
      <c r="G11" s="32">
        <v>29.14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44431</v>
      </c>
      <c r="B12" s="32">
        <v>539570</v>
      </c>
      <c r="C12" s="31" t="s">
        <v>933</v>
      </c>
      <c r="D12" s="31" t="s">
        <v>1089</v>
      </c>
      <c r="E12" s="31" t="s">
        <v>598</v>
      </c>
      <c r="F12" s="92">
        <v>57600</v>
      </c>
      <c r="G12" s="32">
        <v>3.78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44431</v>
      </c>
      <c r="B13" s="32">
        <v>539570</v>
      </c>
      <c r="C13" s="31" t="s">
        <v>933</v>
      </c>
      <c r="D13" s="31" t="s">
        <v>1090</v>
      </c>
      <c r="E13" s="31" t="s">
        <v>598</v>
      </c>
      <c r="F13" s="92">
        <v>57600</v>
      </c>
      <c r="G13" s="32">
        <v>3.77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44431</v>
      </c>
      <c r="B14" s="32">
        <v>539570</v>
      </c>
      <c r="C14" s="31" t="s">
        <v>933</v>
      </c>
      <c r="D14" s="31" t="s">
        <v>1091</v>
      </c>
      <c r="E14" s="31" t="s">
        <v>598</v>
      </c>
      <c r="F14" s="92">
        <v>144000</v>
      </c>
      <c r="G14" s="32">
        <v>3.68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44431</v>
      </c>
      <c r="B15" s="32">
        <v>539570</v>
      </c>
      <c r="C15" s="31" t="s">
        <v>933</v>
      </c>
      <c r="D15" s="31" t="s">
        <v>1091</v>
      </c>
      <c r="E15" s="31" t="s">
        <v>599</v>
      </c>
      <c r="F15" s="92">
        <v>144000</v>
      </c>
      <c r="G15" s="32">
        <v>3.77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44431</v>
      </c>
      <c r="B16" s="32">
        <v>539570</v>
      </c>
      <c r="C16" s="31" t="s">
        <v>933</v>
      </c>
      <c r="D16" s="31" t="s">
        <v>934</v>
      </c>
      <c r="E16" s="31" t="s">
        <v>599</v>
      </c>
      <c r="F16" s="92">
        <v>585600</v>
      </c>
      <c r="G16" s="32">
        <v>3.74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44431</v>
      </c>
      <c r="B17" s="32">
        <v>500069</v>
      </c>
      <c r="C17" s="31" t="s">
        <v>1092</v>
      </c>
      <c r="D17" s="31" t="s">
        <v>1093</v>
      </c>
      <c r="E17" s="31" t="s">
        <v>598</v>
      </c>
      <c r="F17" s="92">
        <v>5968857</v>
      </c>
      <c r="G17" s="32">
        <v>200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44431</v>
      </c>
      <c r="B18" s="32">
        <v>500069</v>
      </c>
      <c r="C18" s="31" t="s">
        <v>1092</v>
      </c>
      <c r="D18" s="31" t="s">
        <v>1094</v>
      </c>
      <c r="E18" s="31" t="s">
        <v>599</v>
      </c>
      <c r="F18" s="92">
        <v>80050</v>
      </c>
      <c r="G18" s="32">
        <v>200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44431</v>
      </c>
      <c r="B19" s="32">
        <v>500069</v>
      </c>
      <c r="C19" s="31" t="s">
        <v>1092</v>
      </c>
      <c r="D19" s="31" t="s">
        <v>1095</v>
      </c>
      <c r="E19" s="31" t="s">
        <v>599</v>
      </c>
      <c r="F19" s="92">
        <v>90000</v>
      </c>
      <c r="G19" s="32">
        <v>200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44431</v>
      </c>
      <c r="B20" s="32">
        <v>500069</v>
      </c>
      <c r="C20" s="31" t="s">
        <v>1092</v>
      </c>
      <c r="D20" s="31" t="s">
        <v>1096</v>
      </c>
      <c r="E20" s="31" t="s">
        <v>599</v>
      </c>
      <c r="F20" s="92">
        <v>193125</v>
      </c>
      <c r="G20" s="32">
        <v>200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44431</v>
      </c>
      <c r="B21" s="32">
        <v>500069</v>
      </c>
      <c r="C21" s="31" t="s">
        <v>1092</v>
      </c>
      <c r="D21" s="31" t="s">
        <v>1097</v>
      </c>
      <c r="E21" s="31" t="s">
        <v>599</v>
      </c>
      <c r="F21" s="92">
        <v>214175</v>
      </c>
      <c r="G21" s="32">
        <v>200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44431</v>
      </c>
      <c r="B22" s="32">
        <v>500069</v>
      </c>
      <c r="C22" s="31" t="s">
        <v>1092</v>
      </c>
      <c r="D22" s="31" t="s">
        <v>1098</v>
      </c>
      <c r="E22" s="31" t="s">
        <v>599</v>
      </c>
      <c r="F22" s="92">
        <v>491250</v>
      </c>
      <c r="G22" s="32">
        <v>200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44431</v>
      </c>
      <c r="B23" s="32">
        <v>500069</v>
      </c>
      <c r="C23" s="31" t="s">
        <v>1092</v>
      </c>
      <c r="D23" s="31" t="s">
        <v>1099</v>
      </c>
      <c r="E23" s="31" t="s">
        <v>599</v>
      </c>
      <c r="F23" s="92">
        <v>1273781</v>
      </c>
      <c r="G23" s="32">
        <v>200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44431</v>
      </c>
      <c r="B24" s="32">
        <v>500069</v>
      </c>
      <c r="C24" s="31" t="s">
        <v>1092</v>
      </c>
      <c r="D24" s="31" t="s">
        <v>1100</v>
      </c>
      <c r="E24" s="31" t="s">
        <v>599</v>
      </c>
      <c r="F24" s="92">
        <v>3571376</v>
      </c>
      <c r="G24" s="32">
        <v>200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44431</v>
      </c>
      <c r="B25" s="32">
        <v>540361</v>
      </c>
      <c r="C25" s="31" t="s">
        <v>1101</v>
      </c>
      <c r="D25" s="31" t="s">
        <v>1102</v>
      </c>
      <c r="E25" s="31" t="s">
        <v>599</v>
      </c>
      <c r="F25" s="92">
        <v>58831</v>
      </c>
      <c r="G25" s="32">
        <v>33.5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44431</v>
      </c>
      <c r="B26" s="32">
        <v>524743</v>
      </c>
      <c r="C26" s="31" t="s">
        <v>1103</v>
      </c>
      <c r="D26" s="31" t="s">
        <v>1104</v>
      </c>
      <c r="E26" s="31" t="s">
        <v>598</v>
      </c>
      <c r="F26" s="92">
        <v>932</v>
      </c>
      <c r="G26" s="32">
        <v>90.07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44431</v>
      </c>
      <c r="B27" s="32">
        <v>513309</v>
      </c>
      <c r="C27" s="31" t="s">
        <v>1105</v>
      </c>
      <c r="D27" s="31" t="s">
        <v>1106</v>
      </c>
      <c r="E27" s="31" t="s">
        <v>599</v>
      </c>
      <c r="F27" s="92">
        <v>50000</v>
      </c>
      <c r="G27" s="32">
        <v>11.41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44431</v>
      </c>
      <c r="B28" s="32">
        <v>513309</v>
      </c>
      <c r="C28" s="31" t="s">
        <v>1105</v>
      </c>
      <c r="D28" s="31" t="s">
        <v>1107</v>
      </c>
      <c r="E28" s="31" t="s">
        <v>598</v>
      </c>
      <c r="F28" s="92">
        <v>25907</v>
      </c>
      <c r="G28" s="32">
        <v>11.48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44431</v>
      </c>
      <c r="B29" s="32">
        <v>526797</v>
      </c>
      <c r="C29" s="31" t="s">
        <v>1063</v>
      </c>
      <c r="D29" s="31" t="s">
        <v>1064</v>
      </c>
      <c r="E29" s="31" t="s">
        <v>598</v>
      </c>
      <c r="F29" s="92">
        <v>5600000</v>
      </c>
      <c r="G29" s="32">
        <v>177.95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44431</v>
      </c>
      <c r="B30" s="32">
        <v>526797</v>
      </c>
      <c r="C30" s="31" t="s">
        <v>1063</v>
      </c>
      <c r="D30" s="31" t="s">
        <v>1065</v>
      </c>
      <c r="E30" s="31" t="s">
        <v>599</v>
      </c>
      <c r="F30" s="92">
        <v>5600000</v>
      </c>
      <c r="G30" s="32">
        <v>177.95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44431</v>
      </c>
      <c r="B31" s="32">
        <v>517571</v>
      </c>
      <c r="C31" s="31" t="s">
        <v>1108</v>
      </c>
      <c r="D31" s="31" t="s">
        <v>1109</v>
      </c>
      <c r="E31" s="31" t="s">
        <v>598</v>
      </c>
      <c r="F31" s="92">
        <v>50000</v>
      </c>
      <c r="G31" s="32">
        <v>11.83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44431</v>
      </c>
      <c r="B32" s="32">
        <v>517571</v>
      </c>
      <c r="C32" s="31" t="s">
        <v>1108</v>
      </c>
      <c r="D32" s="31" t="s">
        <v>1110</v>
      </c>
      <c r="E32" s="31" t="s">
        <v>599</v>
      </c>
      <c r="F32" s="92">
        <v>50000</v>
      </c>
      <c r="G32" s="32">
        <v>11.83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44431</v>
      </c>
      <c r="B33" s="32">
        <v>514034</v>
      </c>
      <c r="C33" s="31" t="s">
        <v>1111</v>
      </c>
      <c r="D33" s="31" t="s">
        <v>1112</v>
      </c>
      <c r="E33" s="31" t="s">
        <v>598</v>
      </c>
      <c r="F33" s="92">
        <v>800000</v>
      </c>
      <c r="G33" s="32">
        <v>22.5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44431</v>
      </c>
      <c r="B34" s="32">
        <v>514034</v>
      </c>
      <c r="C34" s="31" t="s">
        <v>1111</v>
      </c>
      <c r="D34" s="31" t="s">
        <v>1113</v>
      </c>
      <c r="E34" s="31" t="s">
        <v>599</v>
      </c>
      <c r="F34" s="92">
        <v>894707</v>
      </c>
      <c r="G34" s="32">
        <v>22.46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44431</v>
      </c>
      <c r="B35" s="32">
        <v>500380</v>
      </c>
      <c r="C35" s="31" t="s">
        <v>427</v>
      </c>
      <c r="D35" s="31" t="s">
        <v>1114</v>
      </c>
      <c r="E35" s="31" t="s">
        <v>598</v>
      </c>
      <c r="F35" s="92">
        <v>1277969</v>
      </c>
      <c r="G35" s="32">
        <v>696.5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44431</v>
      </c>
      <c r="B36" s="32">
        <v>500380</v>
      </c>
      <c r="C36" s="31" t="s">
        <v>427</v>
      </c>
      <c r="D36" s="31" t="s">
        <v>1115</v>
      </c>
      <c r="E36" s="31" t="s">
        <v>599</v>
      </c>
      <c r="F36" s="92">
        <v>1277969</v>
      </c>
      <c r="G36" s="32">
        <v>696.5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44431</v>
      </c>
      <c r="B37" s="32">
        <v>539767</v>
      </c>
      <c r="C37" s="31" t="s">
        <v>1116</v>
      </c>
      <c r="D37" s="31" t="s">
        <v>1117</v>
      </c>
      <c r="E37" s="31" t="s">
        <v>599</v>
      </c>
      <c r="F37" s="92">
        <v>41468</v>
      </c>
      <c r="G37" s="32">
        <v>12.89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44431</v>
      </c>
      <c r="B38" s="32">
        <v>539767</v>
      </c>
      <c r="C38" s="31" t="s">
        <v>1116</v>
      </c>
      <c r="D38" s="31" t="s">
        <v>1118</v>
      </c>
      <c r="E38" s="31" t="s">
        <v>598</v>
      </c>
      <c r="F38" s="92">
        <v>47107</v>
      </c>
      <c r="G38" s="32">
        <v>13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44431</v>
      </c>
      <c r="B39" s="32">
        <v>540416</v>
      </c>
      <c r="C39" s="31" t="s">
        <v>1119</v>
      </c>
      <c r="D39" s="31" t="s">
        <v>1120</v>
      </c>
      <c r="E39" s="31" t="s">
        <v>598</v>
      </c>
      <c r="F39" s="92">
        <v>27200</v>
      </c>
      <c r="G39" s="32">
        <v>91.65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44431</v>
      </c>
      <c r="B40" s="32">
        <v>540416</v>
      </c>
      <c r="C40" s="31" t="s">
        <v>1119</v>
      </c>
      <c r="D40" s="31" t="s">
        <v>1033</v>
      </c>
      <c r="E40" s="31" t="s">
        <v>599</v>
      </c>
      <c r="F40" s="92">
        <v>27200</v>
      </c>
      <c r="G40" s="32">
        <v>91.65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44431</v>
      </c>
      <c r="B41" s="32">
        <v>540175</v>
      </c>
      <c r="C41" s="31" t="s">
        <v>1121</v>
      </c>
      <c r="D41" s="31" t="s">
        <v>1122</v>
      </c>
      <c r="E41" s="31" t="s">
        <v>599</v>
      </c>
      <c r="F41" s="92">
        <v>32497</v>
      </c>
      <c r="G41" s="32">
        <v>11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44431</v>
      </c>
      <c r="B42" s="32">
        <v>539584</v>
      </c>
      <c r="C42" s="31" t="s">
        <v>1066</v>
      </c>
      <c r="D42" s="31" t="s">
        <v>600</v>
      </c>
      <c r="E42" s="31" t="s">
        <v>598</v>
      </c>
      <c r="F42" s="92">
        <v>1300000</v>
      </c>
      <c r="G42" s="32">
        <v>1.9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44431</v>
      </c>
      <c r="B43" s="32">
        <v>539584</v>
      </c>
      <c r="C43" s="31" t="s">
        <v>1066</v>
      </c>
      <c r="D43" s="31" t="s">
        <v>1123</v>
      </c>
      <c r="E43" s="31" t="s">
        <v>599</v>
      </c>
      <c r="F43" s="92">
        <v>360000</v>
      </c>
      <c r="G43" s="32">
        <v>1.9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44431</v>
      </c>
      <c r="B44" s="32">
        <v>539584</v>
      </c>
      <c r="C44" s="31" t="s">
        <v>1066</v>
      </c>
      <c r="D44" s="31" t="s">
        <v>1124</v>
      </c>
      <c r="E44" s="31" t="s">
        <v>599</v>
      </c>
      <c r="F44" s="92">
        <v>489500</v>
      </c>
      <c r="G44" s="32">
        <v>1.9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44431</v>
      </c>
      <c r="B45" s="32">
        <v>539584</v>
      </c>
      <c r="C45" s="31" t="s">
        <v>1066</v>
      </c>
      <c r="D45" s="31" t="s">
        <v>1125</v>
      </c>
      <c r="E45" s="31" t="s">
        <v>599</v>
      </c>
      <c r="F45" s="92">
        <v>1137636</v>
      </c>
      <c r="G45" s="32">
        <v>1.9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44431</v>
      </c>
      <c r="B46" s="32">
        <v>539584</v>
      </c>
      <c r="C46" s="31" t="s">
        <v>1066</v>
      </c>
      <c r="D46" s="31" t="s">
        <v>1067</v>
      </c>
      <c r="E46" s="31" t="s">
        <v>598</v>
      </c>
      <c r="F46" s="92">
        <v>400000</v>
      </c>
      <c r="G46" s="32">
        <v>1.9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44431</v>
      </c>
      <c r="B47" s="32">
        <v>521188</v>
      </c>
      <c r="C47" s="31" t="s">
        <v>1126</v>
      </c>
      <c r="D47" s="31" t="s">
        <v>1127</v>
      </c>
      <c r="E47" s="31" t="s">
        <v>598</v>
      </c>
      <c r="F47" s="92">
        <v>15231</v>
      </c>
      <c r="G47" s="32">
        <v>6.27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44431</v>
      </c>
      <c r="B48" s="32">
        <v>531025</v>
      </c>
      <c r="C48" s="31" t="s">
        <v>1128</v>
      </c>
      <c r="D48" s="31" t="s">
        <v>1129</v>
      </c>
      <c r="E48" s="31" t="s">
        <v>598</v>
      </c>
      <c r="F48" s="92">
        <v>232557</v>
      </c>
      <c r="G48" s="32">
        <v>1.59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44431</v>
      </c>
      <c r="B49" s="32">
        <v>532144</v>
      </c>
      <c r="C49" s="31" t="s">
        <v>580</v>
      </c>
      <c r="D49" s="31" t="s">
        <v>1114</v>
      </c>
      <c r="E49" s="31" t="s">
        <v>598</v>
      </c>
      <c r="F49" s="92">
        <v>3136994</v>
      </c>
      <c r="G49" s="32">
        <v>110.35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44431</v>
      </c>
      <c r="B50" s="32">
        <v>532144</v>
      </c>
      <c r="C50" s="31" t="s">
        <v>580</v>
      </c>
      <c r="D50" s="31" t="s">
        <v>1115</v>
      </c>
      <c r="E50" s="31" t="s">
        <v>599</v>
      </c>
      <c r="F50" s="92">
        <v>3136994</v>
      </c>
      <c r="G50" s="32">
        <v>110.35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44431</v>
      </c>
      <c r="B51" s="32" t="s">
        <v>757</v>
      </c>
      <c r="C51" s="31" t="s">
        <v>1130</v>
      </c>
      <c r="D51" s="31" t="s">
        <v>1131</v>
      </c>
      <c r="E51" s="31" t="s">
        <v>598</v>
      </c>
      <c r="F51" s="92">
        <v>260000</v>
      </c>
      <c r="G51" s="32">
        <v>155.15</v>
      </c>
      <c r="H51" s="32" t="s">
        <v>601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44431</v>
      </c>
      <c r="B52" s="32" t="s">
        <v>757</v>
      </c>
      <c r="C52" s="31" t="s">
        <v>1130</v>
      </c>
      <c r="D52" s="31" t="s">
        <v>1132</v>
      </c>
      <c r="E52" s="31" t="s">
        <v>598</v>
      </c>
      <c r="F52" s="92">
        <v>260175</v>
      </c>
      <c r="G52" s="32">
        <v>155.12</v>
      </c>
      <c r="H52" s="32" t="s">
        <v>601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44431</v>
      </c>
      <c r="B53" s="32" t="s">
        <v>1021</v>
      </c>
      <c r="C53" s="31" t="s">
        <v>1068</v>
      </c>
      <c r="D53" s="31" t="s">
        <v>1022</v>
      </c>
      <c r="E53" s="31" t="s">
        <v>598</v>
      </c>
      <c r="F53" s="92">
        <v>2700000</v>
      </c>
      <c r="G53" s="32">
        <v>22.5</v>
      </c>
      <c r="H53" s="32" t="s">
        <v>601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44431</v>
      </c>
      <c r="B54" s="32" t="s">
        <v>1133</v>
      </c>
      <c r="C54" s="31" t="s">
        <v>1134</v>
      </c>
      <c r="D54" s="31" t="s">
        <v>1135</v>
      </c>
      <c r="E54" s="31" t="s">
        <v>598</v>
      </c>
      <c r="F54" s="92">
        <v>426219</v>
      </c>
      <c r="G54" s="32">
        <v>70.72</v>
      </c>
      <c r="H54" s="32" t="s">
        <v>601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44431</v>
      </c>
      <c r="B55" s="32" t="s">
        <v>1023</v>
      </c>
      <c r="C55" s="31" t="s">
        <v>1024</v>
      </c>
      <c r="D55" s="31" t="s">
        <v>1069</v>
      </c>
      <c r="E55" s="31" t="s">
        <v>598</v>
      </c>
      <c r="F55" s="92">
        <v>200575</v>
      </c>
      <c r="G55" s="32">
        <v>55.27</v>
      </c>
      <c r="H55" s="32" t="s">
        <v>601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44431</v>
      </c>
      <c r="B56" s="32" t="s">
        <v>1136</v>
      </c>
      <c r="C56" s="31" t="s">
        <v>1137</v>
      </c>
      <c r="D56" s="31" t="s">
        <v>1138</v>
      </c>
      <c r="E56" s="31" t="s">
        <v>598</v>
      </c>
      <c r="F56" s="92">
        <v>48154</v>
      </c>
      <c r="G56" s="32">
        <v>1376.55</v>
      </c>
      <c r="H56" s="32" t="s">
        <v>601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44431</v>
      </c>
      <c r="B57" s="32" t="s">
        <v>1139</v>
      </c>
      <c r="C57" s="31" t="s">
        <v>1140</v>
      </c>
      <c r="D57" s="31" t="s">
        <v>1141</v>
      </c>
      <c r="E57" s="31" t="s">
        <v>598</v>
      </c>
      <c r="F57" s="92">
        <v>267400</v>
      </c>
      <c r="G57" s="32">
        <v>17.5</v>
      </c>
      <c r="H57" s="32" t="s">
        <v>601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44431</v>
      </c>
      <c r="B58" s="32" t="s">
        <v>1139</v>
      </c>
      <c r="C58" s="31" t="s">
        <v>1140</v>
      </c>
      <c r="D58" s="31" t="s">
        <v>1142</v>
      </c>
      <c r="E58" s="31" t="s">
        <v>598</v>
      </c>
      <c r="F58" s="92">
        <v>571091</v>
      </c>
      <c r="G58" s="32">
        <v>17.899999999999999</v>
      </c>
      <c r="H58" s="32" t="s">
        <v>601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44431</v>
      </c>
      <c r="B59" s="32" t="s">
        <v>1143</v>
      </c>
      <c r="C59" s="31" t="s">
        <v>1144</v>
      </c>
      <c r="D59" s="31" t="s">
        <v>1145</v>
      </c>
      <c r="E59" s="31" t="s">
        <v>598</v>
      </c>
      <c r="F59" s="92">
        <v>1045481</v>
      </c>
      <c r="G59" s="32">
        <v>280.14999999999998</v>
      </c>
      <c r="H59" s="32" t="s">
        <v>601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44431</v>
      </c>
      <c r="B60" s="32" t="s">
        <v>1146</v>
      </c>
      <c r="C60" s="31" t="s">
        <v>1147</v>
      </c>
      <c r="D60" s="31" t="s">
        <v>1148</v>
      </c>
      <c r="E60" s="31" t="s">
        <v>598</v>
      </c>
      <c r="F60" s="92">
        <v>1283489</v>
      </c>
      <c r="G60" s="32">
        <v>598.5</v>
      </c>
      <c r="H60" s="32" t="s">
        <v>601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44431</v>
      </c>
      <c r="B61" s="32" t="s">
        <v>1034</v>
      </c>
      <c r="C61" s="31" t="s">
        <v>1035</v>
      </c>
      <c r="D61" s="31" t="s">
        <v>1070</v>
      </c>
      <c r="E61" s="31" t="s">
        <v>598</v>
      </c>
      <c r="F61" s="92">
        <v>369959</v>
      </c>
      <c r="G61" s="32">
        <v>4.5999999999999996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44431</v>
      </c>
      <c r="B62" s="32" t="s">
        <v>1149</v>
      </c>
      <c r="C62" s="20" t="s">
        <v>1150</v>
      </c>
      <c r="D62" s="20" t="s">
        <v>1151</v>
      </c>
      <c r="E62" s="31" t="s">
        <v>598</v>
      </c>
      <c r="F62" s="92">
        <v>37341</v>
      </c>
      <c r="G62" s="32">
        <v>19.5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44431</v>
      </c>
      <c r="B63" s="32" t="s">
        <v>1152</v>
      </c>
      <c r="C63" s="31" t="s">
        <v>1153</v>
      </c>
      <c r="D63" s="31" t="s">
        <v>1142</v>
      </c>
      <c r="E63" s="31" t="s">
        <v>598</v>
      </c>
      <c r="F63" s="92">
        <v>3623292</v>
      </c>
      <c r="G63" s="32">
        <v>2.2799999999999998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44431</v>
      </c>
      <c r="B64" s="32" t="s">
        <v>1152</v>
      </c>
      <c r="C64" s="31" t="s">
        <v>1153</v>
      </c>
      <c r="D64" s="31" t="s">
        <v>1154</v>
      </c>
      <c r="E64" s="31" t="s">
        <v>598</v>
      </c>
      <c r="F64" s="92">
        <v>4293842</v>
      </c>
      <c r="G64" s="32">
        <v>2.25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44431</v>
      </c>
      <c r="B65" s="32" t="s">
        <v>1155</v>
      </c>
      <c r="C65" s="31" t="s">
        <v>1156</v>
      </c>
      <c r="D65" s="31" t="s">
        <v>1157</v>
      </c>
      <c r="E65" s="31" t="s">
        <v>598</v>
      </c>
      <c r="F65" s="92">
        <v>1</v>
      </c>
      <c r="G65" s="32">
        <v>0.25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44431</v>
      </c>
      <c r="B66" s="32" t="s">
        <v>1158</v>
      </c>
      <c r="C66" s="31" t="s">
        <v>1159</v>
      </c>
      <c r="D66" s="31" t="s">
        <v>1160</v>
      </c>
      <c r="E66" s="31" t="s">
        <v>598</v>
      </c>
      <c r="F66" s="92">
        <v>505000</v>
      </c>
      <c r="G66" s="32">
        <v>113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44431</v>
      </c>
      <c r="B67" s="32" t="s">
        <v>757</v>
      </c>
      <c r="C67" s="31" t="s">
        <v>1130</v>
      </c>
      <c r="D67" s="31" t="s">
        <v>1132</v>
      </c>
      <c r="E67" s="31" t="s">
        <v>599</v>
      </c>
      <c r="F67" s="92">
        <v>260175</v>
      </c>
      <c r="G67" s="32">
        <v>155.15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44431</v>
      </c>
      <c r="B68" s="32" t="s">
        <v>757</v>
      </c>
      <c r="C68" s="31" t="s">
        <v>1130</v>
      </c>
      <c r="D68" s="31" t="s">
        <v>1131</v>
      </c>
      <c r="E68" s="31" t="s">
        <v>599</v>
      </c>
      <c r="F68" s="92">
        <v>260000</v>
      </c>
      <c r="G68" s="32">
        <v>155.11000000000001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44431</v>
      </c>
      <c r="B69" s="32" t="s">
        <v>1021</v>
      </c>
      <c r="C69" s="31" t="s">
        <v>1068</v>
      </c>
      <c r="D69" s="31" t="s">
        <v>1161</v>
      </c>
      <c r="E69" s="31" t="s">
        <v>599</v>
      </c>
      <c r="F69" s="92">
        <v>2100000</v>
      </c>
      <c r="G69" s="32">
        <v>22.52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44431</v>
      </c>
      <c r="B70" s="32" t="s">
        <v>1133</v>
      </c>
      <c r="C70" s="31" t="s">
        <v>1134</v>
      </c>
      <c r="D70" s="31" t="s">
        <v>1135</v>
      </c>
      <c r="E70" s="31" t="s">
        <v>599</v>
      </c>
      <c r="F70" s="92">
        <v>141217</v>
      </c>
      <c r="G70" s="32">
        <v>71.75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44431</v>
      </c>
      <c r="B71" s="32" t="s">
        <v>1023</v>
      </c>
      <c r="C71" s="31" t="s">
        <v>1024</v>
      </c>
      <c r="D71" s="31" t="s">
        <v>1162</v>
      </c>
      <c r="E71" s="31" t="s">
        <v>599</v>
      </c>
      <c r="F71" s="92">
        <v>73972</v>
      </c>
      <c r="G71" s="32">
        <v>54.32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44431</v>
      </c>
      <c r="B72" s="32" t="s">
        <v>1023</v>
      </c>
      <c r="C72" s="31" t="s">
        <v>1024</v>
      </c>
      <c r="D72" s="31" t="s">
        <v>1069</v>
      </c>
      <c r="E72" s="31" t="s">
        <v>599</v>
      </c>
      <c r="F72" s="92">
        <v>144187</v>
      </c>
      <c r="G72" s="32">
        <v>52.24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44431</v>
      </c>
      <c r="B73" s="32" t="s">
        <v>1136</v>
      </c>
      <c r="C73" s="31" t="s">
        <v>1137</v>
      </c>
      <c r="D73" s="31" t="s">
        <v>1138</v>
      </c>
      <c r="E73" s="31" t="s">
        <v>599</v>
      </c>
      <c r="F73" s="92">
        <v>48154</v>
      </c>
      <c r="G73" s="32">
        <v>1408.55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44431</v>
      </c>
      <c r="B74" s="32" t="s">
        <v>1139</v>
      </c>
      <c r="C74" s="31" t="s">
        <v>1140</v>
      </c>
      <c r="D74" s="31" t="s">
        <v>1142</v>
      </c>
      <c r="E74" s="31" t="s">
        <v>599</v>
      </c>
      <c r="F74" s="92">
        <v>82391</v>
      </c>
      <c r="G74" s="32">
        <v>17.95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44431</v>
      </c>
      <c r="B75" s="32" t="s">
        <v>1139</v>
      </c>
      <c r="C75" s="31" t="s">
        <v>1140</v>
      </c>
      <c r="D75" s="31" t="s">
        <v>1163</v>
      </c>
      <c r="E75" s="31" t="s">
        <v>599</v>
      </c>
      <c r="F75" s="92">
        <v>664832</v>
      </c>
      <c r="G75" s="32">
        <v>17.66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44431</v>
      </c>
      <c r="B76" s="32" t="s">
        <v>1139</v>
      </c>
      <c r="C76" s="31" t="s">
        <v>1140</v>
      </c>
      <c r="D76" s="31" t="s">
        <v>1141</v>
      </c>
      <c r="E76" s="31" t="s">
        <v>599</v>
      </c>
      <c r="F76" s="92">
        <v>167400</v>
      </c>
      <c r="G76" s="32">
        <v>17.95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44431</v>
      </c>
      <c r="B77" s="32" t="s">
        <v>1143</v>
      </c>
      <c r="C77" s="31" t="s">
        <v>1144</v>
      </c>
      <c r="D77" s="31" t="s">
        <v>1164</v>
      </c>
      <c r="E77" s="31" t="s">
        <v>599</v>
      </c>
      <c r="F77" s="92">
        <v>1080000</v>
      </c>
      <c r="G77" s="32">
        <v>280.11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44431</v>
      </c>
      <c r="B78" s="32" t="s">
        <v>1165</v>
      </c>
      <c r="C78" s="31" t="s">
        <v>1166</v>
      </c>
      <c r="D78" s="31" t="s">
        <v>1167</v>
      </c>
      <c r="E78" s="31" t="s">
        <v>599</v>
      </c>
      <c r="F78" s="92">
        <v>55000</v>
      </c>
      <c r="G78" s="32">
        <v>68.3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44431</v>
      </c>
      <c r="B79" s="32" t="s">
        <v>1146</v>
      </c>
      <c r="C79" s="31" t="s">
        <v>1147</v>
      </c>
      <c r="D79" s="31" t="s">
        <v>1168</v>
      </c>
      <c r="E79" s="31" t="s">
        <v>599</v>
      </c>
      <c r="F79" s="92">
        <v>1283489</v>
      </c>
      <c r="G79" s="32">
        <v>598.5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44431</v>
      </c>
      <c r="B80" s="32" t="s">
        <v>1034</v>
      </c>
      <c r="C80" s="31" t="s">
        <v>1035</v>
      </c>
      <c r="D80" s="31" t="s">
        <v>1036</v>
      </c>
      <c r="E80" s="31" t="s">
        <v>599</v>
      </c>
      <c r="F80" s="92">
        <v>1000099</v>
      </c>
      <c r="G80" s="32">
        <v>4.5999999999999996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44431</v>
      </c>
      <c r="B81" s="32" t="s">
        <v>1149</v>
      </c>
      <c r="C81" s="31" t="s">
        <v>1150</v>
      </c>
      <c r="D81" s="31" t="s">
        <v>1169</v>
      </c>
      <c r="E81" s="31" t="s">
        <v>599</v>
      </c>
      <c r="F81" s="92">
        <v>29080</v>
      </c>
      <c r="G81" s="32">
        <v>19.5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44431</v>
      </c>
      <c r="B82" s="32" t="s">
        <v>1152</v>
      </c>
      <c r="C82" s="31" t="s">
        <v>1153</v>
      </c>
      <c r="D82" s="31" t="s">
        <v>1154</v>
      </c>
      <c r="E82" s="31" t="s">
        <v>599</v>
      </c>
      <c r="F82" s="92">
        <v>4428729</v>
      </c>
      <c r="G82" s="32">
        <v>2.2799999999999998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44431</v>
      </c>
      <c r="B83" s="32" t="s">
        <v>1152</v>
      </c>
      <c r="C83" s="31" t="s">
        <v>1153</v>
      </c>
      <c r="D83" s="31" t="s">
        <v>1142</v>
      </c>
      <c r="E83" s="31" t="s">
        <v>599</v>
      </c>
      <c r="F83" s="92">
        <v>3400100</v>
      </c>
      <c r="G83" s="32">
        <v>2.2200000000000002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44431</v>
      </c>
      <c r="B84" s="32" t="s">
        <v>1155</v>
      </c>
      <c r="C84" s="31" t="s">
        <v>1156</v>
      </c>
      <c r="D84" s="31" t="s">
        <v>1157</v>
      </c>
      <c r="E84" s="31" t="s">
        <v>599</v>
      </c>
      <c r="F84" s="92">
        <v>52672725</v>
      </c>
      <c r="G84" s="32">
        <v>0.26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/>
      <c r="B85" s="32"/>
      <c r="C85" s="31"/>
      <c r="D85" s="31"/>
      <c r="E85" s="31"/>
      <c r="F85" s="92"/>
      <c r="G85" s="32"/>
      <c r="H85" s="32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/>
      <c r="B86" s="32"/>
      <c r="C86" s="31"/>
      <c r="D86" s="31"/>
      <c r="E86" s="31"/>
      <c r="F86" s="92"/>
      <c r="G86" s="32"/>
      <c r="H86" s="32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/>
      <c r="B87" s="32"/>
      <c r="C87" s="31"/>
      <c r="D87" s="31"/>
      <c r="E87" s="31"/>
      <c r="F87" s="92"/>
      <c r="G87" s="32"/>
      <c r="H87" s="32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/>
      <c r="B88" s="32"/>
      <c r="C88" s="31"/>
      <c r="D88" s="31"/>
      <c r="E88" s="31"/>
      <c r="F88" s="92"/>
      <c r="G88" s="32"/>
      <c r="H88" s="32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/>
      <c r="B89" s="32"/>
      <c r="C89" s="31"/>
      <c r="D89" s="31"/>
      <c r="E89" s="31"/>
      <c r="F89" s="92"/>
      <c r="G89" s="32"/>
      <c r="H89" s="32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/>
      <c r="B90" s="32"/>
      <c r="C90" s="31"/>
      <c r="D90" s="31"/>
      <c r="E90" s="31"/>
      <c r="F90" s="92"/>
      <c r="G90" s="32"/>
      <c r="H90" s="32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/>
      <c r="B91" s="32"/>
      <c r="C91" s="31"/>
      <c r="D91" s="31"/>
      <c r="E91" s="31"/>
      <c r="F91" s="92"/>
      <c r="G91" s="32"/>
      <c r="H91" s="32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/>
      <c r="B92" s="32"/>
      <c r="C92" s="31"/>
      <c r="D92" s="31"/>
      <c r="E92" s="31"/>
      <c r="F92" s="92"/>
      <c r="G92" s="32"/>
      <c r="H92" s="32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/>
      <c r="B93" s="32"/>
      <c r="C93" s="31"/>
      <c r="D93" s="31"/>
      <c r="E93" s="31"/>
      <c r="F93" s="92"/>
      <c r="G93" s="32"/>
      <c r="H93" s="32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/>
      <c r="B94" s="32"/>
      <c r="C94" s="31"/>
      <c r="D94" s="31"/>
      <c r="E94" s="31"/>
      <c r="F94" s="92"/>
      <c r="G94" s="32"/>
      <c r="H94" s="32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/>
      <c r="B95" s="32"/>
      <c r="C95" s="31"/>
      <c r="D95" s="31"/>
      <c r="E95" s="31"/>
      <c r="F95" s="92"/>
      <c r="G95" s="32"/>
      <c r="H95" s="32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/>
      <c r="B96" s="32"/>
      <c r="C96" s="31"/>
      <c r="D96" s="31"/>
      <c r="E96" s="31"/>
      <c r="F96" s="92"/>
      <c r="G96" s="32"/>
      <c r="H96" s="3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/>
      <c r="B97" s="32"/>
      <c r="C97" s="31"/>
      <c r="D97" s="31"/>
      <c r="E97" s="31"/>
      <c r="F97" s="92"/>
      <c r="G97" s="32"/>
      <c r="H97" s="3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/>
      <c r="B98" s="32"/>
      <c r="C98" s="31"/>
      <c r="D98" s="31"/>
      <c r="E98" s="31"/>
      <c r="F98" s="92"/>
      <c r="G98" s="32"/>
      <c r="H98" s="3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/>
      <c r="B99" s="32"/>
      <c r="C99" s="31"/>
      <c r="D99" s="31"/>
      <c r="E99" s="31"/>
      <c r="F99" s="92"/>
      <c r="G99" s="32"/>
      <c r="H99" s="3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/>
      <c r="B100" s="32"/>
      <c r="C100" s="31"/>
      <c r="D100" s="31"/>
      <c r="E100" s="31"/>
      <c r="F100" s="92"/>
      <c r="G100" s="32"/>
      <c r="H100" s="3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/>
      <c r="B101" s="32"/>
      <c r="C101" s="31"/>
      <c r="D101" s="31"/>
      <c r="E101" s="31"/>
      <c r="F101" s="92"/>
      <c r="G101" s="32"/>
      <c r="H101" s="3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/>
      <c r="B102" s="32"/>
      <c r="C102" s="31"/>
      <c r="D102" s="31"/>
      <c r="E102" s="31"/>
      <c r="F102" s="92"/>
      <c r="G102" s="32"/>
      <c r="H102" s="32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/>
      <c r="B103" s="32"/>
      <c r="C103" s="31"/>
      <c r="D103" s="31"/>
      <c r="E103" s="31"/>
      <c r="F103" s="92"/>
      <c r="G103" s="32"/>
      <c r="H103" s="32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/>
      <c r="B104" s="32"/>
      <c r="C104" s="31"/>
      <c r="D104" s="31"/>
      <c r="E104" s="31"/>
      <c r="F104" s="92"/>
      <c r="G104" s="32"/>
      <c r="H104" s="32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/>
      <c r="B105" s="32"/>
      <c r="C105" s="31"/>
      <c r="D105" s="31"/>
      <c r="E105" s="31"/>
      <c r="F105" s="92"/>
      <c r="G105" s="32"/>
      <c r="H105" s="3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/>
      <c r="B106" s="32"/>
      <c r="C106" s="31"/>
      <c r="D106" s="31"/>
      <c r="E106" s="31"/>
      <c r="F106" s="92"/>
      <c r="G106" s="32"/>
      <c r="H106" s="3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7"/>
  <sheetViews>
    <sheetView zoomScale="85" zoomScaleNormal="85" workbookViewId="0">
      <selection activeCell="M107" sqref="M10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935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44432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602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603</v>
      </c>
      <c r="E9" s="102" t="s">
        <v>604</v>
      </c>
      <c r="F9" s="102" t="s">
        <v>605</v>
      </c>
      <c r="G9" s="102" t="s">
        <v>606</v>
      </c>
      <c r="H9" s="102" t="s">
        <v>607</v>
      </c>
      <c r="I9" s="102" t="s">
        <v>608</v>
      </c>
      <c r="J9" s="101" t="s">
        <v>609</v>
      </c>
      <c r="K9" s="102" t="s">
        <v>610</v>
      </c>
      <c r="L9" s="104" t="s">
        <v>611</v>
      </c>
      <c r="M9" s="104" t="s">
        <v>612</v>
      </c>
      <c r="N9" s="102" t="s">
        <v>613</v>
      </c>
      <c r="O9" s="103" t="s">
        <v>614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02">
        <v>1</v>
      </c>
      <c r="B10" s="301">
        <v>44357</v>
      </c>
      <c r="C10" s="384"/>
      <c r="D10" s="350" t="s">
        <v>82</v>
      </c>
      <c r="E10" s="385" t="s">
        <v>618</v>
      </c>
      <c r="F10" s="302">
        <v>3585</v>
      </c>
      <c r="G10" s="302">
        <v>3345</v>
      </c>
      <c r="H10" s="385">
        <v>3730</v>
      </c>
      <c r="I10" s="386" t="s">
        <v>620</v>
      </c>
      <c r="J10" s="106" t="s">
        <v>770</v>
      </c>
      <c r="K10" s="106">
        <f t="shared" ref="K10" si="0">H10-F10</f>
        <v>145</v>
      </c>
      <c r="L10" s="108">
        <f>(F10*-0.8)/100</f>
        <v>-28.68</v>
      </c>
      <c r="M10" s="109">
        <f t="shared" ref="M10" si="1">(K10+L10)/F10</f>
        <v>3.2446304044630406E-2</v>
      </c>
      <c r="N10" s="106" t="s">
        <v>616</v>
      </c>
      <c r="O10" s="110">
        <v>44426</v>
      </c>
      <c r="P10" s="105"/>
      <c r="Q10" s="1"/>
      <c r="R10" s="1" t="s">
        <v>617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2">
        <v>2</v>
      </c>
      <c r="B11" s="301">
        <v>44363</v>
      </c>
      <c r="C11" s="384"/>
      <c r="D11" s="350" t="s">
        <v>102</v>
      </c>
      <c r="E11" s="385" t="s">
        <v>615</v>
      </c>
      <c r="F11" s="302">
        <v>1189.75</v>
      </c>
      <c r="G11" s="302">
        <v>1111.5</v>
      </c>
      <c r="H11" s="385">
        <v>1252</v>
      </c>
      <c r="I11" s="386" t="s">
        <v>622</v>
      </c>
      <c r="J11" s="106" t="s">
        <v>959</v>
      </c>
      <c r="K11" s="106">
        <f t="shared" ref="K11" si="2">H11-F11</f>
        <v>62.25</v>
      </c>
      <c r="L11" s="108">
        <f>(F11*-0.8)/100</f>
        <v>-9.5180000000000007</v>
      </c>
      <c r="M11" s="109">
        <f t="shared" ref="M11" si="3">(K11+L11)/F11</f>
        <v>4.4321916368985081E-2</v>
      </c>
      <c r="N11" s="106" t="s">
        <v>616</v>
      </c>
      <c r="O11" s="110">
        <v>44418</v>
      </c>
      <c r="P11" s="105"/>
      <c r="Q11" s="1"/>
      <c r="R11" s="1" t="s">
        <v>617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0">
        <v>3</v>
      </c>
      <c r="B12" s="112">
        <v>44385</v>
      </c>
      <c r="C12" s="121"/>
      <c r="D12" s="113" t="s">
        <v>585</v>
      </c>
      <c r="E12" s="114" t="s">
        <v>618</v>
      </c>
      <c r="F12" s="111" t="s">
        <v>623</v>
      </c>
      <c r="G12" s="111">
        <v>2060</v>
      </c>
      <c r="H12" s="114"/>
      <c r="I12" s="115">
        <v>2500</v>
      </c>
      <c r="J12" s="116" t="s">
        <v>619</v>
      </c>
      <c r="K12" s="116"/>
      <c r="L12" s="117"/>
      <c r="M12" s="118"/>
      <c r="N12" s="116"/>
      <c r="O12" s="119"/>
      <c r="P12" s="105"/>
      <c r="Q12" s="1"/>
      <c r="R12" s="1" t="s">
        <v>621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0">
        <v>4</v>
      </c>
      <c r="B13" s="317">
        <v>44385</v>
      </c>
      <c r="C13" s="381"/>
      <c r="D13" s="347" t="s">
        <v>155</v>
      </c>
      <c r="E13" s="382" t="s">
        <v>615</v>
      </c>
      <c r="F13" s="306">
        <v>7335</v>
      </c>
      <c r="G13" s="306">
        <v>6905</v>
      </c>
      <c r="H13" s="382">
        <v>6905</v>
      </c>
      <c r="I13" s="383" t="s">
        <v>624</v>
      </c>
      <c r="J13" s="307" t="s">
        <v>1000</v>
      </c>
      <c r="K13" s="307">
        <f t="shared" ref="K13" si="4">H13-F13</f>
        <v>-430</v>
      </c>
      <c r="L13" s="308">
        <f>(F13*-0.8)/100</f>
        <v>-58.68</v>
      </c>
      <c r="M13" s="309">
        <f t="shared" ref="M13" si="5">(K13+L13)/F13</f>
        <v>-6.6623040218132243E-2</v>
      </c>
      <c r="N13" s="307" t="s">
        <v>633</v>
      </c>
      <c r="O13" s="322">
        <v>44424</v>
      </c>
      <c r="P13" s="105"/>
      <c r="Q13" s="1"/>
      <c r="R13" s="1" t="s">
        <v>617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0">
        <v>5</v>
      </c>
      <c r="B14" s="112">
        <v>44396</v>
      </c>
      <c r="C14" s="121"/>
      <c r="D14" s="113" t="s">
        <v>131</v>
      </c>
      <c r="E14" s="114" t="s">
        <v>618</v>
      </c>
      <c r="F14" s="111" t="s">
        <v>857</v>
      </c>
      <c r="G14" s="111">
        <v>510</v>
      </c>
      <c r="H14" s="114"/>
      <c r="I14" s="115" t="s">
        <v>858</v>
      </c>
      <c r="J14" s="116" t="s">
        <v>619</v>
      </c>
      <c r="K14" s="116"/>
      <c r="L14" s="117"/>
      <c r="M14" s="118"/>
      <c r="N14" s="116"/>
      <c r="O14" s="119"/>
      <c r="P14" s="105"/>
      <c r="Q14" s="1"/>
      <c r="R14" s="1" t="s">
        <v>617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0">
        <v>6</v>
      </c>
      <c r="B15" s="112">
        <v>44397</v>
      </c>
      <c r="C15" s="121"/>
      <c r="D15" s="113" t="s">
        <v>137</v>
      </c>
      <c r="E15" s="114" t="s">
        <v>618</v>
      </c>
      <c r="F15" s="111" t="s">
        <v>859</v>
      </c>
      <c r="G15" s="111">
        <v>96.5</v>
      </c>
      <c r="H15" s="114"/>
      <c r="I15" s="115" t="s">
        <v>860</v>
      </c>
      <c r="J15" s="116" t="s">
        <v>619</v>
      </c>
      <c r="K15" s="116"/>
      <c r="L15" s="117"/>
      <c r="M15" s="118"/>
      <c r="N15" s="116"/>
      <c r="O15" s="119"/>
      <c r="P15" s="105"/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2">
        <v>7</v>
      </c>
      <c r="B16" s="301">
        <v>44399</v>
      </c>
      <c r="C16" s="384"/>
      <c r="D16" s="350" t="s">
        <v>147</v>
      </c>
      <c r="E16" s="385" t="s">
        <v>615</v>
      </c>
      <c r="F16" s="302">
        <v>1577</v>
      </c>
      <c r="G16" s="302">
        <v>1447</v>
      </c>
      <c r="H16" s="385">
        <v>1673</v>
      </c>
      <c r="I16" s="386" t="s">
        <v>861</v>
      </c>
      <c r="J16" s="106" t="s">
        <v>999</v>
      </c>
      <c r="K16" s="106">
        <f t="shared" ref="K16:K17" si="6">H16-F16</f>
        <v>96</v>
      </c>
      <c r="L16" s="108">
        <f>(F16*-0.8)/100</f>
        <v>-12.616000000000001</v>
      </c>
      <c r="M16" s="109">
        <f t="shared" ref="M16:M17" si="7">(K16+L16)/F16</f>
        <v>5.2875079264426125E-2</v>
      </c>
      <c r="N16" s="106" t="s">
        <v>616</v>
      </c>
      <c r="O16" s="110">
        <v>44421</v>
      </c>
      <c r="P16" s="105"/>
      <c r="Q16" s="1"/>
      <c r="R16" s="1" t="s">
        <v>617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18">
        <v>8</v>
      </c>
      <c r="B17" s="419">
        <v>44407</v>
      </c>
      <c r="C17" s="420"/>
      <c r="D17" s="421" t="s">
        <v>51</v>
      </c>
      <c r="E17" s="422" t="s">
        <v>618</v>
      </c>
      <c r="F17" s="423">
        <v>715</v>
      </c>
      <c r="G17" s="423">
        <v>675</v>
      </c>
      <c r="H17" s="422">
        <v>740</v>
      </c>
      <c r="I17" s="424" t="s">
        <v>873</v>
      </c>
      <c r="J17" s="425" t="s">
        <v>1001</v>
      </c>
      <c r="K17" s="425">
        <f t="shared" si="6"/>
        <v>25</v>
      </c>
      <c r="L17" s="426">
        <f t="shared" ref="L17" si="8">(F17*-0.7)/100</f>
        <v>-5.004999999999999</v>
      </c>
      <c r="M17" s="427">
        <f t="shared" si="7"/>
        <v>2.7965034965034965E-2</v>
      </c>
      <c r="N17" s="425" t="s">
        <v>616</v>
      </c>
      <c r="O17" s="428">
        <v>44424</v>
      </c>
      <c r="P17" s="105"/>
      <c r="Q17" s="1"/>
      <c r="R17" s="1" t="s">
        <v>617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80">
        <v>9</v>
      </c>
      <c r="B18" s="317">
        <v>44410</v>
      </c>
      <c r="C18" s="381"/>
      <c r="D18" s="347" t="s">
        <v>879</v>
      </c>
      <c r="E18" s="382" t="s">
        <v>618</v>
      </c>
      <c r="F18" s="306">
        <v>63.3</v>
      </c>
      <c r="G18" s="306">
        <v>59</v>
      </c>
      <c r="H18" s="382">
        <v>59</v>
      </c>
      <c r="I18" s="383" t="s">
        <v>880</v>
      </c>
      <c r="J18" s="307" t="s">
        <v>948</v>
      </c>
      <c r="K18" s="307">
        <f t="shared" ref="K18" si="9">H18-F18</f>
        <v>-4.2999999999999972</v>
      </c>
      <c r="L18" s="308">
        <f>(F18*-0.8)/100</f>
        <v>-0.50639999999999996</v>
      </c>
      <c r="M18" s="309">
        <f t="shared" ref="M18" si="10">(K18+L18)/F18</f>
        <v>-7.5930489731437567E-2</v>
      </c>
      <c r="N18" s="307" t="s">
        <v>633</v>
      </c>
      <c r="O18" s="322">
        <v>44418</v>
      </c>
      <c r="P18" s="105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80">
        <v>10</v>
      </c>
      <c r="B19" s="317">
        <v>44417</v>
      </c>
      <c r="C19" s="381"/>
      <c r="D19" s="347" t="s">
        <v>364</v>
      </c>
      <c r="E19" s="382" t="s">
        <v>618</v>
      </c>
      <c r="F19" s="306">
        <v>74</v>
      </c>
      <c r="G19" s="306">
        <v>69</v>
      </c>
      <c r="H19" s="382">
        <v>68.5</v>
      </c>
      <c r="I19" s="383" t="s">
        <v>947</v>
      </c>
      <c r="J19" s="307" t="s">
        <v>903</v>
      </c>
      <c r="K19" s="307">
        <f t="shared" ref="K19" si="11">H19-F19</f>
        <v>-5.5</v>
      </c>
      <c r="L19" s="308">
        <f>(F19*-0.8)/100</f>
        <v>-0.59200000000000008</v>
      </c>
      <c r="M19" s="309">
        <f t="shared" ref="M19" si="12">(K19+L19)/F19</f>
        <v>-8.2324324324324336E-2</v>
      </c>
      <c r="N19" s="307" t="s">
        <v>633</v>
      </c>
      <c r="O19" s="322">
        <v>44431</v>
      </c>
      <c r="P19" s="105"/>
      <c r="Q19" s="1"/>
      <c r="R19" s="1" t="s">
        <v>617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0">
        <v>11</v>
      </c>
      <c r="B20" s="112">
        <v>44421</v>
      </c>
      <c r="C20" s="121"/>
      <c r="D20" s="113" t="s">
        <v>471</v>
      </c>
      <c r="E20" s="114" t="s">
        <v>618</v>
      </c>
      <c r="F20" s="111" t="s">
        <v>997</v>
      </c>
      <c r="G20" s="111">
        <v>1415</v>
      </c>
      <c r="H20" s="114"/>
      <c r="I20" s="115" t="s">
        <v>998</v>
      </c>
      <c r="J20" s="116" t="s">
        <v>619</v>
      </c>
      <c r="K20" s="120"/>
      <c r="L20" s="112"/>
      <c r="M20" s="121"/>
      <c r="N20" s="113"/>
      <c r="O20" s="114"/>
      <c r="P20" s="105"/>
      <c r="Q20" s="1"/>
      <c r="R20" s="1" t="s">
        <v>617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0">
        <v>12</v>
      </c>
      <c r="B21" s="112">
        <v>44428</v>
      </c>
      <c r="C21" s="121"/>
      <c r="D21" s="113" t="s">
        <v>273</v>
      </c>
      <c r="E21" s="114" t="s">
        <v>618</v>
      </c>
      <c r="F21" s="111" t="s">
        <v>1054</v>
      </c>
      <c r="G21" s="111">
        <v>1740</v>
      </c>
      <c r="H21" s="114"/>
      <c r="I21" s="115" t="s">
        <v>1055</v>
      </c>
      <c r="J21" s="116" t="s">
        <v>619</v>
      </c>
      <c r="K21" s="120"/>
      <c r="L21" s="112"/>
      <c r="M21" s="121"/>
      <c r="N21" s="113"/>
      <c r="O21" s="114"/>
      <c r="P21" s="105"/>
      <c r="Q21" s="1"/>
      <c r="R21" s="1" t="s">
        <v>617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0"/>
      <c r="B22" s="112"/>
      <c r="C22" s="121"/>
      <c r="D22" s="113"/>
      <c r="E22" s="114"/>
      <c r="F22" s="111"/>
      <c r="G22" s="111"/>
      <c r="H22" s="114"/>
      <c r="I22" s="115"/>
      <c r="J22" s="116"/>
      <c r="K22" s="120"/>
      <c r="L22" s="112"/>
      <c r="M22" s="121"/>
      <c r="N22" s="113"/>
      <c r="O22" s="114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0"/>
      <c r="B23" s="112"/>
      <c r="C23" s="121"/>
      <c r="D23" s="113"/>
      <c r="E23" s="114"/>
      <c r="F23" s="111"/>
      <c r="G23" s="111"/>
      <c r="H23" s="114"/>
      <c r="I23" s="115"/>
      <c r="J23" s="116"/>
      <c r="K23" s="120"/>
      <c r="L23" s="112"/>
      <c r="M23" s="121"/>
      <c r="N23" s="113"/>
      <c r="O23" s="114"/>
      <c r="P23" s="10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12"/>
      <c r="C24" s="121"/>
      <c r="D24" s="113"/>
      <c r="E24" s="114"/>
      <c r="F24" s="111"/>
      <c r="G24" s="111"/>
      <c r="H24" s="114"/>
      <c r="I24" s="115"/>
      <c r="J24" s="116"/>
      <c r="K24" s="120"/>
      <c r="L24" s="112"/>
      <c r="M24" s="121"/>
      <c r="N24" s="113"/>
      <c r="O24" s="114"/>
      <c r="P24" s="10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7"/>
      <c r="B25" s="128"/>
      <c r="C25" s="129"/>
      <c r="D25" s="130"/>
      <c r="E25" s="131"/>
      <c r="F25" s="131"/>
      <c r="H25" s="131"/>
      <c r="I25" s="132"/>
      <c r="J25" s="133"/>
      <c r="K25" s="133"/>
      <c r="L25" s="134"/>
      <c r="M25" s="135"/>
      <c r="N25" s="136"/>
      <c r="O25" s="137"/>
      <c r="P25" s="13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7"/>
      <c r="B26" s="128"/>
      <c r="C26" s="129"/>
      <c r="D26" s="130"/>
      <c r="E26" s="131"/>
      <c r="F26" s="131"/>
      <c r="G26" s="127"/>
      <c r="H26" s="131"/>
      <c r="I26" s="132"/>
      <c r="J26" s="133"/>
      <c r="K26" s="133"/>
      <c r="L26" s="134"/>
      <c r="M26" s="135"/>
      <c r="N26" s="136"/>
      <c r="O26" s="137"/>
      <c r="P26" s="138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625</v>
      </c>
      <c r="B27" s="140"/>
      <c r="C27" s="141"/>
      <c r="D27" s="142"/>
      <c r="E27" s="143"/>
      <c r="F27" s="143"/>
      <c r="G27" s="143"/>
      <c r="H27" s="143"/>
      <c r="I27" s="143"/>
      <c r="J27" s="144"/>
      <c r="K27" s="143"/>
      <c r="L27" s="145"/>
      <c r="M27" s="61"/>
      <c r="N27" s="144"/>
      <c r="O27" s="14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6" t="s">
        <v>626</v>
      </c>
      <c r="B28" s="139"/>
      <c r="C28" s="139"/>
      <c r="D28" s="139"/>
      <c r="E28" s="44"/>
      <c r="F28" s="147" t="s">
        <v>627</v>
      </c>
      <c r="G28" s="6"/>
      <c r="H28" s="6"/>
      <c r="I28" s="6"/>
      <c r="J28" s="148"/>
      <c r="K28" s="149"/>
      <c r="L28" s="149"/>
      <c r="M28" s="150"/>
      <c r="N28" s="1"/>
      <c r="O28" s="15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628</v>
      </c>
      <c r="B29" s="139"/>
      <c r="C29" s="139"/>
      <c r="D29" s="139"/>
      <c r="E29" s="6"/>
      <c r="F29" s="147" t="s">
        <v>629</v>
      </c>
      <c r="G29" s="6"/>
      <c r="H29" s="6"/>
      <c r="I29" s="6"/>
      <c r="J29" s="148"/>
      <c r="K29" s="149"/>
      <c r="L29" s="149"/>
      <c r="M29" s="150"/>
      <c r="N29" s="1"/>
      <c r="O29" s="15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/>
      <c r="B30" s="139"/>
      <c r="C30" s="139"/>
      <c r="D30" s="139"/>
      <c r="E30" s="6"/>
      <c r="F30" s="6"/>
      <c r="G30" s="6"/>
      <c r="H30" s="6"/>
      <c r="I30" s="6"/>
      <c r="J30" s="152"/>
      <c r="K30" s="149"/>
      <c r="L30" s="149"/>
      <c r="M30" s="6"/>
      <c r="N30" s="153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4" t="s">
        <v>630</v>
      </c>
      <c r="C31" s="154"/>
      <c r="D31" s="154"/>
      <c r="E31" s="154"/>
      <c r="F31" s="155"/>
      <c r="G31" s="6"/>
      <c r="H31" s="6"/>
      <c r="I31" s="156"/>
      <c r="J31" s="157"/>
      <c r="K31" s="158"/>
      <c r="L31" s="157"/>
      <c r="M31" s="6"/>
      <c r="N31" s="1"/>
      <c r="O31" s="1"/>
      <c r="P31" s="1"/>
      <c r="R31" s="61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101" t="s">
        <v>16</v>
      </c>
      <c r="B32" s="159" t="s">
        <v>590</v>
      </c>
      <c r="C32" s="104"/>
      <c r="D32" s="103" t="s">
        <v>603</v>
      </c>
      <c r="E32" s="102" t="s">
        <v>604</v>
      </c>
      <c r="F32" s="102" t="s">
        <v>605</v>
      </c>
      <c r="G32" s="102" t="s">
        <v>631</v>
      </c>
      <c r="H32" s="102" t="s">
        <v>607</v>
      </c>
      <c r="I32" s="102" t="s">
        <v>608</v>
      </c>
      <c r="J32" s="102" t="s">
        <v>609</v>
      </c>
      <c r="K32" s="159" t="s">
        <v>632</v>
      </c>
      <c r="L32" s="160" t="s">
        <v>611</v>
      </c>
      <c r="M32" s="104" t="s">
        <v>612</v>
      </c>
      <c r="N32" s="102" t="s">
        <v>613</v>
      </c>
      <c r="O32" s="103" t="s">
        <v>614</v>
      </c>
      <c r="P32" s="1"/>
      <c r="Q32" s="1"/>
      <c r="R32" s="61"/>
      <c r="S32" s="61"/>
      <c r="T32" s="61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303">
        <v>1</v>
      </c>
      <c r="B33" s="317">
        <v>44397</v>
      </c>
      <c r="C33" s="304"/>
      <c r="D33" s="305" t="s">
        <v>329</v>
      </c>
      <c r="E33" s="306" t="s">
        <v>618</v>
      </c>
      <c r="F33" s="306">
        <v>846</v>
      </c>
      <c r="G33" s="306">
        <v>821</v>
      </c>
      <c r="H33" s="306">
        <v>832.5</v>
      </c>
      <c r="I33" s="306">
        <v>895</v>
      </c>
      <c r="J33" s="307" t="s">
        <v>904</v>
      </c>
      <c r="K33" s="307">
        <f t="shared" ref="K33" si="13">H33-F33</f>
        <v>-13.5</v>
      </c>
      <c r="L33" s="308">
        <f>(F33*-0.7)/100</f>
        <v>-5.9219999999999997</v>
      </c>
      <c r="M33" s="309">
        <f t="shared" ref="M33" si="14">(K33+L33)/F33</f>
        <v>-2.295744680851064E-2</v>
      </c>
      <c r="N33" s="307" t="s">
        <v>633</v>
      </c>
      <c r="O33" s="322">
        <v>44412</v>
      </c>
      <c r="P33" s="1"/>
      <c r="Q33" s="1"/>
      <c r="R33" s="6" t="s">
        <v>617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5">
        <v>2</v>
      </c>
      <c r="B34" s="301">
        <v>44399</v>
      </c>
      <c r="C34" s="310"/>
      <c r="D34" s="316" t="s">
        <v>540</v>
      </c>
      <c r="E34" s="302" t="s">
        <v>618</v>
      </c>
      <c r="F34" s="302">
        <v>2097</v>
      </c>
      <c r="G34" s="302">
        <v>2040</v>
      </c>
      <c r="H34" s="302">
        <v>2147.5</v>
      </c>
      <c r="I34" s="302" t="s">
        <v>862</v>
      </c>
      <c r="J34" s="106" t="s">
        <v>878</v>
      </c>
      <c r="K34" s="106">
        <f t="shared" ref="K34" si="15">H34-F34</f>
        <v>50.5</v>
      </c>
      <c r="L34" s="108">
        <f t="shared" ref="L34" si="16">(F34*-0.7)/100</f>
        <v>-14.678999999999998</v>
      </c>
      <c r="M34" s="109">
        <f t="shared" ref="M34" si="17">(K34+L34)/F34</f>
        <v>1.7082021936099187E-2</v>
      </c>
      <c r="N34" s="106" t="s">
        <v>616</v>
      </c>
      <c r="O34" s="110">
        <v>44410</v>
      </c>
      <c r="P34" s="1"/>
      <c r="Q34" s="1"/>
      <c r="R34" s="6" t="s">
        <v>617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5">
        <v>2</v>
      </c>
      <c r="B35" s="301">
        <v>44406</v>
      </c>
      <c r="C35" s="310"/>
      <c r="D35" s="316" t="s">
        <v>317</v>
      </c>
      <c r="E35" s="302" t="s">
        <v>618</v>
      </c>
      <c r="F35" s="302">
        <v>1147.5</v>
      </c>
      <c r="G35" s="302">
        <v>1115</v>
      </c>
      <c r="H35" s="302">
        <v>1182.5</v>
      </c>
      <c r="I35" s="302" t="s">
        <v>868</v>
      </c>
      <c r="J35" s="106" t="s">
        <v>863</v>
      </c>
      <c r="K35" s="106">
        <f t="shared" ref="K35:K36" si="18">H35-F35</f>
        <v>35</v>
      </c>
      <c r="L35" s="108">
        <f t="shared" ref="L35" si="19">(F35*-0.7)/100</f>
        <v>-8.0325000000000006</v>
      </c>
      <c r="M35" s="109">
        <f t="shared" ref="M35:M36" si="20">(K35+L35)/F35</f>
        <v>2.3501089324618737E-2</v>
      </c>
      <c r="N35" s="106" t="s">
        <v>616</v>
      </c>
      <c r="O35" s="110">
        <v>44410</v>
      </c>
      <c r="P35" s="1"/>
      <c r="Q35" s="1"/>
      <c r="R35" s="6" t="s">
        <v>621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03">
        <v>4</v>
      </c>
      <c r="B36" s="317">
        <v>44407</v>
      </c>
      <c r="C36" s="304"/>
      <c r="D36" s="305" t="s">
        <v>354</v>
      </c>
      <c r="E36" s="306" t="s">
        <v>618</v>
      </c>
      <c r="F36" s="306">
        <v>184.5</v>
      </c>
      <c r="G36" s="306">
        <v>179</v>
      </c>
      <c r="H36" s="306">
        <v>179</v>
      </c>
      <c r="I36" s="306" t="s">
        <v>872</v>
      </c>
      <c r="J36" s="307" t="s">
        <v>903</v>
      </c>
      <c r="K36" s="307">
        <f t="shared" si="18"/>
        <v>-5.5</v>
      </c>
      <c r="L36" s="308">
        <f>(F36*-0.7)/100</f>
        <v>-1.2915000000000001</v>
      </c>
      <c r="M36" s="309">
        <f t="shared" si="20"/>
        <v>-3.6810298102981032E-2</v>
      </c>
      <c r="N36" s="307" t="s">
        <v>633</v>
      </c>
      <c r="O36" s="322">
        <v>44411</v>
      </c>
      <c r="P36" s="1"/>
      <c r="Q36" s="1"/>
      <c r="R36" s="6" t="s">
        <v>621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3">
        <v>5</v>
      </c>
      <c r="B37" s="317">
        <v>44410</v>
      </c>
      <c r="C37" s="304"/>
      <c r="D37" s="305" t="s">
        <v>154</v>
      </c>
      <c r="E37" s="306" t="s">
        <v>618</v>
      </c>
      <c r="F37" s="306">
        <v>551</v>
      </c>
      <c r="G37" s="306">
        <v>534</v>
      </c>
      <c r="H37" s="306">
        <v>534.5</v>
      </c>
      <c r="I37" s="306">
        <v>580</v>
      </c>
      <c r="J37" s="307" t="s">
        <v>881</v>
      </c>
      <c r="K37" s="307">
        <f t="shared" ref="K37" si="21">H37-F37</f>
        <v>-16.5</v>
      </c>
      <c r="L37" s="308">
        <f>(F37*-0.07)/100</f>
        <v>-0.38569999999999999</v>
      </c>
      <c r="M37" s="309">
        <f t="shared" ref="M37" si="22">(K37+L37)/F37</f>
        <v>-3.0645553539019963E-2</v>
      </c>
      <c r="N37" s="307" t="s">
        <v>633</v>
      </c>
      <c r="O37" s="322">
        <v>44410</v>
      </c>
      <c r="P37" s="1"/>
      <c r="Q37" s="1"/>
      <c r="R37" s="6" t="s">
        <v>621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7">
        <v>6</v>
      </c>
      <c r="B38" s="358">
        <v>44410</v>
      </c>
      <c r="C38" s="359"/>
      <c r="D38" s="360" t="s">
        <v>197</v>
      </c>
      <c r="E38" s="361" t="s">
        <v>618</v>
      </c>
      <c r="F38" s="361">
        <v>569.5</v>
      </c>
      <c r="G38" s="361">
        <v>554</v>
      </c>
      <c r="H38" s="361">
        <v>554</v>
      </c>
      <c r="I38" s="361" t="s">
        <v>882</v>
      </c>
      <c r="J38" s="307" t="s">
        <v>881</v>
      </c>
      <c r="K38" s="307">
        <f t="shared" ref="K38" si="23">H38-F38</f>
        <v>-15.5</v>
      </c>
      <c r="L38" s="308">
        <f>(F38*-0.7)/100</f>
        <v>-3.9864999999999999</v>
      </c>
      <c r="M38" s="309">
        <f t="shared" ref="M38" si="24">(K38+L38)/F38</f>
        <v>-3.4216856892010532E-2</v>
      </c>
      <c r="N38" s="307" t="s">
        <v>633</v>
      </c>
      <c r="O38" s="322">
        <v>44413</v>
      </c>
      <c r="P38" s="1"/>
      <c r="Q38" s="1"/>
      <c r="R38" s="6" t="s">
        <v>617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03">
        <v>7</v>
      </c>
      <c r="B39" s="317">
        <v>44410</v>
      </c>
      <c r="C39" s="304"/>
      <c r="D39" s="305" t="s">
        <v>884</v>
      </c>
      <c r="E39" s="306" t="s">
        <v>618</v>
      </c>
      <c r="F39" s="306">
        <v>305.5</v>
      </c>
      <c r="G39" s="306">
        <v>297</v>
      </c>
      <c r="H39" s="306">
        <v>297</v>
      </c>
      <c r="I39" s="306" t="s">
        <v>883</v>
      </c>
      <c r="J39" s="307" t="s">
        <v>905</v>
      </c>
      <c r="K39" s="307">
        <f t="shared" ref="K39" si="25">H39-F39</f>
        <v>-8.5</v>
      </c>
      <c r="L39" s="308">
        <f>(F39*-0.7)/100</f>
        <v>-2.1385000000000001</v>
      </c>
      <c r="M39" s="309">
        <f t="shared" ref="M39" si="26">(K39+L39)/F39</f>
        <v>-3.4823240589198036E-2</v>
      </c>
      <c r="N39" s="307" t="s">
        <v>633</v>
      </c>
      <c r="O39" s="322">
        <v>44412</v>
      </c>
      <c r="P39" s="1"/>
      <c r="Q39" s="1"/>
      <c r="R39" s="6" t="s">
        <v>617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6">
        <v>8</v>
      </c>
      <c r="B40" s="337">
        <v>44411</v>
      </c>
      <c r="C40" s="338"/>
      <c r="D40" s="339" t="s">
        <v>886</v>
      </c>
      <c r="E40" s="340" t="s">
        <v>618</v>
      </c>
      <c r="F40" s="340">
        <v>178.25</v>
      </c>
      <c r="G40" s="340">
        <v>173</v>
      </c>
      <c r="H40" s="340">
        <v>182.5</v>
      </c>
      <c r="I40" s="340" t="s">
        <v>887</v>
      </c>
      <c r="J40" s="106" t="s">
        <v>888</v>
      </c>
      <c r="K40" s="106">
        <f t="shared" ref="K40:K42" si="27">H40-F40</f>
        <v>4.25</v>
      </c>
      <c r="L40" s="108">
        <f>(F40*-0.07)/100</f>
        <v>-0.12477500000000001</v>
      </c>
      <c r="M40" s="109">
        <f t="shared" ref="M40:M42" si="28">(K40+L40)/F40</f>
        <v>2.3142917251051897E-2</v>
      </c>
      <c r="N40" s="106" t="s">
        <v>616</v>
      </c>
      <c r="O40" s="389">
        <v>44411</v>
      </c>
      <c r="P40" s="1"/>
      <c r="Q40" s="1"/>
      <c r="R40" s="6" t="s">
        <v>617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54">
        <v>9</v>
      </c>
      <c r="B41" s="328">
        <v>44412</v>
      </c>
      <c r="C41" s="355"/>
      <c r="D41" s="356" t="s">
        <v>503</v>
      </c>
      <c r="E41" s="327" t="s">
        <v>618</v>
      </c>
      <c r="F41" s="327">
        <v>2159</v>
      </c>
      <c r="G41" s="327">
        <v>2085</v>
      </c>
      <c r="H41" s="327">
        <v>2085</v>
      </c>
      <c r="I41" s="327" t="s">
        <v>909</v>
      </c>
      <c r="J41" s="307" t="s">
        <v>919</v>
      </c>
      <c r="K41" s="307">
        <f t="shared" si="27"/>
        <v>-74</v>
      </c>
      <c r="L41" s="308">
        <f>(F41*-0.7)/100</f>
        <v>-15.113</v>
      </c>
      <c r="M41" s="309">
        <f t="shared" si="28"/>
        <v>-4.1275127373784158E-2</v>
      </c>
      <c r="N41" s="307" t="s">
        <v>633</v>
      </c>
      <c r="O41" s="322">
        <v>44413</v>
      </c>
      <c r="P41" s="1"/>
      <c r="Q41" s="1"/>
      <c r="R41" s="6" t="s">
        <v>617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54">
        <v>10</v>
      </c>
      <c r="B42" s="328">
        <v>44412</v>
      </c>
      <c r="C42" s="355"/>
      <c r="D42" s="356" t="s">
        <v>465</v>
      </c>
      <c r="E42" s="327" t="s">
        <v>618</v>
      </c>
      <c r="F42" s="327">
        <v>284</v>
      </c>
      <c r="G42" s="327">
        <v>274</v>
      </c>
      <c r="H42" s="327">
        <v>275</v>
      </c>
      <c r="I42" s="327" t="s">
        <v>914</v>
      </c>
      <c r="J42" s="307" t="s">
        <v>927</v>
      </c>
      <c r="K42" s="307">
        <f t="shared" si="27"/>
        <v>-9</v>
      </c>
      <c r="L42" s="308">
        <f>(F42*-0.7)/100</f>
        <v>-1.9879999999999998</v>
      </c>
      <c r="M42" s="309">
        <f t="shared" si="28"/>
        <v>-3.8690140845070421E-2</v>
      </c>
      <c r="N42" s="307" t="s">
        <v>633</v>
      </c>
      <c r="O42" s="322">
        <v>44413</v>
      </c>
      <c r="P42" s="1"/>
      <c r="Q42" s="1"/>
      <c r="R42" s="6" t="s">
        <v>617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6">
        <v>11</v>
      </c>
      <c r="B43" s="337">
        <v>44413</v>
      </c>
      <c r="C43" s="338"/>
      <c r="D43" s="339" t="s">
        <v>189</v>
      </c>
      <c r="E43" s="340" t="s">
        <v>618</v>
      </c>
      <c r="F43" s="340">
        <v>135.5</v>
      </c>
      <c r="G43" s="340">
        <v>131.80000000000001</v>
      </c>
      <c r="H43" s="340">
        <v>138.5</v>
      </c>
      <c r="I43" s="340" t="s">
        <v>920</v>
      </c>
      <c r="J43" s="106" t="s">
        <v>921</v>
      </c>
      <c r="K43" s="106">
        <f t="shared" ref="K43" si="29">H43-F43</f>
        <v>3</v>
      </c>
      <c r="L43" s="108">
        <f>(F43*-0.07)/100</f>
        <v>-9.4850000000000018E-2</v>
      </c>
      <c r="M43" s="109">
        <f t="shared" ref="M43" si="30">(K43+L43)/F43</f>
        <v>2.1440221402214021E-2</v>
      </c>
      <c r="N43" s="106" t="s">
        <v>616</v>
      </c>
      <c r="O43" s="389">
        <v>44413</v>
      </c>
      <c r="P43" s="1"/>
      <c r="Q43" s="1"/>
      <c r="R43" s="6" t="s">
        <v>617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6">
        <v>12</v>
      </c>
      <c r="B44" s="337">
        <v>44414</v>
      </c>
      <c r="C44" s="338"/>
      <c r="D44" s="339" t="s">
        <v>164</v>
      </c>
      <c r="E44" s="340" t="s">
        <v>618</v>
      </c>
      <c r="F44" s="340">
        <v>1515</v>
      </c>
      <c r="G44" s="340">
        <v>1470</v>
      </c>
      <c r="H44" s="340">
        <v>1550</v>
      </c>
      <c r="I44" s="340" t="s">
        <v>928</v>
      </c>
      <c r="J44" s="106" t="s">
        <v>863</v>
      </c>
      <c r="K44" s="106">
        <f t="shared" ref="K44:K45" si="31">H44-F44</f>
        <v>35</v>
      </c>
      <c r="L44" s="108">
        <f>(F44*-0.07)/100</f>
        <v>-1.0605000000000002</v>
      </c>
      <c r="M44" s="109">
        <f t="shared" ref="M44:M45" si="32">(K44+L44)/F44</f>
        <v>2.2402310231023105E-2</v>
      </c>
      <c r="N44" s="106" t="s">
        <v>616</v>
      </c>
      <c r="O44" s="389">
        <v>44414</v>
      </c>
      <c r="P44" s="1"/>
      <c r="Q44" s="1"/>
      <c r="R44" s="6" t="s">
        <v>617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5" customFormat="1" ht="15" customHeight="1">
      <c r="A45" s="354">
        <v>13</v>
      </c>
      <c r="B45" s="328">
        <v>44417</v>
      </c>
      <c r="C45" s="355"/>
      <c r="D45" s="356" t="s">
        <v>134</v>
      </c>
      <c r="E45" s="327" t="s">
        <v>618</v>
      </c>
      <c r="F45" s="327">
        <v>1035</v>
      </c>
      <c r="G45" s="327">
        <v>1005</v>
      </c>
      <c r="H45" s="327">
        <v>1005</v>
      </c>
      <c r="I45" s="327">
        <v>1100</v>
      </c>
      <c r="J45" s="307" t="s">
        <v>1020</v>
      </c>
      <c r="K45" s="307">
        <f t="shared" si="31"/>
        <v>-30</v>
      </c>
      <c r="L45" s="308">
        <f>(F45*-0.7)/100</f>
        <v>-7.2450000000000001</v>
      </c>
      <c r="M45" s="309">
        <f t="shared" si="32"/>
        <v>-3.5985507246376808E-2</v>
      </c>
      <c r="N45" s="307" t="s">
        <v>633</v>
      </c>
      <c r="O45" s="322">
        <v>44425</v>
      </c>
      <c r="P45" s="363"/>
      <c r="Q45" s="363"/>
      <c r="R45" s="364" t="s">
        <v>621</v>
      </c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</row>
    <row r="46" spans="1:38" s="365" customFormat="1" ht="15" customHeight="1">
      <c r="A46" s="354">
        <v>14</v>
      </c>
      <c r="B46" s="328">
        <v>44417</v>
      </c>
      <c r="C46" s="355"/>
      <c r="D46" s="356" t="s">
        <v>170</v>
      </c>
      <c r="E46" s="327" t="s">
        <v>618</v>
      </c>
      <c r="F46" s="327">
        <v>178</v>
      </c>
      <c r="G46" s="327">
        <v>173</v>
      </c>
      <c r="H46" s="327">
        <v>172.5</v>
      </c>
      <c r="I46" s="327" t="s">
        <v>936</v>
      </c>
      <c r="J46" s="307" t="s">
        <v>903</v>
      </c>
      <c r="K46" s="307">
        <f t="shared" ref="K46:K47" si="33">H46-F46</f>
        <v>-5.5</v>
      </c>
      <c r="L46" s="308">
        <f>(F46*-0.7)/100</f>
        <v>-1.246</v>
      </c>
      <c r="M46" s="309">
        <f t="shared" ref="M46:M47" si="34">(K46+L46)/F46</f>
        <v>-3.7898876404494387E-2</v>
      </c>
      <c r="N46" s="307" t="s">
        <v>633</v>
      </c>
      <c r="O46" s="322">
        <v>44418</v>
      </c>
      <c r="P46" s="363"/>
      <c r="Q46" s="363"/>
      <c r="R46" s="364" t="s">
        <v>617</v>
      </c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</row>
    <row r="47" spans="1:38" s="365" customFormat="1" ht="15" customHeight="1">
      <c r="A47" s="336">
        <v>15</v>
      </c>
      <c r="B47" s="337">
        <v>44417</v>
      </c>
      <c r="C47" s="338"/>
      <c r="D47" s="339" t="s">
        <v>269</v>
      </c>
      <c r="E47" s="340" t="s">
        <v>618</v>
      </c>
      <c r="F47" s="340">
        <v>701</v>
      </c>
      <c r="G47" s="340">
        <v>685</v>
      </c>
      <c r="H47" s="340">
        <v>715</v>
      </c>
      <c r="I47" s="340" t="s">
        <v>937</v>
      </c>
      <c r="J47" s="106" t="s">
        <v>949</v>
      </c>
      <c r="K47" s="106">
        <f t="shared" si="33"/>
        <v>14</v>
      </c>
      <c r="L47" s="108">
        <f t="shared" ref="L47" si="35">(F47*-0.7)/100</f>
        <v>-4.907</v>
      </c>
      <c r="M47" s="109">
        <f t="shared" si="34"/>
        <v>1.2971469329529244E-2</v>
      </c>
      <c r="N47" s="106" t="s">
        <v>616</v>
      </c>
      <c r="O47" s="110">
        <v>44418</v>
      </c>
      <c r="P47" s="363"/>
      <c r="Q47" s="363"/>
      <c r="R47" s="364" t="s">
        <v>617</v>
      </c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</row>
    <row r="48" spans="1:38" s="365" customFormat="1" ht="15" customHeight="1">
      <c r="A48" s="336">
        <v>16</v>
      </c>
      <c r="B48" s="337">
        <v>44418</v>
      </c>
      <c r="C48" s="338"/>
      <c r="D48" s="339" t="s">
        <v>198</v>
      </c>
      <c r="E48" s="340" t="s">
        <v>618</v>
      </c>
      <c r="F48" s="340">
        <v>854.5</v>
      </c>
      <c r="G48" s="340">
        <v>832</v>
      </c>
      <c r="H48" s="340">
        <v>876</v>
      </c>
      <c r="I48" s="340" t="s">
        <v>952</v>
      </c>
      <c r="J48" s="106" t="s">
        <v>973</v>
      </c>
      <c r="K48" s="106">
        <f t="shared" ref="K48" si="36">H48-F48</f>
        <v>21.5</v>
      </c>
      <c r="L48" s="108">
        <f t="shared" ref="L48" si="37">(F48*-0.7)/100</f>
        <v>-5.9814999999999996</v>
      </c>
      <c r="M48" s="109">
        <f t="shared" ref="M48" si="38">(K48+L48)/F48</f>
        <v>1.8160912814511411E-2</v>
      </c>
      <c r="N48" s="106" t="s">
        <v>616</v>
      </c>
      <c r="O48" s="110">
        <v>44420</v>
      </c>
      <c r="P48" s="363"/>
      <c r="Q48" s="363"/>
      <c r="R48" s="364" t="s">
        <v>621</v>
      </c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</row>
    <row r="49" spans="1:38" s="365" customFormat="1" ht="15" customHeight="1">
      <c r="A49" s="354">
        <v>17</v>
      </c>
      <c r="B49" s="328">
        <v>44419</v>
      </c>
      <c r="C49" s="355"/>
      <c r="D49" s="356" t="s">
        <v>417</v>
      </c>
      <c r="E49" s="327" t="s">
        <v>618</v>
      </c>
      <c r="F49" s="327">
        <v>401</v>
      </c>
      <c r="G49" s="327">
        <v>388</v>
      </c>
      <c r="H49" s="327">
        <v>388</v>
      </c>
      <c r="I49" s="327" t="s">
        <v>961</v>
      </c>
      <c r="J49" s="307" t="s">
        <v>962</v>
      </c>
      <c r="K49" s="307">
        <f t="shared" ref="K49:K51" si="39">H49-F49</f>
        <v>-13</v>
      </c>
      <c r="L49" s="308">
        <f>(F49*-0.07)/100</f>
        <v>-0.28070000000000006</v>
      </c>
      <c r="M49" s="309">
        <f t="shared" ref="M49:M51" si="40">(K49+L49)/F49</f>
        <v>-3.3118952618453865E-2</v>
      </c>
      <c r="N49" s="307" t="s">
        <v>633</v>
      </c>
      <c r="O49" s="322">
        <v>44419</v>
      </c>
      <c r="P49" s="363"/>
      <c r="Q49" s="363"/>
      <c r="R49" s="364" t="s">
        <v>617</v>
      </c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</row>
    <row r="50" spans="1:38" s="365" customFormat="1" ht="15" customHeight="1">
      <c r="A50" s="336">
        <v>18</v>
      </c>
      <c r="B50" s="337">
        <v>44419</v>
      </c>
      <c r="C50" s="338"/>
      <c r="D50" s="339" t="s">
        <v>425</v>
      </c>
      <c r="E50" s="340" t="s">
        <v>618</v>
      </c>
      <c r="F50" s="340">
        <v>1695</v>
      </c>
      <c r="G50" s="340">
        <v>1645</v>
      </c>
      <c r="H50" s="340">
        <v>1730</v>
      </c>
      <c r="I50" s="340" t="s">
        <v>963</v>
      </c>
      <c r="J50" s="106" t="s">
        <v>863</v>
      </c>
      <c r="K50" s="106">
        <f t="shared" si="39"/>
        <v>35</v>
      </c>
      <c r="L50" s="108">
        <f>(F50*-0.07)/100</f>
        <v>-1.1865000000000001</v>
      </c>
      <c r="M50" s="109">
        <f t="shared" si="40"/>
        <v>1.9948967551622416E-2</v>
      </c>
      <c r="N50" s="106" t="s">
        <v>616</v>
      </c>
      <c r="O50" s="389">
        <v>44419</v>
      </c>
      <c r="P50" s="363"/>
      <c r="Q50" s="363"/>
      <c r="R50" s="364" t="s">
        <v>617</v>
      </c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</row>
    <row r="51" spans="1:38" s="365" customFormat="1" ht="15" customHeight="1">
      <c r="A51" s="336">
        <v>19</v>
      </c>
      <c r="B51" s="337">
        <v>44421</v>
      </c>
      <c r="C51" s="338"/>
      <c r="D51" s="339" t="s">
        <v>133</v>
      </c>
      <c r="E51" s="340" t="s">
        <v>618</v>
      </c>
      <c r="F51" s="340">
        <v>1672</v>
      </c>
      <c r="G51" s="340">
        <v>1615</v>
      </c>
      <c r="H51" s="340">
        <v>1717.5</v>
      </c>
      <c r="I51" s="340" t="s">
        <v>996</v>
      </c>
      <c r="J51" s="106" t="s">
        <v>1008</v>
      </c>
      <c r="K51" s="106">
        <f t="shared" si="39"/>
        <v>45.5</v>
      </c>
      <c r="L51" s="108">
        <f t="shared" ref="L51" si="41">(F51*-0.7)/100</f>
        <v>-11.703999999999999</v>
      </c>
      <c r="M51" s="109">
        <f t="shared" si="40"/>
        <v>2.0212918660287082E-2</v>
      </c>
      <c r="N51" s="106" t="s">
        <v>616</v>
      </c>
      <c r="O51" s="110">
        <v>44425</v>
      </c>
      <c r="P51" s="363"/>
      <c r="Q51" s="363"/>
      <c r="R51" s="364" t="s">
        <v>617</v>
      </c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</row>
    <row r="52" spans="1:38" s="365" customFormat="1" ht="15" customHeight="1">
      <c r="A52" s="336">
        <v>20</v>
      </c>
      <c r="B52" s="337">
        <v>44421</v>
      </c>
      <c r="C52" s="338"/>
      <c r="D52" s="339" t="s">
        <v>127</v>
      </c>
      <c r="E52" s="340" t="s">
        <v>618</v>
      </c>
      <c r="F52" s="340">
        <v>1446</v>
      </c>
      <c r="G52" s="340">
        <v>1395</v>
      </c>
      <c r="H52" s="340">
        <v>1486.5</v>
      </c>
      <c r="I52" s="340">
        <v>1550</v>
      </c>
      <c r="J52" s="106" t="s">
        <v>1072</v>
      </c>
      <c r="K52" s="106">
        <f t="shared" ref="K52:K55" si="42">H52-F52</f>
        <v>40.5</v>
      </c>
      <c r="L52" s="108">
        <f t="shared" ref="L52:L55" si="43">(F52*-0.7)/100</f>
        <v>-10.122</v>
      </c>
      <c r="M52" s="109">
        <f t="shared" ref="M52:M55" si="44">(K52+L52)/F52</f>
        <v>2.100829875518672E-2</v>
      </c>
      <c r="N52" s="106" t="s">
        <v>616</v>
      </c>
      <c r="O52" s="110">
        <v>44428</v>
      </c>
      <c r="P52" s="363"/>
      <c r="Q52" s="363"/>
      <c r="R52" s="364" t="s">
        <v>617</v>
      </c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</row>
    <row r="53" spans="1:38" s="365" customFormat="1" ht="15" customHeight="1">
      <c r="A53" s="354">
        <v>21</v>
      </c>
      <c r="B53" s="328">
        <v>44424</v>
      </c>
      <c r="C53" s="355"/>
      <c r="D53" s="356" t="s">
        <v>438</v>
      </c>
      <c r="E53" s="327" t="s">
        <v>618</v>
      </c>
      <c r="F53" s="327">
        <v>168.5</v>
      </c>
      <c r="G53" s="327">
        <v>163</v>
      </c>
      <c r="H53" s="327">
        <v>163</v>
      </c>
      <c r="I53" s="327">
        <v>180</v>
      </c>
      <c r="J53" s="307" t="s">
        <v>903</v>
      </c>
      <c r="K53" s="307">
        <f t="shared" si="42"/>
        <v>-5.5</v>
      </c>
      <c r="L53" s="308">
        <f t="shared" si="43"/>
        <v>-1.1795</v>
      </c>
      <c r="M53" s="309">
        <f t="shared" si="44"/>
        <v>-3.9640949554896145E-2</v>
      </c>
      <c r="N53" s="307" t="s">
        <v>633</v>
      </c>
      <c r="O53" s="322">
        <v>44428</v>
      </c>
      <c r="P53" s="363"/>
      <c r="Q53" s="363"/>
      <c r="R53" s="364" t="s">
        <v>617</v>
      </c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</row>
    <row r="54" spans="1:38" s="365" customFormat="1" ht="15" customHeight="1">
      <c r="A54" s="354">
        <v>22</v>
      </c>
      <c r="B54" s="328">
        <v>44425</v>
      </c>
      <c r="C54" s="355"/>
      <c r="D54" s="356" t="s">
        <v>585</v>
      </c>
      <c r="E54" s="327" t="s">
        <v>618</v>
      </c>
      <c r="F54" s="327">
        <v>2215</v>
      </c>
      <c r="G54" s="327">
        <v>2170</v>
      </c>
      <c r="H54" s="327">
        <v>2170</v>
      </c>
      <c r="I54" s="327" t="s">
        <v>1009</v>
      </c>
      <c r="J54" s="307" t="s">
        <v>1013</v>
      </c>
      <c r="K54" s="307">
        <f t="shared" si="42"/>
        <v>-45</v>
      </c>
      <c r="L54" s="308">
        <f t="shared" si="43"/>
        <v>-15.505000000000001</v>
      </c>
      <c r="M54" s="309">
        <f t="shared" si="44"/>
        <v>-2.731602708803612E-2</v>
      </c>
      <c r="N54" s="307" t="s">
        <v>633</v>
      </c>
      <c r="O54" s="322">
        <v>44428</v>
      </c>
      <c r="P54" s="363"/>
      <c r="Q54" s="363"/>
      <c r="R54" s="364" t="s">
        <v>621</v>
      </c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</row>
    <row r="55" spans="1:38" s="365" customFormat="1" ht="15" customHeight="1">
      <c r="A55" s="354">
        <v>23</v>
      </c>
      <c r="B55" s="328">
        <v>44426</v>
      </c>
      <c r="C55" s="355"/>
      <c r="D55" s="356" t="s">
        <v>111</v>
      </c>
      <c r="E55" s="327" t="s">
        <v>618</v>
      </c>
      <c r="F55" s="327">
        <v>347.5</v>
      </c>
      <c r="G55" s="327">
        <v>337</v>
      </c>
      <c r="H55" s="327">
        <v>337</v>
      </c>
      <c r="I55" s="327" t="s">
        <v>1032</v>
      </c>
      <c r="J55" s="307" t="s">
        <v>932</v>
      </c>
      <c r="K55" s="307">
        <f t="shared" si="42"/>
        <v>-10.5</v>
      </c>
      <c r="L55" s="308">
        <f t="shared" si="43"/>
        <v>-2.4324999999999997</v>
      </c>
      <c r="M55" s="309">
        <f t="shared" si="44"/>
        <v>-3.7215827338129497E-2</v>
      </c>
      <c r="N55" s="307" t="s">
        <v>633</v>
      </c>
      <c r="O55" s="322">
        <v>44428</v>
      </c>
      <c r="P55" s="363"/>
      <c r="Q55" s="363"/>
      <c r="R55" s="364" t="s">
        <v>617</v>
      </c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</row>
    <row r="56" spans="1:38" s="365" customFormat="1" ht="15" customHeight="1">
      <c r="A56" s="444">
        <v>24</v>
      </c>
      <c r="B56" s="445">
        <v>44428</v>
      </c>
      <c r="C56" s="446"/>
      <c r="D56" s="447" t="s">
        <v>40</v>
      </c>
      <c r="E56" s="448" t="s">
        <v>618</v>
      </c>
      <c r="F56" s="448" t="s">
        <v>1052</v>
      </c>
      <c r="G56" s="448">
        <v>899</v>
      </c>
      <c r="H56" s="448"/>
      <c r="I56" s="448" t="s">
        <v>1053</v>
      </c>
      <c r="J56" s="449" t="s">
        <v>619</v>
      </c>
      <c r="K56" s="450"/>
      <c r="L56" s="451"/>
      <c r="M56" s="452"/>
      <c r="N56" s="453"/>
      <c r="O56" s="454"/>
      <c r="P56" s="363"/>
      <c r="Q56" s="363"/>
      <c r="R56" s="364" t="s">
        <v>617</v>
      </c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</row>
    <row r="57" spans="1:38" s="365" customFormat="1" ht="15" customHeight="1">
      <c r="A57" s="336">
        <v>25</v>
      </c>
      <c r="B57" s="337">
        <v>44431</v>
      </c>
      <c r="C57" s="338"/>
      <c r="D57" s="339" t="s">
        <v>69</v>
      </c>
      <c r="E57" s="340" t="s">
        <v>957</v>
      </c>
      <c r="F57" s="340">
        <v>75.25</v>
      </c>
      <c r="G57" s="340">
        <v>77.5</v>
      </c>
      <c r="H57" s="340">
        <v>73.900000000000006</v>
      </c>
      <c r="I57" s="340" t="s">
        <v>1071</v>
      </c>
      <c r="J57" s="106" t="s">
        <v>1073</v>
      </c>
      <c r="K57" s="106">
        <f>F57-H57</f>
        <v>1.3499999999999943</v>
      </c>
      <c r="L57" s="108">
        <f>(F57*-0.07)/100</f>
        <v>-5.2675E-2</v>
      </c>
      <c r="M57" s="109">
        <f t="shared" ref="M57" si="45">(K57+L57)/F57</f>
        <v>1.7240199335548097E-2</v>
      </c>
      <c r="N57" s="106" t="s">
        <v>616</v>
      </c>
      <c r="O57" s="389">
        <v>44431</v>
      </c>
      <c r="R57" s="485" t="s">
        <v>617</v>
      </c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</row>
    <row r="58" spans="1:38" s="365" customFormat="1" ht="15" customHeight="1">
      <c r="A58" s="444">
        <v>26</v>
      </c>
      <c r="B58" s="445">
        <v>44431</v>
      </c>
      <c r="C58" s="446"/>
      <c r="D58" s="447" t="s">
        <v>156</v>
      </c>
      <c r="E58" s="448" t="s">
        <v>618</v>
      </c>
      <c r="F58" s="448" t="s">
        <v>1074</v>
      </c>
      <c r="G58" s="448">
        <v>680</v>
      </c>
      <c r="H58" s="448"/>
      <c r="I58" s="448" t="s">
        <v>1075</v>
      </c>
      <c r="J58" s="444" t="s">
        <v>619</v>
      </c>
      <c r="K58" s="445"/>
      <c r="L58" s="446"/>
      <c r="M58" s="447"/>
      <c r="N58" s="448"/>
      <c r="O58" s="448"/>
      <c r="R58" s="485" t="s">
        <v>617</v>
      </c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</row>
    <row r="59" spans="1:38" s="365" customFormat="1" ht="15" customHeight="1">
      <c r="A59" s="444"/>
      <c r="B59" s="445"/>
      <c r="C59" s="446"/>
      <c r="D59" s="447"/>
      <c r="E59" s="448"/>
      <c r="F59" s="448"/>
      <c r="G59" s="448"/>
      <c r="H59" s="448"/>
      <c r="I59" s="448"/>
      <c r="J59" s="444"/>
      <c r="K59" s="445"/>
      <c r="L59" s="446"/>
      <c r="M59" s="447"/>
      <c r="N59" s="448"/>
      <c r="O59" s="448"/>
      <c r="R59" s="461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3"/>
      <c r="AH59" s="363"/>
      <c r="AI59" s="363"/>
      <c r="AJ59" s="363"/>
      <c r="AK59" s="363"/>
      <c r="AL59" s="363"/>
    </row>
    <row r="60" spans="1:38" s="365" customFormat="1" ht="15" customHeight="1">
      <c r="A60" s="444"/>
      <c r="B60" s="445"/>
      <c r="C60" s="446"/>
      <c r="D60" s="447"/>
      <c r="E60" s="448"/>
      <c r="F60" s="448"/>
      <c r="G60" s="448"/>
      <c r="H60" s="448"/>
      <c r="I60" s="448"/>
      <c r="J60" s="444"/>
      <c r="K60" s="445"/>
      <c r="L60" s="446"/>
      <c r="M60" s="447"/>
      <c r="N60" s="448"/>
      <c r="O60" s="448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63"/>
      <c r="AH60" s="363"/>
      <c r="AI60" s="363"/>
      <c r="AJ60" s="363"/>
      <c r="AK60" s="363"/>
      <c r="AL60" s="363"/>
    </row>
    <row r="61" spans="1:38" ht="15" customHeight="1">
      <c r="A61" s="367"/>
      <c r="B61" s="368"/>
      <c r="C61" s="369"/>
      <c r="D61" s="370"/>
      <c r="E61" s="371"/>
      <c r="F61" s="371"/>
      <c r="G61" s="371"/>
      <c r="H61" s="371"/>
      <c r="I61" s="371"/>
      <c r="J61" s="455"/>
      <c r="K61" s="455"/>
      <c r="L61" s="374"/>
      <c r="M61" s="456"/>
      <c r="N61" s="455"/>
      <c r="O61" s="457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164"/>
      <c r="B63" s="128"/>
      <c r="C63" s="165"/>
      <c r="D63" s="166"/>
      <c r="E63" s="127"/>
      <c r="F63" s="127"/>
      <c r="G63" s="127"/>
      <c r="H63" s="127"/>
      <c r="I63" s="127"/>
      <c r="J63" s="167"/>
      <c r="K63" s="167"/>
      <c r="L63" s="168"/>
      <c r="M63" s="169"/>
      <c r="N63" s="133"/>
      <c r="O63" s="170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44.25" customHeight="1">
      <c r="A64" s="139" t="s">
        <v>625</v>
      </c>
      <c r="B64" s="165"/>
      <c r="C64" s="165"/>
      <c r="D64" s="1"/>
      <c r="E64" s="6"/>
      <c r="F64" s="6"/>
      <c r="G64" s="6"/>
      <c r="H64" s="6" t="s">
        <v>638</v>
      </c>
      <c r="I64" s="6"/>
      <c r="J64" s="6"/>
      <c r="K64" s="135"/>
      <c r="L64" s="169"/>
      <c r="M64" s="135"/>
      <c r="N64" s="136"/>
      <c r="O64" s="13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38" ht="12.75" customHeight="1">
      <c r="A65" s="146" t="s">
        <v>626</v>
      </c>
      <c r="B65" s="139"/>
      <c r="C65" s="139"/>
      <c r="D65" s="139"/>
      <c r="E65" s="44"/>
      <c r="F65" s="147" t="s">
        <v>627</v>
      </c>
      <c r="G65" s="61"/>
      <c r="H65" s="44"/>
      <c r="I65" s="61"/>
      <c r="J65" s="6"/>
      <c r="K65" s="171"/>
      <c r="L65" s="172"/>
      <c r="M65" s="6"/>
      <c r="N65" s="129"/>
      <c r="O65" s="173"/>
      <c r="P65" s="4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4.25" customHeight="1">
      <c r="A66" s="146"/>
      <c r="B66" s="139"/>
      <c r="C66" s="139"/>
      <c r="D66" s="139"/>
      <c r="E66" s="6"/>
      <c r="F66" s="147" t="s">
        <v>629</v>
      </c>
      <c r="G66" s="61"/>
      <c r="H66" s="44"/>
      <c r="I66" s="61"/>
      <c r="J66" s="6"/>
      <c r="K66" s="171"/>
      <c r="L66" s="172"/>
      <c r="M66" s="6"/>
      <c r="N66" s="129"/>
      <c r="O66" s="173"/>
      <c r="P66" s="44"/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14.25" customHeight="1">
      <c r="A67" s="139"/>
      <c r="B67" s="139"/>
      <c r="C67" s="139"/>
      <c r="D67" s="139"/>
      <c r="E67" s="6"/>
      <c r="F67" s="6"/>
      <c r="G67" s="6"/>
      <c r="H67" s="6"/>
      <c r="I67" s="6"/>
      <c r="J67" s="152"/>
      <c r="K67" s="149"/>
      <c r="L67" s="150"/>
      <c r="M67" s="6"/>
      <c r="N67" s="153"/>
      <c r="O67" s="1"/>
      <c r="P67" s="4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2.75" customHeight="1">
      <c r="A68" s="174" t="s">
        <v>639</v>
      </c>
      <c r="B68" s="174"/>
      <c r="C68" s="174"/>
      <c r="D68" s="174"/>
      <c r="E68" s="6"/>
      <c r="F68" s="6"/>
      <c r="G68" s="6"/>
      <c r="H68" s="6"/>
      <c r="I68" s="6"/>
      <c r="J68" s="6"/>
      <c r="K68" s="6"/>
      <c r="L68" s="6"/>
      <c r="M68" s="6"/>
      <c r="N68" s="6"/>
      <c r="O68" s="2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38.25" customHeight="1">
      <c r="A69" s="102" t="s">
        <v>16</v>
      </c>
      <c r="B69" s="102" t="s">
        <v>590</v>
      </c>
      <c r="C69" s="102"/>
      <c r="D69" s="103" t="s">
        <v>603</v>
      </c>
      <c r="E69" s="102" t="s">
        <v>604</v>
      </c>
      <c r="F69" s="102" t="s">
        <v>605</v>
      </c>
      <c r="G69" s="102" t="s">
        <v>631</v>
      </c>
      <c r="H69" s="102" t="s">
        <v>607</v>
      </c>
      <c r="I69" s="102" t="s">
        <v>608</v>
      </c>
      <c r="J69" s="101" t="s">
        <v>609</v>
      </c>
      <c r="K69" s="175" t="s">
        <v>640</v>
      </c>
      <c r="L69" s="104" t="s">
        <v>611</v>
      </c>
      <c r="M69" s="175" t="s">
        <v>641</v>
      </c>
      <c r="N69" s="102" t="s">
        <v>642</v>
      </c>
      <c r="O69" s="101" t="s">
        <v>613</v>
      </c>
      <c r="P69" s="103" t="s">
        <v>614</v>
      </c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3.5" customHeight="1">
      <c r="A70" s="327">
        <v>1</v>
      </c>
      <c r="B70" s="328">
        <v>44405</v>
      </c>
      <c r="C70" s="329"/>
      <c r="D70" s="329" t="s">
        <v>866</v>
      </c>
      <c r="E70" s="327" t="s">
        <v>618</v>
      </c>
      <c r="F70" s="327">
        <v>1501</v>
      </c>
      <c r="G70" s="327">
        <v>1470</v>
      </c>
      <c r="H70" s="330">
        <v>1470</v>
      </c>
      <c r="I70" s="330" t="s">
        <v>867</v>
      </c>
      <c r="J70" s="331" t="s">
        <v>885</v>
      </c>
      <c r="K70" s="330">
        <f t="shared" ref="K70:K71" si="46">H70-F70</f>
        <v>-31</v>
      </c>
      <c r="L70" s="332">
        <f t="shared" ref="L70:L71" si="47">(H70*N70)*0.07%</f>
        <v>437.32500000000005</v>
      </c>
      <c r="M70" s="333">
        <f t="shared" ref="M70:M71" si="48">(K70*N70)-L70</f>
        <v>-13612.325000000001</v>
      </c>
      <c r="N70" s="330">
        <v>425</v>
      </c>
      <c r="O70" s="334" t="s">
        <v>633</v>
      </c>
      <c r="P70" s="335">
        <v>44410</v>
      </c>
      <c r="Q70" s="176"/>
      <c r="R70" s="6" t="s">
        <v>621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2">
        <v>2</v>
      </c>
      <c r="B71" s="341">
        <v>44406</v>
      </c>
      <c r="C71" s="342"/>
      <c r="D71" s="342" t="s">
        <v>869</v>
      </c>
      <c r="E71" s="312" t="s">
        <v>618</v>
      </c>
      <c r="F71" s="312">
        <v>2340</v>
      </c>
      <c r="G71" s="312">
        <v>2295</v>
      </c>
      <c r="H71" s="314">
        <v>2366.5</v>
      </c>
      <c r="I71" s="314" t="s">
        <v>870</v>
      </c>
      <c r="J71" s="106" t="s">
        <v>896</v>
      </c>
      <c r="K71" s="318">
        <f t="shared" si="46"/>
        <v>26.5</v>
      </c>
      <c r="L71" s="319">
        <f t="shared" si="47"/>
        <v>496.96500000000009</v>
      </c>
      <c r="M71" s="320">
        <f t="shared" si="48"/>
        <v>7453.0349999999999</v>
      </c>
      <c r="N71" s="314">
        <v>300</v>
      </c>
      <c r="O71" s="107" t="s">
        <v>616</v>
      </c>
      <c r="P71" s="321">
        <v>44411</v>
      </c>
      <c r="Q71" s="176"/>
      <c r="R71" s="6" t="s">
        <v>617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12">
        <v>3</v>
      </c>
      <c r="B72" s="301">
        <v>44407</v>
      </c>
      <c r="C72" s="313"/>
      <c r="D72" s="313" t="s">
        <v>874</v>
      </c>
      <c r="E72" s="302" t="s">
        <v>618</v>
      </c>
      <c r="F72" s="302">
        <v>433</v>
      </c>
      <c r="G72" s="302">
        <v>425</v>
      </c>
      <c r="H72" s="311">
        <v>438.5</v>
      </c>
      <c r="I72" s="314">
        <v>445</v>
      </c>
      <c r="J72" s="106" t="s">
        <v>635</v>
      </c>
      <c r="K72" s="318">
        <f t="shared" ref="K72:K73" si="49">H72-F72</f>
        <v>5.5</v>
      </c>
      <c r="L72" s="319">
        <f t="shared" ref="L72:L73" si="50">(H72*N72)*0.07%</f>
        <v>460.42500000000007</v>
      </c>
      <c r="M72" s="320">
        <f t="shared" ref="M72:M73" si="51">(K72*N72)-L72</f>
        <v>7789.5749999999998</v>
      </c>
      <c r="N72" s="314">
        <v>1500</v>
      </c>
      <c r="O72" s="107" t="s">
        <v>616</v>
      </c>
      <c r="P72" s="321">
        <v>44410</v>
      </c>
      <c r="Q72" s="176"/>
      <c r="R72" s="6" t="s">
        <v>617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12">
        <v>4</v>
      </c>
      <c r="B73" s="301">
        <v>44407</v>
      </c>
      <c r="C73" s="313"/>
      <c r="D73" s="313" t="s">
        <v>875</v>
      </c>
      <c r="E73" s="302" t="s">
        <v>618</v>
      </c>
      <c r="F73" s="302">
        <v>1616.5</v>
      </c>
      <c r="G73" s="302">
        <v>1595</v>
      </c>
      <c r="H73" s="311">
        <v>1639</v>
      </c>
      <c r="I73" s="314" t="s">
        <v>876</v>
      </c>
      <c r="J73" s="106" t="s">
        <v>897</v>
      </c>
      <c r="K73" s="318">
        <f t="shared" si="49"/>
        <v>22.5</v>
      </c>
      <c r="L73" s="319">
        <f t="shared" si="50"/>
        <v>659.6975000000001</v>
      </c>
      <c r="M73" s="320">
        <f t="shared" si="51"/>
        <v>12277.8025</v>
      </c>
      <c r="N73" s="314">
        <v>575</v>
      </c>
      <c r="O73" s="107" t="s">
        <v>616</v>
      </c>
      <c r="P73" s="321">
        <v>44411</v>
      </c>
      <c r="Q73" s="176"/>
      <c r="R73" s="6" t="s">
        <v>621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2">
        <v>5</v>
      </c>
      <c r="B74" s="301">
        <v>44407</v>
      </c>
      <c r="C74" s="313"/>
      <c r="D74" s="313" t="s">
        <v>877</v>
      </c>
      <c r="E74" s="302" t="s">
        <v>618</v>
      </c>
      <c r="F74" s="302">
        <v>849</v>
      </c>
      <c r="G74" s="302">
        <v>836</v>
      </c>
      <c r="H74" s="311">
        <v>856</v>
      </c>
      <c r="I74" s="314">
        <v>870</v>
      </c>
      <c r="J74" s="106" t="s">
        <v>906</v>
      </c>
      <c r="K74" s="318">
        <f t="shared" ref="K74:K75" si="52">H74-F74</f>
        <v>7</v>
      </c>
      <c r="L74" s="319">
        <f t="shared" ref="L74:L75" si="53">(H74*N74)*0.07%</f>
        <v>659.12000000000012</v>
      </c>
      <c r="M74" s="320">
        <f t="shared" ref="M74:M75" si="54">(K74*N74)-L74</f>
        <v>7040.88</v>
      </c>
      <c r="N74" s="314">
        <v>1100</v>
      </c>
      <c r="O74" s="107" t="s">
        <v>616</v>
      </c>
      <c r="P74" s="321">
        <v>44411</v>
      </c>
      <c r="Q74" s="176"/>
      <c r="R74" s="6" t="s">
        <v>621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27">
        <v>6</v>
      </c>
      <c r="B75" s="328">
        <v>44411</v>
      </c>
      <c r="C75" s="329"/>
      <c r="D75" s="329" t="s">
        <v>893</v>
      </c>
      <c r="E75" s="327" t="s">
        <v>618</v>
      </c>
      <c r="F75" s="327">
        <v>1692</v>
      </c>
      <c r="G75" s="327">
        <v>1655</v>
      </c>
      <c r="H75" s="330">
        <v>1655</v>
      </c>
      <c r="I75" s="330" t="s">
        <v>894</v>
      </c>
      <c r="J75" s="331" t="s">
        <v>929</v>
      </c>
      <c r="K75" s="330">
        <f t="shared" si="52"/>
        <v>-37</v>
      </c>
      <c r="L75" s="332">
        <f t="shared" si="53"/>
        <v>405.47500000000008</v>
      </c>
      <c r="M75" s="333">
        <f t="shared" si="54"/>
        <v>-13355.475</v>
      </c>
      <c r="N75" s="330">
        <v>350</v>
      </c>
      <c r="O75" s="334" t="s">
        <v>633</v>
      </c>
      <c r="P75" s="335">
        <v>44414</v>
      </c>
      <c r="Q75" s="176"/>
      <c r="R75" s="6" t="s">
        <v>621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2">
        <v>7</v>
      </c>
      <c r="B76" s="341">
        <v>44411</v>
      </c>
      <c r="C76" s="313"/>
      <c r="D76" s="313" t="s">
        <v>895</v>
      </c>
      <c r="E76" s="302" t="s">
        <v>618</v>
      </c>
      <c r="F76" s="302">
        <v>571</v>
      </c>
      <c r="G76" s="302">
        <v>560</v>
      </c>
      <c r="H76" s="311">
        <v>577</v>
      </c>
      <c r="I76" s="314">
        <v>590</v>
      </c>
      <c r="J76" s="106" t="s">
        <v>907</v>
      </c>
      <c r="K76" s="318">
        <f t="shared" ref="K76:K77" si="55">H76-F76</f>
        <v>6</v>
      </c>
      <c r="L76" s="319">
        <f t="shared" ref="L76:L77" si="56">(H76*N76)*0.07%</f>
        <v>565.46</v>
      </c>
      <c r="M76" s="320">
        <f t="shared" ref="M76:M77" si="57">(K76*N76)-L76</f>
        <v>7834.54</v>
      </c>
      <c r="N76" s="314">
        <v>1400</v>
      </c>
      <c r="O76" s="107" t="s">
        <v>616</v>
      </c>
      <c r="P76" s="321">
        <v>44412</v>
      </c>
      <c r="Q76" s="176"/>
      <c r="R76" s="6" t="s">
        <v>621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12">
        <v>8</v>
      </c>
      <c r="B77" s="341">
        <v>44411</v>
      </c>
      <c r="C77" s="313"/>
      <c r="D77" s="313" t="s">
        <v>898</v>
      </c>
      <c r="E77" s="302" t="s">
        <v>618</v>
      </c>
      <c r="F77" s="302">
        <v>2534</v>
      </c>
      <c r="G77" s="302">
        <v>2490</v>
      </c>
      <c r="H77" s="311">
        <v>2567.5</v>
      </c>
      <c r="I77" s="314" t="s">
        <v>899</v>
      </c>
      <c r="J77" s="106" t="s">
        <v>910</v>
      </c>
      <c r="K77" s="318">
        <f t="shared" si="55"/>
        <v>33.5</v>
      </c>
      <c r="L77" s="319">
        <f t="shared" si="56"/>
        <v>494.24375000000009</v>
      </c>
      <c r="M77" s="320">
        <f t="shared" si="57"/>
        <v>8718.2562500000004</v>
      </c>
      <c r="N77" s="314">
        <v>275</v>
      </c>
      <c r="O77" s="107" t="s">
        <v>616</v>
      </c>
      <c r="P77" s="321">
        <v>44412</v>
      </c>
      <c r="Q77" s="176"/>
      <c r="R77" s="6" t="s">
        <v>621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12">
        <v>9</v>
      </c>
      <c r="B78" s="341">
        <v>44411</v>
      </c>
      <c r="C78" s="350"/>
      <c r="D78" s="313" t="s">
        <v>900</v>
      </c>
      <c r="E78" s="302" t="s">
        <v>618</v>
      </c>
      <c r="F78" s="302">
        <v>1438</v>
      </c>
      <c r="G78" s="302">
        <v>1414</v>
      </c>
      <c r="H78" s="302">
        <v>1454</v>
      </c>
      <c r="I78" s="311" t="s">
        <v>901</v>
      </c>
      <c r="J78" s="106" t="s">
        <v>908</v>
      </c>
      <c r="K78" s="318">
        <f t="shared" ref="K78:K79" si="58">H78-F78</f>
        <v>16</v>
      </c>
      <c r="L78" s="319">
        <f t="shared" ref="L78:L79" si="59">(H78*N78)*0.07%</f>
        <v>559.79000000000008</v>
      </c>
      <c r="M78" s="320">
        <f t="shared" ref="M78:M79" si="60">(K78*N78)-L78</f>
        <v>8240.2099999999991</v>
      </c>
      <c r="N78" s="314">
        <v>550</v>
      </c>
      <c r="O78" s="107" t="s">
        <v>616</v>
      </c>
      <c r="P78" s="321">
        <v>44412</v>
      </c>
      <c r="Q78" s="176"/>
      <c r="R78" s="6" t="s">
        <v>617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51">
        <v>10</v>
      </c>
      <c r="B79" s="346">
        <v>44412</v>
      </c>
      <c r="C79" s="352"/>
      <c r="D79" s="352" t="s">
        <v>911</v>
      </c>
      <c r="E79" s="306" t="s">
        <v>618</v>
      </c>
      <c r="F79" s="306">
        <v>2441</v>
      </c>
      <c r="G79" s="306">
        <v>2416</v>
      </c>
      <c r="H79" s="348">
        <v>2416</v>
      </c>
      <c r="I79" s="353" t="s">
        <v>912</v>
      </c>
      <c r="J79" s="331" t="s">
        <v>913</v>
      </c>
      <c r="K79" s="330">
        <f t="shared" si="58"/>
        <v>-25</v>
      </c>
      <c r="L79" s="332">
        <f t="shared" si="59"/>
        <v>845.60000000000014</v>
      </c>
      <c r="M79" s="333">
        <f t="shared" si="60"/>
        <v>-13345.6</v>
      </c>
      <c r="N79" s="330">
        <v>500</v>
      </c>
      <c r="O79" s="334" t="s">
        <v>633</v>
      </c>
      <c r="P79" s="335">
        <v>44412</v>
      </c>
      <c r="Q79" s="176"/>
      <c r="R79" s="6" t="s">
        <v>621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51">
        <v>11</v>
      </c>
      <c r="B80" s="346">
        <v>44413</v>
      </c>
      <c r="C80" s="352"/>
      <c r="D80" s="352" t="s">
        <v>923</v>
      </c>
      <c r="E80" s="306" t="s">
        <v>618</v>
      </c>
      <c r="F80" s="306">
        <v>407</v>
      </c>
      <c r="G80" s="306">
        <v>397</v>
      </c>
      <c r="H80" s="348">
        <v>397</v>
      </c>
      <c r="I80" s="353" t="s">
        <v>924</v>
      </c>
      <c r="J80" s="331" t="s">
        <v>939</v>
      </c>
      <c r="K80" s="330">
        <f t="shared" ref="K80:K81" si="61">H80-F80</f>
        <v>-10</v>
      </c>
      <c r="L80" s="332">
        <f t="shared" ref="L80:L81" si="62">(H80*N80)*0.07%</f>
        <v>444.64000000000004</v>
      </c>
      <c r="M80" s="333">
        <f t="shared" ref="M80:M81" si="63">(K80*N80)-L80</f>
        <v>-16444.64</v>
      </c>
      <c r="N80" s="330">
        <v>1600</v>
      </c>
      <c r="O80" s="334" t="s">
        <v>633</v>
      </c>
      <c r="P80" s="335">
        <v>44417</v>
      </c>
      <c r="Q80" s="176"/>
      <c r="R80" s="6" t="s">
        <v>621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12">
        <v>12</v>
      </c>
      <c r="B81" s="341">
        <v>44413</v>
      </c>
      <c r="C81" s="313"/>
      <c r="D81" s="313" t="s">
        <v>925</v>
      </c>
      <c r="E81" s="302" t="s">
        <v>618</v>
      </c>
      <c r="F81" s="302">
        <v>671.5</v>
      </c>
      <c r="G81" s="302">
        <v>660</v>
      </c>
      <c r="H81" s="311">
        <v>679</v>
      </c>
      <c r="I81" s="314" t="s">
        <v>926</v>
      </c>
      <c r="J81" s="106" t="s">
        <v>940</v>
      </c>
      <c r="K81" s="318">
        <f t="shared" si="61"/>
        <v>7.5</v>
      </c>
      <c r="L81" s="319">
        <f t="shared" si="62"/>
        <v>522.83000000000004</v>
      </c>
      <c r="M81" s="320">
        <f t="shared" si="63"/>
        <v>7727.17</v>
      </c>
      <c r="N81" s="314">
        <v>1100</v>
      </c>
      <c r="O81" s="107" t="s">
        <v>616</v>
      </c>
      <c r="P81" s="321">
        <v>44417</v>
      </c>
      <c r="Q81" s="176"/>
      <c r="R81" s="6" t="s">
        <v>617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12">
        <v>13</v>
      </c>
      <c r="B82" s="341">
        <v>44414</v>
      </c>
      <c r="C82" s="313"/>
      <c r="D82" s="313" t="s">
        <v>895</v>
      </c>
      <c r="E82" s="302" t="s">
        <v>618</v>
      </c>
      <c r="F82" s="302">
        <v>569.5</v>
      </c>
      <c r="G82" s="302">
        <v>560</v>
      </c>
      <c r="H82" s="311">
        <v>575.5</v>
      </c>
      <c r="I82" s="314">
        <v>590</v>
      </c>
      <c r="J82" s="106" t="s">
        <v>907</v>
      </c>
      <c r="K82" s="318">
        <f t="shared" ref="K82:K83" si="64">H82-F82</f>
        <v>6</v>
      </c>
      <c r="L82" s="319">
        <f t="shared" ref="L82:L83" si="65">(H82*N82)*0.07%</f>
        <v>563.99000000000012</v>
      </c>
      <c r="M82" s="320">
        <f t="shared" ref="M82:M83" si="66">(K82*N82)-L82</f>
        <v>7836.01</v>
      </c>
      <c r="N82" s="314">
        <v>1400</v>
      </c>
      <c r="O82" s="107" t="s">
        <v>616</v>
      </c>
      <c r="P82" s="390">
        <v>44414</v>
      </c>
      <c r="Q82" s="176"/>
      <c r="R82" s="6" t="s">
        <v>621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12">
        <v>14</v>
      </c>
      <c r="B83" s="341">
        <v>44414</v>
      </c>
      <c r="C83" s="313"/>
      <c r="D83" s="313" t="s">
        <v>930</v>
      </c>
      <c r="E83" s="302" t="s">
        <v>618</v>
      </c>
      <c r="F83" s="302">
        <v>214.5</v>
      </c>
      <c r="G83" s="302">
        <v>210</v>
      </c>
      <c r="H83" s="311">
        <v>217.75</v>
      </c>
      <c r="I83" s="314">
        <v>222</v>
      </c>
      <c r="J83" s="106" t="s">
        <v>938</v>
      </c>
      <c r="K83" s="318">
        <f t="shared" si="64"/>
        <v>3.25</v>
      </c>
      <c r="L83" s="319">
        <f t="shared" si="65"/>
        <v>487.76000000000005</v>
      </c>
      <c r="M83" s="320">
        <f t="shared" si="66"/>
        <v>9912.24</v>
      </c>
      <c r="N83" s="314">
        <v>3200</v>
      </c>
      <c r="O83" s="107" t="s">
        <v>616</v>
      </c>
      <c r="P83" s="321">
        <v>44417</v>
      </c>
      <c r="Q83" s="176"/>
      <c r="R83" s="6" t="s">
        <v>617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51">
        <v>15</v>
      </c>
      <c r="B84" s="346">
        <v>44414</v>
      </c>
      <c r="C84" s="352"/>
      <c r="D84" s="352" t="s">
        <v>931</v>
      </c>
      <c r="E84" s="306" t="s">
        <v>618</v>
      </c>
      <c r="F84" s="306">
        <v>538.5</v>
      </c>
      <c r="G84" s="306">
        <v>528</v>
      </c>
      <c r="H84" s="348">
        <v>528</v>
      </c>
      <c r="I84" s="353">
        <v>560</v>
      </c>
      <c r="J84" s="331" t="s">
        <v>932</v>
      </c>
      <c r="K84" s="330">
        <f t="shared" ref="K84" si="67">H84-F84</f>
        <v>-10.5</v>
      </c>
      <c r="L84" s="332">
        <f t="shared" ref="L84" si="68">(H84*N84)*0.07%</f>
        <v>462.00000000000006</v>
      </c>
      <c r="M84" s="333">
        <f t="shared" ref="M84" si="69">(K84*N84)-L84</f>
        <v>-13587</v>
      </c>
      <c r="N84" s="330">
        <v>1250</v>
      </c>
      <c r="O84" s="334" t="s">
        <v>633</v>
      </c>
      <c r="P84" s="335">
        <v>44414</v>
      </c>
      <c r="Q84" s="176"/>
      <c r="R84" s="6" t="s">
        <v>621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51">
        <v>16</v>
      </c>
      <c r="B85" s="346">
        <v>44417</v>
      </c>
      <c r="C85" s="352"/>
      <c r="D85" s="352" t="s">
        <v>941</v>
      </c>
      <c r="E85" s="306" t="s">
        <v>618</v>
      </c>
      <c r="F85" s="306">
        <v>1143</v>
      </c>
      <c r="G85" s="306">
        <v>1127</v>
      </c>
      <c r="H85" s="348">
        <v>1127</v>
      </c>
      <c r="I85" s="353">
        <v>1175</v>
      </c>
      <c r="J85" s="331" t="s">
        <v>942</v>
      </c>
      <c r="K85" s="330">
        <f t="shared" ref="K85:K87" si="70">H85-F85</f>
        <v>-16</v>
      </c>
      <c r="L85" s="332">
        <f t="shared" ref="L85:L87" si="71">(H85*N85)*0.07%</f>
        <v>670.56500000000005</v>
      </c>
      <c r="M85" s="333">
        <f t="shared" ref="M85:M87" si="72">(K85*N85)-L85</f>
        <v>-14270.565000000001</v>
      </c>
      <c r="N85" s="330">
        <v>850</v>
      </c>
      <c r="O85" s="334" t="s">
        <v>633</v>
      </c>
      <c r="P85" s="335">
        <v>44417</v>
      </c>
      <c r="Q85" s="176"/>
      <c r="R85" s="6" t="s">
        <v>621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12">
        <v>17</v>
      </c>
      <c r="B86" s="337">
        <v>44417</v>
      </c>
      <c r="C86" s="313"/>
      <c r="D86" s="313" t="s">
        <v>943</v>
      </c>
      <c r="E86" s="302" t="s">
        <v>618</v>
      </c>
      <c r="F86" s="302">
        <v>2632</v>
      </c>
      <c r="G86" s="302">
        <v>2595</v>
      </c>
      <c r="H86" s="311">
        <v>2664</v>
      </c>
      <c r="I86" s="314" t="s">
        <v>944</v>
      </c>
      <c r="J86" s="106" t="s">
        <v>951</v>
      </c>
      <c r="K86" s="318">
        <f t="shared" si="70"/>
        <v>32</v>
      </c>
      <c r="L86" s="319">
        <f t="shared" si="71"/>
        <v>559.44000000000005</v>
      </c>
      <c r="M86" s="320">
        <f t="shared" si="72"/>
        <v>9040.56</v>
      </c>
      <c r="N86" s="314">
        <v>300</v>
      </c>
      <c r="O86" s="107" t="s">
        <v>616</v>
      </c>
      <c r="P86" s="321">
        <v>44418</v>
      </c>
      <c r="Q86" s="176"/>
      <c r="R86" s="6" t="s">
        <v>617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312">
        <v>18</v>
      </c>
      <c r="B87" s="337">
        <v>44417</v>
      </c>
      <c r="C87" s="313"/>
      <c r="D87" s="313" t="s">
        <v>925</v>
      </c>
      <c r="E87" s="302" t="s">
        <v>618</v>
      </c>
      <c r="F87" s="302">
        <v>669</v>
      </c>
      <c r="G87" s="302">
        <v>658</v>
      </c>
      <c r="H87" s="311">
        <v>676</v>
      </c>
      <c r="I87" s="314" t="s">
        <v>945</v>
      </c>
      <c r="J87" s="106" t="s">
        <v>970</v>
      </c>
      <c r="K87" s="318">
        <f t="shared" si="70"/>
        <v>7</v>
      </c>
      <c r="L87" s="319">
        <f t="shared" si="71"/>
        <v>520.5200000000001</v>
      </c>
      <c r="M87" s="320">
        <f t="shared" si="72"/>
        <v>7179.48</v>
      </c>
      <c r="N87" s="314">
        <v>1100</v>
      </c>
      <c r="O87" s="107" t="s">
        <v>616</v>
      </c>
      <c r="P87" s="321">
        <v>44420</v>
      </c>
      <c r="Q87" s="176"/>
      <c r="R87" s="6" t="s">
        <v>617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312">
        <v>19</v>
      </c>
      <c r="B88" s="337">
        <v>44417</v>
      </c>
      <c r="C88" s="313"/>
      <c r="D88" s="313" t="s">
        <v>946</v>
      </c>
      <c r="E88" s="302" t="s">
        <v>618</v>
      </c>
      <c r="F88" s="302">
        <v>941</v>
      </c>
      <c r="G88" s="302">
        <v>926</v>
      </c>
      <c r="H88" s="311">
        <v>952</v>
      </c>
      <c r="I88" s="314">
        <v>975</v>
      </c>
      <c r="J88" s="106" t="s">
        <v>950</v>
      </c>
      <c r="K88" s="318">
        <f t="shared" ref="K88" si="73">H88-F88</f>
        <v>11</v>
      </c>
      <c r="L88" s="319">
        <f t="shared" ref="L88" si="74">(H88*N88)*0.07%</f>
        <v>566.44000000000005</v>
      </c>
      <c r="M88" s="320">
        <f t="shared" ref="M88" si="75">(K88*N88)-L88</f>
        <v>8783.56</v>
      </c>
      <c r="N88" s="314">
        <v>850</v>
      </c>
      <c r="O88" s="107" t="s">
        <v>616</v>
      </c>
      <c r="P88" s="390">
        <v>44417</v>
      </c>
      <c r="Q88" s="176"/>
      <c r="R88" s="6" t="s">
        <v>621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s="379" customFormat="1" ht="13.5" customHeight="1">
      <c r="A89" s="312">
        <v>20</v>
      </c>
      <c r="B89" s="337">
        <v>44418</v>
      </c>
      <c r="C89" s="313"/>
      <c r="D89" s="313" t="s">
        <v>946</v>
      </c>
      <c r="E89" s="302" t="s">
        <v>618</v>
      </c>
      <c r="F89" s="302">
        <v>941</v>
      </c>
      <c r="G89" s="302">
        <v>926</v>
      </c>
      <c r="H89" s="311">
        <v>954</v>
      </c>
      <c r="I89" s="314">
        <v>975</v>
      </c>
      <c r="J89" s="106" t="s">
        <v>951</v>
      </c>
      <c r="K89" s="318">
        <f t="shared" ref="K89:K90" si="76">H89-F89</f>
        <v>13</v>
      </c>
      <c r="L89" s="319">
        <f t="shared" ref="L89:L90" si="77">(H89*N89)*0.07%</f>
        <v>567.63000000000011</v>
      </c>
      <c r="M89" s="320">
        <f t="shared" ref="M89:M90" si="78">(K89*N89)-L89</f>
        <v>10482.369999999999</v>
      </c>
      <c r="N89" s="314">
        <v>850</v>
      </c>
      <c r="O89" s="107" t="s">
        <v>616</v>
      </c>
      <c r="P89" s="390">
        <v>44418</v>
      </c>
      <c r="Q89" s="376"/>
      <c r="R89" s="377" t="s">
        <v>621</v>
      </c>
      <c r="S89" s="1"/>
      <c r="T89" s="1"/>
      <c r="U89" s="1"/>
      <c r="V89" s="1"/>
      <c r="W89" s="1"/>
      <c r="X89" s="1"/>
      <c r="Y89" s="1"/>
      <c r="Z89" s="1"/>
      <c r="AA89" s="1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</row>
    <row r="90" spans="1:38" s="379" customFormat="1" ht="13.5" customHeight="1">
      <c r="A90" s="351">
        <v>21</v>
      </c>
      <c r="B90" s="328">
        <v>44418</v>
      </c>
      <c r="C90" s="352"/>
      <c r="D90" s="352" t="s">
        <v>953</v>
      </c>
      <c r="E90" s="306" t="s">
        <v>618</v>
      </c>
      <c r="F90" s="306">
        <v>212.75</v>
      </c>
      <c r="G90" s="306">
        <v>208.5</v>
      </c>
      <c r="H90" s="348">
        <v>209.25</v>
      </c>
      <c r="I90" s="353">
        <v>220</v>
      </c>
      <c r="J90" s="331" t="s">
        <v>964</v>
      </c>
      <c r="K90" s="330">
        <f t="shared" si="76"/>
        <v>-3.5</v>
      </c>
      <c r="L90" s="332">
        <f t="shared" si="77"/>
        <v>468.72000000000008</v>
      </c>
      <c r="M90" s="333">
        <f t="shared" si="78"/>
        <v>-11668.72</v>
      </c>
      <c r="N90" s="330">
        <v>3200</v>
      </c>
      <c r="O90" s="334" t="s">
        <v>633</v>
      </c>
      <c r="P90" s="335">
        <v>44418</v>
      </c>
      <c r="Q90" s="176"/>
      <c r="R90" s="6" t="s">
        <v>617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80"/>
      <c r="AG90" s="366"/>
      <c r="AH90" s="181"/>
      <c r="AI90" s="181"/>
      <c r="AJ90" s="111"/>
      <c r="AK90" s="111"/>
      <c r="AL90" s="111"/>
    </row>
    <row r="91" spans="1:38" s="379" customFormat="1" ht="13.5" customHeight="1">
      <c r="A91" s="312">
        <v>22</v>
      </c>
      <c r="B91" s="337">
        <v>44419</v>
      </c>
      <c r="C91" s="313"/>
      <c r="D91" s="313" t="s">
        <v>965</v>
      </c>
      <c r="E91" s="302" t="s">
        <v>618</v>
      </c>
      <c r="F91" s="302">
        <v>519</v>
      </c>
      <c r="G91" s="302">
        <v>509.5</v>
      </c>
      <c r="H91" s="311">
        <v>527</v>
      </c>
      <c r="I91" s="314">
        <v>535</v>
      </c>
      <c r="J91" s="106" t="s">
        <v>970</v>
      </c>
      <c r="K91" s="318">
        <f t="shared" ref="K91" si="79">H91-F91</f>
        <v>8</v>
      </c>
      <c r="L91" s="319">
        <f t="shared" ref="L91" si="80">(H91*N91)*0.07%</f>
        <v>516.46</v>
      </c>
      <c r="M91" s="320">
        <f t="shared" ref="M91" si="81">(K91*N91)-L91</f>
        <v>10683.54</v>
      </c>
      <c r="N91" s="314">
        <v>1400</v>
      </c>
      <c r="O91" s="107" t="s">
        <v>616</v>
      </c>
      <c r="P91" s="321">
        <v>44420</v>
      </c>
      <c r="Q91" s="176"/>
      <c r="R91" s="6" t="s">
        <v>617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80"/>
      <c r="AG91" s="366"/>
      <c r="AH91" s="181"/>
      <c r="AI91" s="181"/>
      <c r="AJ91" s="111"/>
      <c r="AK91" s="111"/>
      <c r="AL91" s="111"/>
    </row>
    <row r="92" spans="1:38" s="379" customFormat="1" ht="13.5" customHeight="1">
      <c r="A92" s="312">
        <v>23</v>
      </c>
      <c r="B92" s="337">
        <v>44419</v>
      </c>
      <c r="C92" s="313"/>
      <c r="D92" s="313" t="s">
        <v>946</v>
      </c>
      <c r="E92" s="302" t="s">
        <v>618</v>
      </c>
      <c r="F92" s="302">
        <v>911</v>
      </c>
      <c r="G92" s="302">
        <v>896</v>
      </c>
      <c r="H92" s="311">
        <v>921</v>
      </c>
      <c r="I92" s="314" t="s">
        <v>966</v>
      </c>
      <c r="J92" s="106" t="s">
        <v>969</v>
      </c>
      <c r="K92" s="318">
        <f t="shared" ref="K92:K93" si="82">H92-F92</f>
        <v>10</v>
      </c>
      <c r="L92" s="319">
        <f t="shared" ref="L92:L94" si="83">(H92*N92)*0.07%</f>
        <v>547.99500000000012</v>
      </c>
      <c r="M92" s="320">
        <f t="shared" ref="M92:M93" si="84">(K92*N92)-L92</f>
        <v>7952.0050000000001</v>
      </c>
      <c r="N92" s="314">
        <v>850</v>
      </c>
      <c r="O92" s="107" t="s">
        <v>616</v>
      </c>
      <c r="P92" s="390">
        <v>44419</v>
      </c>
      <c r="Q92" s="176"/>
      <c r="R92" s="6" t="s">
        <v>621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1"/>
      <c r="AG92" s="366"/>
      <c r="AH92" s="181"/>
      <c r="AI92" s="181"/>
      <c r="AJ92" s="111"/>
      <c r="AK92" s="111"/>
      <c r="AL92" s="111"/>
    </row>
    <row r="93" spans="1:38" s="379" customFormat="1" ht="13.5" customHeight="1">
      <c r="A93" s="351">
        <v>24</v>
      </c>
      <c r="B93" s="328">
        <v>44420</v>
      </c>
      <c r="C93" s="352"/>
      <c r="D93" s="352" t="s">
        <v>980</v>
      </c>
      <c r="E93" s="306" t="s">
        <v>618</v>
      </c>
      <c r="F93" s="306">
        <v>1440</v>
      </c>
      <c r="G93" s="306">
        <v>1424</v>
      </c>
      <c r="H93" s="348">
        <v>1424</v>
      </c>
      <c r="I93" s="353" t="s">
        <v>981</v>
      </c>
      <c r="J93" s="331" t="s">
        <v>942</v>
      </c>
      <c r="K93" s="330">
        <f t="shared" si="82"/>
        <v>-16</v>
      </c>
      <c r="L93" s="332">
        <f t="shared" si="83"/>
        <v>847.28000000000009</v>
      </c>
      <c r="M93" s="333">
        <f t="shared" si="84"/>
        <v>-14447.28</v>
      </c>
      <c r="N93" s="330">
        <v>850</v>
      </c>
      <c r="O93" s="334" t="s">
        <v>633</v>
      </c>
      <c r="P93" s="335">
        <v>44421</v>
      </c>
      <c r="Q93" s="176"/>
      <c r="R93" s="6" t="s">
        <v>617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1"/>
      <c r="AG93" s="366"/>
      <c r="AH93" s="181"/>
      <c r="AI93" s="181"/>
      <c r="AJ93" s="111"/>
      <c r="AK93" s="111"/>
      <c r="AL93" s="111"/>
    </row>
    <row r="94" spans="1:38" s="379" customFormat="1" ht="13.5" customHeight="1">
      <c r="A94" s="515">
        <v>25</v>
      </c>
      <c r="B94" s="517">
        <v>44421</v>
      </c>
      <c r="C94" s="347"/>
      <c r="D94" s="352" t="s">
        <v>925</v>
      </c>
      <c r="E94" s="306" t="s">
        <v>618</v>
      </c>
      <c r="F94" s="306">
        <v>672.5</v>
      </c>
      <c r="G94" s="306">
        <v>657</v>
      </c>
      <c r="H94" s="306">
        <v>657</v>
      </c>
      <c r="I94" s="348">
        <v>690</v>
      </c>
      <c r="J94" s="519" t="s">
        <v>1037</v>
      </c>
      <c r="K94" s="458">
        <v>-15.5</v>
      </c>
      <c r="L94" s="332">
        <f t="shared" si="83"/>
        <v>505.8900000000001</v>
      </c>
      <c r="M94" s="521">
        <f>(-1100*11.9)-606</f>
        <v>-13696</v>
      </c>
      <c r="N94" s="519">
        <v>1100</v>
      </c>
      <c r="O94" s="511" t="s">
        <v>633</v>
      </c>
      <c r="P94" s="513">
        <v>44428</v>
      </c>
      <c r="Q94" s="176"/>
      <c r="R94" s="6" t="s">
        <v>617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1"/>
      <c r="AG94" s="366"/>
      <c r="AH94" s="181"/>
      <c r="AI94" s="181"/>
      <c r="AJ94" s="111"/>
      <c r="AK94" s="111"/>
      <c r="AL94" s="111"/>
    </row>
    <row r="95" spans="1:38" s="379" customFormat="1" ht="13.5" customHeight="1">
      <c r="A95" s="516"/>
      <c r="B95" s="518"/>
      <c r="C95" s="347"/>
      <c r="D95" s="352" t="s">
        <v>995</v>
      </c>
      <c r="E95" s="306" t="s">
        <v>957</v>
      </c>
      <c r="F95" s="306">
        <v>4.5</v>
      </c>
      <c r="G95" s="306"/>
      <c r="H95" s="306">
        <v>0.9</v>
      </c>
      <c r="I95" s="348"/>
      <c r="J95" s="520"/>
      <c r="K95" s="459">
        <v>3.6</v>
      </c>
      <c r="L95" s="332"/>
      <c r="M95" s="522"/>
      <c r="N95" s="520"/>
      <c r="O95" s="512"/>
      <c r="P95" s="514"/>
      <c r="Q95" s="176"/>
      <c r="R95" s="6" t="s">
        <v>617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04"/>
      <c r="AG95" s="366"/>
      <c r="AH95" s="181"/>
      <c r="AI95" s="181"/>
      <c r="AJ95" s="111"/>
      <c r="AK95" s="111"/>
      <c r="AL95" s="111"/>
    </row>
    <row r="96" spans="1:38" s="379" customFormat="1" ht="13.5" customHeight="1">
      <c r="A96" s="312">
        <v>26</v>
      </c>
      <c r="B96" s="337">
        <v>44424</v>
      </c>
      <c r="C96" s="313"/>
      <c r="D96" s="313" t="s">
        <v>1002</v>
      </c>
      <c r="E96" s="302" t="s">
        <v>618</v>
      </c>
      <c r="F96" s="302">
        <v>1115.5</v>
      </c>
      <c r="G96" s="302">
        <v>1100</v>
      </c>
      <c r="H96" s="311">
        <v>1128</v>
      </c>
      <c r="I96" s="314">
        <v>1150</v>
      </c>
      <c r="J96" s="106" t="s">
        <v>1004</v>
      </c>
      <c r="K96" s="318">
        <f t="shared" ref="K96" si="85">H96-F96</f>
        <v>12.5</v>
      </c>
      <c r="L96" s="319">
        <f t="shared" ref="L96" si="86">(H96*N96)*0.07%</f>
        <v>552.72</v>
      </c>
      <c r="M96" s="320">
        <f t="shared" ref="M96" si="87">(K96*N96)-L96</f>
        <v>8197.2800000000007</v>
      </c>
      <c r="N96" s="314">
        <v>700</v>
      </c>
      <c r="O96" s="107" t="s">
        <v>616</v>
      </c>
      <c r="P96" s="390">
        <v>44424</v>
      </c>
      <c r="Q96" s="176"/>
      <c r="R96" s="6" t="s">
        <v>621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7"/>
      <c r="AG96" s="366"/>
      <c r="AH96" s="181"/>
      <c r="AI96" s="181"/>
      <c r="AJ96" s="111"/>
      <c r="AK96" s="111"/>
      <c r="AL96" s="111"/>
    </row>
    <row r="97" spans="1:38" s="379" customFormat="1" ht="13.5" customHeight="1">
      <c r="A97" s="312">
        <v>27</v>
      </c>
      <c r="B97" s="337">
        <v>44424</v>
      </c>
      <c r="C97" s="313"/>
      <c r="D97" s="313" t="s">
        <v>1003</v>
      </c>
      <c r="E97" s="302" t="s">
        <v>618</v>
      </c>
      <c r="F97" s="302">
        <v>2925</v>
      </c>
      <c r="G97" s="302">
        <v>2885</v>
      </c>
      <c r="H97" s="311">
        <v>2960</v>
      </c>
      <c r="I97" s="314">
        <v>3000</v>
      </c>
      <c r="J97" s="106" t="s">
        <v>863</v>
      </c>
      <c r="K97" s="318">
        <f t="shared" ref="K97:K98" si="88">H97-F97</f>
        <v>35</v>
      </c>
      <c r="L97" s="319">
        <f t="shared" ref="L97:L98" si="89">(H97*N97)*0.07%</f>
        <v>414.40000000000003</v>
      </c>
      <c r="M97" s="320">
        <f t="shared" ref="M97:M98" si="90">(K97*N97)-L97</f>
        <v>6585.6</v>
      </c>
      <c r="N97" s="314">
        <v>200</v>
      </c>
      <c r="O97" s="107" t="s">
        <v>616</v>
      </c>
      <c r="P97" s="390">
        <v>44424</v>
      </c>
      <c r="Q97" s="176"/>
      <c r="R97" s="6" t="s">
        <v>621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7"/>
      <c r="AG97" s="366"/>
      <c r="AH97" s="181"/>
      <c r="AI97" s="181"/>
      <c r="AJ97" s="111"/>
      <c r="AK97" s="111"/>
      <c r="AL97" s="111"/>
    </row>
    <row r="98" spans="1:38" s="379" customFormat="1" ht="13.5" customHeight="1">
      <c r="A98" s="351">
        <v>28</v>
      </c>
      <c r="B98" s="328">
        <v>44424</v>
      </c>
      <c r="C98" s="352"/>
      <c r="D98" s="352" t="s">
        <v>874</v>
      </c>
      <c r="E98" s="306" t="s">
        <v>618</v>
      </c>
      <c r="F98" s="306">
        <v>429</v>
      </c>
      <c r="G98" s="306">
        <v>419.5</v>
      </c>
      <c r="H98" s="348">
        <v>421</v>
      </c>
      <c r="I98" s="353" t="s">
        <v>1005</v>
      </c>
      <c r="J98" s="331" t="s">
        <v>1010</v>
      </c>
      <c r="K98" s="330">
        <f t="shared" si="88"/>
        <v>-8</v>
      </c>
      <c r="L98" s="332">
        <f t="shared" si="89"/>
        <v>442.05000000000007</v>
      </c>
      <c r="M98" s="333">
        <f t="shared" si="90"/>
        <v>-12442.05</v>
      </c>
      <c r="N98" s="330">
        <v>1500</v>
      </c>
      <c r="O98" s="334" t="s">
        <v>633</v>
      </c>
      <c r="P98" s="335">
        <v>44425</v>
      </c>
      <c r="Q98" s="176"/>
      <c r="R98" s="6" t="s">
        <v>617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7"/>
      <c r="AG98" s="366"/>
      <c r="AH98" s="181"/>
      <c r="AI98" s="181"/>
      <c r="AJ98" s="111"/>
      <c r="AK98" s="111"/>
      <c r="AL98" s="111"/>
    </row>
    <row r="99" spans="1:38" s="379" customFormat="1" ht="13.5" customHeight="1">
      <c r="A99" s="351">
        <v>29</v>
      </c>
      <c r="B99" s="328">
        <v>44425</v>
      </c>
      <c r="C99" s="352"/>
      <c r="D99" s="352" t="s">
        <v>1011</v>
      </c>
      <c r="E99" s="306" t="s">
        <v>618</v>
      </c>
      <c r="F99" s="306">
        <v>2775</v>
      </c>
      <c r="G99" s="306">
        <v>2730</v>
      </c>
      <c r="H99" s="348">
        <v>2730</v>
      </c>
      <c r="I99" s="353" t="s">
        <v>1012</v>
      </c>
      <c r="J99" s="331" t="s">
        <v>1013</v>
      </c>
      <c r="K99" s="330">
        <f t="shared" ref="K99:K100" si="91">H99-F99</f>
        <v>-45</v>
      </c>
      <c r="L99" s="332">
        <f t="shared" ref="L99:L100" si="92">(H99*N99)*0.07%</f>
        <v>525.52500000000009</v>
      </c>
      <c r="M99" s="333">
        <f t="shared" ref="M99:M100" si="93">(K99*N99)-L99</f>
        <v>-12900.525</v>
      </c>
      <c r="N99" s="330">
        <v>275</v>
      </c>
      <c r="O99" s="334" t="s">
        <v>633</v>
      </c>
      <c r="P99" s="335">
        <v>44425</v>
      </c>
      <c r="Q99" s="176"/>
      <c r="R99" s="6" t="s">
        <v>621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04"/>
      <c r="AG99" s="366"/>
      <c r="AH99" s="181"/>
      <c r="AI99" s="181"/>
      <c r="AJ99" s="111"/>
      <c r="AK99" s="111"/>
      <c r="AL99" s="111"/>
    </row>
    <row r="100" spans="1:38" s="379" customFormat="1" ht="13.5" customHeight="1">
      <c r="A100" s="312">
        <v>30</v>
      </c>
      <c r="B100" s="337">
        <v>44425</v>
      </c>
      <c r="C100" s="313"/>
      <c r="D100" s="313" t="s">
        <v>875</v>
      </c>
      <c r="E100" s="302" t="s">
        <v>618</v>
      </c>
      <c r="F100" s="302">
        <v>1642</v>
      </c>
      <c r="G100" s="302">
        <v>1618</v>
      </c>
      <c r="H100" s="311">
        <v>1659</v>
      </c>
      <c r="I100" s="314" t="s">
        <v>1017</v>
      </c>
      <c r="J100" s="106" t="s">
        <v>1025</v>
      </c>
      <c r="K100" s="318">
        <f t="shared" si="91"/>
        <v>17</v>
      </c>
      <c r="L100" s="319">
        <f t="shared" si="92"/>
        <v>667.74750000000006</v>
      </c>
      <c r="M100" s="320">
        <f t="shared" si="93"/>
        <v>9107.2525000000005</v>
      </c>
      <c r="N100" s="314">
        <v>575</v>
      </c>
      <c r="O100" s="107" t="s">
        <v>616</v>
      </c>
      <c r="P100" s="390">
        <v>44425</v>
      </c>
      <c r="Q100" s="176"/>
      <c r="R100" s="6" t="s">
        <v>617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29"/>
      <c r="AG100" s="366"/>
      <c r="AH100" s="181"/>
      <c r="AI100" s="181"/>
      <c r="AJ100" s="111"/>
      <c r="AK100" s="111"/>
      <c r="AL100" s="111"/>
    </row>
    <row r="101" spans="1:38" s="379" customFormat="1" ht="13.5" customHeight="1">
      <c r="A101" s="470">
        <v>31</v>
      </c>
      <c r="B101" s="431">
        <v>44425</v>
      </c>
      <c r="C101" s="471"/>
      <c r="D101" s="471" t="s">
        <v>1018</v>
      </c>
      <c r="E101" s="430" t="s">
        <v>618</v>
      </c>
      <c r="F101" s="430">
        <v>789</v>
      </c>
      <c r="G101" s="430">
        <v>770</v>
      </c>
      <c r="H101" s="434">
        <v>789.5</v>
      </c>
      <c r="I101" s="472" t="s">
        <v>1019</v>
      </c>
      <c r="J101" s="473" t="s">
        <v>1076</v>
      </c>
      <c r="K101" s="474">
        <f t="shared" ref="K101:K102" si="94">H101-F101</f>
        <v>0.5</v>
      </c>
      <c r="L101" s="475">
        <f t="shared" ref="L101:L102" si="95">(H101*N101)*0.07%</f>
        <v>386.85500000000008</v>
      </c>
      <c r="M101" s="476">
        <f t="shared" ref="M101:M102" si="96">(K101*N101)-L101</f>
        <v>-36.855000000000075</v>
      </c>
      <c r="N101" s="472">
        <v>700</v>
      </c>
      <c r="O101" s="477" t="s">
        <v>616</v>
      </c>
      <c r="P101" s="478">
        <v>44431</v>
      </c>
      <c r="Q101" s="176"/>
      <c r="R101" s="6" t="s">
        <v>617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29"/>
      <c r="AG101" s="366"/>
      <c r="AH101" s="181"/>
      <c r="AI101" s="181"/>
      <c r="AJ101" s="111"/>
      <c r="AK101" s="111"/>
      <c r="AL101" s="111"/>
    </row>
    <row r="102" spans="1:38" s="379" customFormat="1" ht="13.5" customHeight="1">
      <c r="A102" s="467">
        <v>32</v>
      </c>
      <c r="B102" s="328">
        <v>44426</v>
      </c>
      <c r="C102" s="352"/>
      <c r="D102" s="352" t="s">
        <v>1030</v>
      </c>
      <c r="E102" s="306" t="s">
        <v>618</v>
      </c>
      <c r="F102" s="306">
        <v>1236</v>
      </c>
      <c r="G102" s="306">
        <v>1214</v>
      </c>
      <c r="H102" s="348">
        <v>1216</v>
      </c>
      <c r="I102" s="469" t="s">
        <v>1031</v>
      </c>
      <c r="J102" s="331" t="s">
        <v>1077</v>
      </c>
      <c r="K102" s="330">
        <f t="shared" si="94"/>
        <v>-20</v>
      </c>
      <c r="L102" s="332">
        <f t="shared" si="95"/>
        <v>468.16000000000008</v>
      </c>
      <c r="M102" s="333">
        <f t="shared" si="96"/>
        <v>-11468.16</v>
      </c>
      <c r="N102" s="330">
        <v>550</v>
      </c>
      <c r="O102" s="334" t="s">
        <v>633</v>
      </c>
      <c r="P102" s="335">
        <v>44431</v>
      </c>
      <c r="Q102" s="176"/>
      <c r="R102" s="6" t="s">
        <v>617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29"/>
      <c r="AG102" s="366"/>
      <c r="AH102" s="181"/>
      <c r="AI102" s="181"/>
      <c r="AJ102" s="111"/>
      <c r="AK102" s="111"/>
      <c r="AL102" s="111"/>
    </row>
    <row r="103" spans="1:38" s="379" customFormat="1" ht="13.5" customHeight="1">
      <c r="A103" s="312">
        <v>33</v>
      </c>
      <c r="B103" s="462">
        <v>44428</v>
      </c>
      <c r="C103" s="482"/>
      <c r="D103" s="482" t="s">
        <v>1056</v>
      </c>
      <c r="E103" s="302" t="s">
        <v>618</v>
      </c>
      <c r="F103" s="302">
        <v>1037</v>
      </c>
      <c r="G103" s="302">
        <v>1025</v>
      </c>
      <c r="H103" s="311">
        <v>1045.5</v>
      </c>
      <c r="I103" s="314" t="s">
        <v>1057</v>
      </c>
      <c r="J103" s="106" t="s">
        <v>1060</v>
      </c>
      <c r="K103" s="318">
        <f t="shared" ref="K103:K104" si="97">H103-F103</f>
        <v>8.5</v>
      </c>
      <c r="L103" s="319">
        <f t="shared" ref="L103:L104" si="98">(H103*N103)*0.07%</f>
        <v>731.85000000000014</v>
      </c>
      <c r="M103" s="320">
        <f t="shared" ref="M103:M104" si="99">(K103*N103)-L103</f>
        <v>7768.15</v>
      </c>
      <c r="N103" s="314">
        <v>1000</v>
      </c>
      <c r="O103" s="107" t="s">
        <v>616</v>
      </c>
      <c r="P103" s="390">
        <v>44428</v>
      </c>
      <c r="Q103" s="176"/>
      <c r="R103" s="6" t="s">
        <v>621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41"/>
      <c r="AG103" s="366"/>
      <c r="AH103" s="181"/>
      <c r="AI103" s="181"/>
      <c r="AJ103" s="111"/>
      <c r="AK103" s="111"/>
      <c r="AL103" s="111"/>
    </row>
    <row r="104" spans="1:38" s="379" customFormat="1" ht="13.5" customHeight="1">
      <c r="A104" s="480">
        <v>34</v>
      </c>
      <c r="B104" s="337">
        <v>44428</v>
      </c>
      <c r="C104" s="484"/>
      <c r="D104" s="484" t="s">
        <v>1058</v>
      </c>
      <c r="E104" s="481" t="s">
        <v>618</v>
      </c>
      <c r="F104" s="302">
        <v>2652</v>
      </c>
      <c r="G104" s="302">
        <v>2610</v>
      </c>
      <c r="H104" s="311">
        <v>2680</v>
      </c>
      <c r="I104" s="314" t="s">
        <v>1059</v>
      </c>
      <c r="J104" s="106" t="s">
        <v>1078</v>
      </c>
      <c r="K104" s="318">
        <f t="shared" si="97"/>
        <v>28</v>
      </c>
      <c r="L104" s="319">
        <f t="shared" si="98"/>
        <v>609.70000000000005</v>
      </c>
      <c r="M104" s="320">
        <f t="shared" si="99"/>
        <v>8490.2999999999993</v>
      </c>
      <c r="N104" s="314">
        <v>325</v>
      </c>
      <c r="O104" s="107" t="s">
        <v>616</v>
      </c>
      <c r="P104" s="321">
        <v>44431</v>
      </c>
      <c r="Q104" s="176"/>
      <c r="R104" s="6" t="s">
        <v>621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41"/>
      <c r="AG104" s="366"/>
      <c r="AH104" s="181"/>
      <c r="AI104" s="181"/>
      <c r="AJ104" s="111"/>
      <c r="AK104" s="111"/>
      <c r="AL104" s="111"/>
    </row>
    <row r="105" spans="1:38" s="379" customFormat="1" ht="13.5" customHeight="1">
      <c r="A105" s="464">
        <v>35</v>
      </c>
      <c r="B105" s="394">
        <v>44431</v>
      </c>
      <c r="C105" s="483"/>
      <c r="D105" s="483" t="s">
        <v>1003</v>
      </c>
      <c r="E105" s="111" t="s">
        <v>618</v>
      </c>
      <c r="F105" s="111" t="s">
        <v>1080</v>
      </c>
      <c r="G105" s="111">
        <v>2835</v>
      </c>
      <c r="H105" s="116"/>
      <c r="I105" s="466" t="s">
        <v>1081</v>
      </c>
      <c r="J105" s="466" t="s">
        <v>619</v>
      </c>
      <c r="K105" s="465"/>
      <c r="L105" s="178"/>
      <c r="M105" s="182"/>
      <c r="N105" s="466"/>
      <c r="O105" s="463"/>
      <c r="P105" s="184"/>
      <c r="Q105" s="176"/>
      <c r="R105" s="6" t="s">
        <v>621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64"/>
      <c r="AG105" s="366"/>
      <c r="AH105" s="181"/>
      <c r="AI105" s="181"/>
      <c r="AJ105" s="111"/>
      <c r="AK105" s="111"/>
      <c r="AL105" s="111"/>
    </row>
    <row r="106" spans="1:38" s="379" customFormat="1" ht="13.5" customHeight="1">
      <c r="A106" s="464">
        <v>36</v>
      </c>
      <c r="B106" s="394">
        <v>44431</v>
      </c>
      <c r="C106" s="181"/>
      <c r="D106" s="181" t="s">
        <v>1082</v>
      </c>
      <c r="E106" s="111" t="s">
        <v>618</v>
      </c>
      <c r="F106" s="111" t="s">
        <v>1083</v>
      </c>
      <c r="G106" s="111">
        <v>1645</v>
      </c>
      <c r="H106" s="116"/>
      <c r="I106" s="466" t="s">
        <v>1084</v>
      </c>
      <c r="J106" s="466" t="s">
        <v>619</v>
      </c>
      <c r="K106" s="465"/>
      <c r="L106" s="178"/>
      <c r="M106" s="182"/>
      <c r="N106" s="466"/>
      <c r="O106" s="463"/>
      <c r="P106" s="184"/>
      <c r="Q106" s="176"/>
      <c r="R106" s="6" t="s">
        <v>621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64"/>
      <c r="AG106" s="366"/>
      <c r="AH106" s="181"/>
      <c r="AI106" s="181"/>
      <c r="AJ106" s="111"/>
      <c r="AK106" s="111"/>
      <c r="AL106" s="111"/>
    </row>
    <row r="107" spans="1:38" s="379" customFormat="1" ht="13.5" customHeight="1">
      <c r="A107" s="441"/>
      <c r="B107" s="366"/>
      <c r="C107" s="181"/>
      <c r="D107" s="181"/>
      <c r="E107" s="111"/>
      <c r="F107" s="111"/>
      <c r="G107" s="111"/>
      <c r="H107" s="116"/>
      <c r="I107" s="443"/>
      <c r="J107" s="443"/>
      <c r="K107" s="442"/>
      <c r="L107" s="178"/>
      <c r="M107" s="182"/>
      <c r="N107" s="443"/>
      <c r="O107" s="440"/>
      <c r="P107" s="184"/>
      <c r="Q107" s="176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41"/>
      <c r="AG107" s="366"/>
      <c r="AH107" s="181"/>
      <c r="AI107" s="181"/>
      <c r="AJ107" s="111"/>
      <c r="AK107" s="111"/>
      <c r="AL107" s="111"/>
    </row>
    <row r="108" spans="1:38" s="379" customFormat="1" ht="13.5" customHeight="1">
      <c r="A108" s="180"/>
      <c r="B108" s="366"/>
      <c r="C108" s="181"/>
      <c r="D108" s="181"/>
      <c r="E108" s="111"/>
      <c r="F108" s="111"/>
      <c r="G108" s="111"/>
      <c r="H108" s="116"/>
      <c r="I108" s="177"/>
      <c r="J108" s="177"/>
      <c r="K108" s="372"/>
      <c r="L108" s="178"/>
      <c r="M108" s="182"/>
      <c r="N108" s="177"/>
      <c r="O108" s="183"/>
      <c r="P108" s="184"/>
      <c r="Q108" s="176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80"/>
      <c r="AG108" s="366"/>
      <c r="AH108" s="181"/>
      <c r="AI108" s="181"/>
      <c r="AJ108" s="111"/>
      <c r="AK108" s="111"/>
      <c r="AL108" s="111"/>
    </row>
    <row r="109" spans="1:38" ht="13.5" customHeight="1">
      <c r="A109" s="503"/>
      <c r="B109" s="505"/>
      <c r="C109" s="113"/>
      <c r="D109" s="181"/>
      <c r="E109" s="111"/>
      <c r="F109" s="111"/>
      <c r="G109" s="111"/>
      <c r="H109" s="111"/>
      <c r="I109" s="116"/>
      <c r="J109" s="507"/>
      <c r="K109" s="178"/>
      <c r="L109" s="178"/>
      <c r="M109" s="509"/>
      <c r="N109" s="507"/>
      <c r="O109" s="499"/>
      <c r="P109" s="501"/>
      <c r="Q109" s="176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504"/>
      <c r="B110" s="506"/>
      <c r="C110" s="113"/>
      <c r="D110" s="181"/>
      <c r="E110" s="111"/>
      <c r="F110" s="111"/>
      <c r="G110" s="111"/>
      <c r="H110" s="111"/>
      <c r="I110" s="116"/>
      <c r="J110" s="508"/>
      <c r="K110" s="373"/>
      <c r="L110" s="374"/>
      <c r="M110" s="510"/>
      <c r="N110" s="508"/>
      <c r="O110" s="500"/>
      <c r="P110" s="502"/>
      <c r="Q110" s="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127"/>
      <c r="B111" s="128"/>
      <c r="C111" s="165"/>
      <c r="D111" s="185"/>
      <c r="E111" s="186"/>
      <c r="F111" s="127"/>
      <c r="G111" s="127"/>
      <c r="H111" s="127"/>
      <c r="I111" s="167"/>
      <c r="J111" s="167"/>
      <c r="K111" s="167"/>
      <c r="L111" s="167"/>
      <c r="M111" s="167"/>
      <c r="N111" s="167"/>
      <c r="O111" s="167"/>
      <c r="P111" s="167"/>
      <c r="Q111" s="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187"/>
      <c r="B112" s="128"/>
      <c r="C112" s="129"/>
      <c r="D112" s="188"/>
      <c r="E112" s="132"/>
      <c r="F112" s="132"/>
      <c r="G112" s="132"/>
      <c r="H112" s="132"/>
      <c r="I112" s="132"/>
      <c r="J112" s="6"/>
      <c r="K112" s="132"/>
      <c r="L112" s="132"/>
      <c r="M112" s="6"/>
      <c r="N112" s="1"/>
      <c r="O112" s="129"/>
      <c r="P112" s="44"/>
      <c r="Q112" s="44"/>
      <c r="R112" s="6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</row>
    <row r="113" spans="1:38" ht="12.75" customHeight="1">
      <c r="A113" s="189" t="s">
        <v>644</v>
      </c>
      <c r="B113" s="189"/>
      <c r="C113" s="189"/>
      <c r="D113" s="189"/>
      <c r="E113" s="190"/>
      <c r="F113" s="132"/>
      <c r="G113" s="132"/>
      <c r="H113" s="132"/>
      <c r="I113" s="132"/>
      <c r="J113" s="1"/>
      <c r="K113" s="6"/>
      <c r="L113" s="6"/>
      <c r="M113" s="6"/>
      <c r="N113" s="1"/>
      <c r="O113" s="1"/>
      <c r="P113" s="44"/>
      <c r="Q113" s="44"/>
      <c r="R113" s="6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</row>
    <row r="114" spans="1:38" ht="38.25" customHeight="1">
      <c r="A114" s="102" t="s">
        <v>16</v>
      </c>
      <c r="B114" s="102" t="s">
        <v>590</v>
      </c>
      <c r="C114" s="102"/>
      <c r="D114" s="103" t="s">
        <v>603</v>
      </c>
      <c r="E114" s="102" t="s">
        <v>604</v>
      </c>
      <c r="F114" s="102" t="s">
        <v>605</v>
      </c>
      <c r="G114" s="102" t="s">
        <v>631</v>
      </c>
      <c r="H114" s="102" t="s">
        <v>607</v>
      </c>
      <c r="I114" s="102" t="s">
        <v>608</v>
      </c>
      <c r="J114" s="101" t="s">
        <v>609</v>
      </c>
      <c r="K114" s="101" t="s">
        <v>645</v>
      </c>
      <c r="L114" s="104" t="s">
        <v>611</v>
      </c>
      <c r="M114" s="175" t="s">
        <v>641</v>
      </c>
      <c r="N114" s="102" t="s">
        <v>642</v>
      </c>
      <c r="O114" s="102" t="s">
        <v>613</v>
      </c>
      <c r="P114" s="103" t="s">
        <v>614</v>
      </c>
      <c r="Q114" s="44"/>
      <c r="R114" s="6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</row>
    <row r="115" spans="1:38" ht="12.75" customHeight="1">
      <c r="A115" s="412">
        <v>1</v>
      </c>
      <c r="B115" s="328">
        <v>44403</v>
      </c>
      <c r="C115" s="355"/>
      <c r="D115" s="413" t="s">
        <v>856</v>
      </c>
      <c r="E115" s="327" t="s">
        <v>618</v>
      </c>
      <c r="F115" s="327">
        <v>2.1</v>
      </c>
      <c r="G115" s="327">
        <v>0.75</v>
      </c>
      <c r="H115" s="327">
        <v>0.75</v>
      </c>
      <c r="I115" s="330" t="s">
        <v>864</v>
      </c>
      <c r="J115" s="331" t="s">
        <v>985</v>
      </c>
      <c r="K115" s="409">
        <f t="shared" ref="K115" si="100">H115-F115</f>
        <v>-1.35</v>
      </c>
      <c r="L115" s="409">
        <v>100</v>
      </c>
      <c r="M115" s="331">
        <f t="shared" ref="M115" si="101">(K115*N115)-100</f>
        <v>-4420</v>
      </c>
      <c r="N115" s="331">
        <v>3200</v>
      </c>
      <c r="O115" s="410" t="s">
        <v>633</v>
      </c>
      <c r="P115" s="411">
        <v>44421</v>
      </c>
      <c r="Q115" s="176"/>
      <c r="R115" s="191" t="s">
        <v>617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351">
        <v>2</v>
      </c>
      <c r="B116" s="346">
        <v>44411</v>
      </c>
      <c r="C116" s="405"/>
      <c r="D116" s="406" t="s">
        <v>889</v>
      </c>
      <c r="E116" s="351" t="s">
        <v>618</v>
      </c>
      <c r="F116" s="351">
        <v>66.5</v>
      </c>
      <c r="G116" s="351">
        <v>19</v>
      </c>
      <c r="H116" s="351">
        <v>26</v>
      </c>
      <c r="I116" s="353" t="s">
        <v>890</v>
      </c>
      <c r="J116" s="343" t="s">
        <v>902</v>
      </c>
      <c r="K116" s="407">
        <f t="shared" ref="K116" si="102">H116-F116</f>
        <v>-40.5</v>
      </c>
      <c r="L116" s="407">
        <v>100</v>
      </c>
      <c r="M116" s="343">
        <f t="shared" ref="M116" si="103">(K116*N116)-100</f>
        <v>-2125</v>
      </c>
      <c r="N116" s="343">
        <v>50</v>
      </c>
      <c r="O116" s="345" t="s">
        <v>633</v>
      </c>
      <c r="P116" s="408">
        <v>44411</v>
      </c>
      <c r="Q116" s="176"/>
      <c r="R116" s="191" t="s">
        <v>617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351">
        <v>3</v>
      </c>
      <c r="B117" s="346">
        <v>44411</v>
      </c>
      <c r="C117" s="405"/>
      <c r="D117" s="406" t="s">
        <v>891</v>
      </c>
      <c r="E117" s="351" t="s">
        <v>618</v>
      </c>
      <c r="F117" s="351">
        <v>150</v>
      </c>
      <c r="G117" s="351">
        <v>35</v>
      </c>
      <c r="H117" s="351">
        <v>35</v>
      </c>
      <c r="I117" s="353" t="s">
        <v>892</v>
      </c>
      <c r="J117" s="343" t="s">
        <v>984</v>
      </c>
      <c r="K117" s="344">
        <f t="shared" ref="K117:K118" si="104">H117-F117</f>
        <v>-115</v>
      </c>
      <c r="L117" s="344">
        <v>100</v>
      </c>
      <c r="M117" s="343">
        <f t="shared" ref="M117:M118" si="105">(K117*N117)-100</f>
        <v>-2975</v>
      </c>
      <c r="N117" s="307">
        <v>25</v>
      </c>
      <c r="O117" s="345" t="s">
        <v>633</v>
      </c>
      <c r="P117" s="322">
        <v>44412</v>
      </c>
      <c r="Q117" s="176"/>
      <c r="R117" s="191" t="s">
        <v>621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>
      <c r="A118" s="351">
        <v>4</v>
      </c>
      <c r="B118" s="346">
        <v>44412</v>
      </c>
      <c r="C118" s="405"/>
      <c r="D118" s="406" t="s">
        <v>915</v>
      </c>
      <c r="E118" s="351" t="s">
        <v>618</v>
      </c>
      <c r="F118" s="351">
        <v>26.5</v>
      </c>
      <c r="G118" s="351">
        <v>14</v>
      </c>
      <c r="H118" s="351">
        <v>14</v>
      </c>
      <c r="I118" s="353" t="s">
        <v>916</v>
      </c>
      <c r="J118" s="331" t="s">
        <v>987</v>
      </c>
      <c r="K118" s="409">
        <f t="shared" si="104"/>
        <v>-12.5</v>
      </c>
      <c r="L118" s="409">
        <v>100</v>
      </c>
      <c r="M118" s="331">
        <f t="shared" si="105"/>
        <v>-4475</v>
      </c>
      <c r="N118" s="331">
        <v>350</v>
      </c>
      <c r="O118" s="410" t="s">
        <v>633</v>
      </c>
      <c r="P118" s="411">
        <v>44421</v>
      </c>
      <c r="Q118" s="176"/>
      <c r="R118" s="191" t="s">
        <v>617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351">
        <v>5</v>
      </c>
      <c r="B119" s="346">
        <v>44412</v>
      </c>
      <c r="C119" s="405"/>
      <c r="D119" s="406" t="s">
        <v>917</v>
      </c>
      <c r="E119" s="351" t="s">
        <v>618</v>
      </c>
      <c r="F119" s="351">
        <v>51</v>
      </c>
      <c r="G119" s="351">
        <v>8</v>
      </c>
      <c r="H119" s="351">
        <v>8</v>
      </c>
      <c r="I119" s="353" t="s">
        <v>918</v>
      </c>
      <c r="J119" s="343" t="s">
        <v>922</v>
      </c>
      <c r="K119" s="344">
        <f t="shared" ref="K119:K120" si="106">H119-F119</f>
        <v>-43</v>
      </c>
      <c r="L119" s="344">
        <v>100</v>
      </c>
      <c r="M119" s="343">
        <f t="shared" ref="M119:M120" si="107">(K119*N119)-100</f>
        <v>-2250</v>
      </c>
      <c r="N119" s="307">
        <v>50</v>
      </c>
      <c r="O119" s="345" t="s">
        <v>633</v>
      </c>
      <c r="P119" s="322">
        <v>44413</v>
      </c>
      <c r="Q119" s="176"/>
      <c r="R119" s="191" t="s">
        <v>621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351">
        <v>6</v>
      </c>
      <c r="B120" s="346">
        <v>44418</v>
      </c>
      <c r="C120" s="405"/>
      <c r="D120" s="406" t="s">
        <v>954</v>
      </c>
      <c r="E120" s="351" t="s">
        <v>618</v>
      </c>
      <c r="F120" s="351">
        <v>2.75</v>
      </c>
      <c r="G120" s="351">
        <v>1.3</v>
      </c>
      <c r="H120" s="351">
        <v>1.3</v>
      </c>
      <c r="I120" s="353" t="s">
        <v>955</v>
      </c>
      <c r="J120" s="331" t="s">
        <v>986</v>
      </c>
      <c r="K120" s="409">
        <f t="shared" si="106"/>
        <v>-1.45</v>
      </c>
      <c r="L120" s="409">
        <v>100</v>
      </c>
      <c r="M120" s="331">
        <f t="shared" si="107"/>
        <v>-3870</v>
      </c>
      <c r="N120" s="331">
        <v>2600</v>
      </c>
      <c r="O120" s="410" t="s">
        <v>633</v>
      </c>
      <c r="P120" s="411">
        <v>44421</v>
      </c>
      <c r="Q120" s="176"/>
      <c r="R120" s="191" t="s">
        <v>617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302">
        <v>7</v>
      </c>
      <c r="B121" s="341">
        <v>44418</v>
      </c>
      <c r="C121" s="310"/>
      <c r="D121" s="350" t="s">
        <v>956</v>
      </c>
      <c r="E121" s="302" t="s">
        <v>957</v>
      </c>
      <c r="F121" s="302">
        <v>80</v>
      </c>
      <c r="G121" s="302">
        <v>140</v>
      </c>
      <c r="H121" s="302">
        <v>62</v>
      </c>
      <c r="I121" s="311">
        <v>0.1</v>
      </c>
      <c r="J121" s="375" t="s">
        <v>958</v>
      </c>
      <c r="K121" s="387">
        <f>F121-H121</f>
        <v>18</v>
      </c>
      <c r="L121" s="387">
        <v>100</v>
      </c>
      <c r="M121" s="375">
        <f t="shared" ref="M121:M122" si="108">(K121*N121)-100</f>
        <v>800</v>
      </c>
      <c r="N121" s="106">
        <v>50</v>
      </c>
      <c r="O121" s="388" t="s">
        <v>616</v>
      </c>
      <c r="P121" s="389">
        <v>44418</v>
      </c>
      <c r="Q121" s="176"/>
      <c r="R121" s="191" t="s">
        <v>617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365" customFormat="1" ht="12.75" customHeight="1">
      <c r="A122" s="302">
        <v>8</v>
      </c>
      <c r="B122" s="341">
        <v>44419</v>
      </c>
      <c r="C122" s="310"/>
      <c r="D122" s="350" t="s">
        <v>967</v>
      </c>
      <c r="E122" s="302" t="s">
        <v>618</v>
      </c>
      <c r="F122" s="302">
        <v>23</v>
      </c>
      <c r="G122" s="302">
        <v>10</v>
      </c>
      <c r="H122" s="302">
        <v>33.5</v>
      </c>
      <c r="I122" s="311" t="s">
        <v>916</v>
      </c>
      <c r="J122" s="375" t="s">
        <v>988</v>
      </c>
      <c r="K122" s="414">
        <f t="shared" ref="K122" si="109">H122-F122</f>
        <v>10.5</v>
      </c>
      <c r="L122" s="414">
        <v>100</v>
      </c>
      <c r="M122" s="415">
        <f t="shared" si="108"/>
        <v>3050</v>
      </c>
      <c r="N122" s="415">
        <v>300</v>
      </c>
      <c r="O122" s="388" t="s">
        <v>616</v>
      </c>
      <c r="P122" s="416">
        <v>44421</v>
      </c>
      <c r="Q122" s="402"/>
      <c r="R122" s="403" t="s">
        <v>621</v>
      </c>
      <c r="S122" s="363"/>
      <c r="T122" s="363"/>
      <c r="U122" s="363"/>
      <c r="V122" s="363"/>
      <c r="W122" s="363"/>
      <c r="X122" s="363"/>
      <c r="Y122" s="363"/>
      <c r="Z122" s="363"/>
      <c r="AA122" s="363"/>
      <c r="AB122" s="363"/>
      <c r="AC122" s="363"/>
      <c r="AD122" s="363"/>
      <c r="AE122" s="363"/>
      <c r="AF122" s="363"/>
      <c r="AG122" s="363"/>
      <c r="AH122" s="363"/>
      <c r="AI122" s="363"/>
      <c r="AJ122" s="363"/>
      <c r="AK122" s="363"/>
      <c r="AL122" s="363"/>
    </row>
    <row r="123" spans="1:38" s="365" customFormat="1" ht="12.75" customHeight="1">
      <c r="A123" s="302">
        <v>9</v>
      </c>
      <c r="B123" s="341">
        <v>44419</v>
      </c>
      <c r="C123" s="310"/>
      <c r="D123" s="350" t="s">
        <v>968</v>
      </c>
      <c r="E123" s="302" t="s">
        <v>618</v>
      </c>
      <c r="F123" s="302">
        <v>47</v>
      </c>
      <c r="G123" s="302">
        <v>34</v>
      </c>
      <c r="H123" s="302">
        <v>53.5</v>
      </c>
      <c r="I123" s="311">
        <v>80</v>
      </c>
      <c r="J123" s="375" t="s">
        <v>990</v>
      </c>
      <c r="K123" s="414">
        <f t="shared" ref="K123" si="110">H123-F123</f>
        <v>6.5</v>
      </c>
      <c r="L123" s="414">
        <v>100</v>
      </c>
      <c r="M123" s="415">
        <f t="shared" ref="M123" si="111">(K123*N123)-100</f>
        <v>1850</v>
      </c>
      <c r="N123" s="415">
        <v>300</v>
      </c>
      <c r="O123" s="388" t="s">
        <v>616</v>
      </c>
      <c r="P123" s="416">
        <v>44421</v>
      </c>
      <c r="Q123" s="402"/>
      <c r="R123" s="403" t="s">
        <v>621</v>
      </c>
      <c r="S123" s="363"/>
      <c r="T123" s="363"/>
      <c r="U123" s="363"/>
      <c r="V123" s="363"/>
      <c r="W123" s="363"/>
      <c r="X123" s="363"/>
      <c r="Y123" s="363"/>
      <c r="Z123" s="363"/>
      <c r="AA123" s="363"/>
      <c r="AB123" s="363"/>
      <c r="AC123" s="363"/>
      <c r="AD123" s="363"/>
      <c r="AE123" s="363"/>
      <c r="AF123" s="363"/>
      <c r="AG123" s="363"/>
      <c r="AH123" s="363"/>
      <c r="AI123" s="363"/>
      <c r="AJ123" s="363"/>
      <c r="AK123" s="363"/>
      <c r="AL123" s="363"/>
    </row>
    <row r="124" spans="1:38" s="365" customFormat="1" ht="12.75" customHeight="1">
      <c r="A124" s="302">
        <v>10</v>
      </c>
      <c r="B124" s="341">
        <v>44420</v>
      </c>
      <c r="C124" s="310"/>
      <c r="D124" s="350" t="s">
        <v>971</v>
      </c>
      <c r="E124" s="302" t="s">
        <v>957</v>
      </c>
      <c r="F124" s="302">
        <v>5.75</v>
      </c>
      <c r="G124" s="302">
        <v>9</v>
      </c>
      <c r="H124" s="302">
        <v>3.75</v>
      </c>
      <c r="I124" s="311">
        <v>0.1</v>
      </c>
      <c r="J124" s="375" t="s">
        <v>972</v>
      </c>
      <c r="K124" s="387">
        <f>F124-H124</f>
        <v>2</v>
      </c>
      <c r="L124" s="387">
        <v>100</v>
      </c>
      <c r="M124" s="375">
        <f t="shared" ref="M124:M126" si="112">(K124*N124)-100</f>
        <v>2700</v>
      </c>
      <c r="N124" s="106">
        <v>1400</v>
      </c>
      <c r="O124" s="388" t="s">
        <v>616</v>
      </c>
      <c r="P124" s="389">
        <v>44420</v>
      </c>
      <c r="Q124" s="402"/>
      <c r="R124" s="403" t="s">
        <v>617</v>
      </c>
      <c r="S124" s="363"/>
      <c r="T124" s="363"/>
      <c r="U124" s="363"/>
      <c r="V124" s="363"/>
      <c r="W124" s="363"/>
      <c r="X124" s="363"/>
      <c r="Y124" s="363"/>
      <c r="Z124" s="363"/>
      <c r="AA124" s="363"/>
      <c r="AB124" s="363"/>
      <c r="AC124" s="363"/>
      <c r="AD124" s="363"/>
      <c r="AE124" s="363"/>
      <c r="AF124" s="363"/>
      <c r="AG124" s="363"/>
      <c r="AH124" s="363"/>
      <c r="AI124" s="363"/>
      <c r="AJ124" s="363"/>
      <c r="AK124" s="363"/>
      <c r="AL124" s="363"/>
    </row>
    <row r="125" spans="1:38" s="365" customFormat="1" ht="12.75" customHeight="1">
      <c r="A125" s="306">
        <v>11</v>
      </c>
      <c r="B125" s="346">
        <v>44420</v>
      </c>
      <c r="C125" s="304"/>
      <c r="D125" s="347" t="s">
        <v>974</v>
      </c>
      <c r="E125" s="306" t="s">
        <v>618</v>
      </c>
      <c r="F125" s="306">
        <v>62</v>
      </c>
      <c r="G125" s="306"/>
      <c r="H125" s="306">
        <v>22.5</v>
      </c>
      <c r="I125" s="348" t="s">
        <v>975</v>
      </c>
      <c r="J125" s="343" t="s">
        <v>976</v>
      </c>
      <c r="K125" s="344">
        <f t="shared" ref="K125" si="113">H125-F125</f>
        <v>-39.5</v>
      </c>
      <c r="L125" s="344">
        <v>100</v>
      </c>
      <c r="M125" s="343">
        <f t="shared" si="112"/>
        <v>-1087.5</v>
      </c>
      <c r="N125" s="307">
        <v>25</v>
      </c>
      <c r="O125" s="345" t="s">
        <v>633</v>
      </c>
      <c r="P125" s="322">
        <v>44420</v>
      </c>
      <c r="Q125" s="402"/>
      <c r="R125" s="403" t="s">
        <v>621</v>
      </c>
      <c r="S125" s="363"/>
      <c r="T125" s="363"/>
      <c r="U125" s="363"/>
      <c r="V125" s="363"/>
      <c r="W125" s="363"/>
      <c r="X125" s="363"/>
      <c r="Y125" s="363"/>
      <c r="Z125" s="363"/>
      <c r="AA125" s="363"/>
      <c r="AB125" s="363"/>
      <c r="AC125" s="363"/>
      <c r="AD125" s="363"/>
      <c r="AE125" s="363"/>
      <c r="AF125" s="363"/>
      <c r="AG125" s="363"/>
      <c r="AH125" s="363"/>
      <c r="AI125" s="363"/>
      <c r="AJ125" s="363"/>
      <c r="AK125" s="363"/>
      <c r="AL125" s="363"/>
    </row>
    <row r="126" spans="1:38" s="365" customFormat="1" ht="12.75" customHeight="1">
      <c r="A126" s="306">
        <v>12</v>
      </c>
      <c r="B126" s="346">
        <v>44420</v>
      </c>
      <c r="C126" s="304"/>
      <c r="D126" s="347" t="s">
        <v>977</v>
      </c>
      <c r="E126" s="306" t="s">
        <v>957</v>
      </c>
      <c r="F126" s="306">
        <v>72</v>
      </c>
      <c r="G126" s="306">
        <v>130</v>
      </c>
      <c r="H126" s="306">
        <v>125</v>
      </c>
      <c r="I126" s="348">
        <v>0.1</v>
      </c>
      <c r="J126" s="343" t="s">
        <v>993</v>
      </c>
      <c r="K126" s="344">
        <f>F126-H126</f>
        <v>-53</v>
      </c>
      <c r="L126" s="344">
        <v>100</v>
      </c>
      <c r="M126" s="343">
        <f t="shared" si="112"/>
        <v>-2750</v>
      </c>
      <c r="N126" s="307">
        <v>50</v>
      </c>
      <c r="O126" s="345" t="s">
        <v>633</v>
      </c>
      <c r="P126" s="322">
        <v>44421</v>
      </c>
      <c r="Q126" s="402"/>
      <c r="R126" s="403" t="s">
        <v>617</v>
      </c>
      <c r="S126" s="363"/>
      <c r="T126" s="363"/>
      <c r="U126" s="363"/>
      <c r="V126" s="363"/>
      <c r="W126" s="363"/>
      <c r="X126" s="363"/>
      <c r="Y126" s="363"/>
      <c r="Z126" s="363"/>
      <c r="AA126" s="363"/>
      <c r="AB126" s="363"/>
      <c r="AC126" s="363"/>
      <c r="AD126" s="363"/>
      <c r="AE126" s="363"/>
      <c r="AF126" s="363"/>
      <c r="AG126" s="363"/>
      <c r="AH126" s="363"/>
      <c r="AI126" s="363"/>
      <c r="AJ126" s="363"/>
      <c r="AK126" s="363"/>
      <c r="AL126" s="363"/>
    </row>
    <row r="127" spans="1:38" s="365" customFormat="1" ht="12.75" customHeight="1">
      <c r="A127" s="302">
        <v>13</v>
      </c>
      <c r="B127" s="341">
        <v>44420</v>
      </c>
      <c r="C127" s="310"/>
      <c r="D127" s="350" t="s">
        <v>978</v>
      </c>
      <c r="E127" s="302" t="s">
        <v>618</v>
      </c>
      <c r="F127" s="302">
        <v>31</v>
      </c>
      <c r="G127" s="302">
        <v>15</v>
      </c>
      <c r="H127" s="302">
        <v>38</v>
      </c>
      <c r="I127" s="311" t="s">
        <v>979</v>
      </c>
      <c r="J127" s="375" t="s">
        <v>906</v>
      </c>
      <c r="K127" s="414">
        <f t="shared" ref="K127:K128" si="114">H127-F127</f>
        <v>7</v>
      </c>
      <c r="L127" s="414">
        <v>100</v>
      </c>
      <c r="M127" s="415">
        <f t="shared" ref="M127:M130" si="115">(K127*N127)-100</f>
        <v>2000</v>
      </c>
      <c r="N127" s="415">
        <v>300</v>
      </c>
      <c r="O127" s="388" t="s">
        <v>616</v>
      </c>
      <c r="P127" s="416">
        <v>44421</v>
      </c>
      <c r="Q127" s="402"/>
      <c r="R127" s="403" t="s">
        <v>621</v>
      </c>
      <c r="S127" s="363"/>
      <c r="T127" s="363"/>
      <c r="U127" s="363"/>
      <c r="V127" s="363"/>
      <c r="W127" s="363"/>
      <c r="X127" s="363"/>
      <c r="Y127" s="363"/>
      <c r="Z127" s="363"/>
      <c r="AA127" s="363"/>
      <c r="AB127" s="363"/>
      <c r="AC127" s="363"/>
      <c r="AD127" s="363"/>
      <c r="AE127" s="363"/>
      <c r="AF127" s="363"/>
      <c r="AG127" s="363"/>
      <c r="AH127" s="363"/>
      <c r="AI127" s="363"/>
      <c r="AJ127" s="363"/>
      <c r="AK127" s="363"/>
      <c r="AL127" s="363"/>
    </row>
    <row r="128" spans="1:38" s="365" customFormat="1" ht="12.75" customHeight="1">
      <c r="A128" s="302">
        <v>14</v>
      </c>
      <c r="B128" s="341">
        <v>44421</v>
      </c>
      <c r="C128" s="310"/>
      <c r="D128" s="350" t="s">
        <v>989</v>
      </c>
      <c r="E128" s="302" t="s">
        <v>618</v>
      </c>
      <c r="F128" s="302">
        <v>26.5</v>
      </c>
      <c r="G128" s="302">
        <v>18</v>
      </c>
      <c r="H128" s="302">
        <v>31.5</v>
      </c>
      <c r="I128" s="311" t="s">
        <v>916</v>
      </c>
      <c r="J128" s="375" t="s">
        <v>1014</v>
      </c>
      <c r="K128" s="414">
        <f t="shared" si="114"/>
        <v>5</v>
      </c>
      <c r="L128" s="414">
        <v>100</v>
      </c>
      <c r="M128" s="415">
        <f t="shared" si="115"/>
        <v>2775</v>
      </c>
      <c r="N128" s="415">
        <v>575</v>
      </c>
      <c r="O128" s="388" t="s">
        <v>616</v>
      </c>
      <c r="P128" s="416">
        <v>44421</v>
      </c>
      <c r="Q128" s="402"/>
      <c r="R128" s="403" t="s">
        <v>621</v>
      </c>
      <c r="S128" s="363"/>
      <c r="T128" s="363"/>
      <c r="U128" s="363"/>
      <c r="V128" s="363"/>
      <c r="W128" s="363"/>
      <c r="X128" s="363"/>
      <c r="Y128" s="363"/>
      <c r="Z128" s="363"/>
      <c r="AA128" s="363"/>
      <c r="AB128" s="363"/>
      <c r="AC128" s="363"/>
      <c r="AD128" s="363"/>
      <c r="AE128" s="363"/>
      <c r="AF128" s="363"/>
      <c r="AG128" s="363"/>
      <c r="AH128" s="363"/>
      <c r="AI128" s="363"/>
      <c r="AJ128" s="363"/>
      <c r="AK128" s="363"/>
      <c r="AL128" s="363"/>
    </row>
    <row r="129" spans="1:38" s="365" customFormat="1" ht="12.75" customHeight="1">
      <c r="A129" s="306">
        <v>15</v>
      </c>
      <c r="B129" s="346">
        <v>44421</v>
      </c>
      <c r="C129" s="304"/>
      <c r="D129" s="347" t="s">
        <v>991</v>
      </c>
      <c r="E129" s="306" t="s">
        <v>957</v>
      </c>
      <c r="F129" s="306">
        <v>6.1</v>
      </c>
      <c r="G129" s="306">
        <v>10.1</v>
      </c>
      <c r="H129" s="306">
        <v>10.1</v>
      </c>
      <c r="I129" s="348">
        <v>0.1</v>
      </c>
      <c r="J129" s="343" t="s">
        <v>992</v>
      </c>
      <c r="K129" s="344">
        <f>F129-H129</f>
        <v>-4</v>
      </c>
      <c r="L129" s="344">
        <v>100</v>
      </c>
      <c r="M129" s="343">
        <f t="shared" si="115"/>
        <v>-3300</v>
      </c>
      <c r="N129" s="307">
        <v>800</v>
      </c>
      <c r="O129" s="345" t="s">
        <v>633</v>
      </c>
      <c r="P129" s="349">
        <v>44421</v>
      </c>
      <c r="Q129" s="402"/>
      <c r="R129" s="403" t="s">
        <v>621</v>
      </c>
      <c r="S129" s="363"/>
      <c r="T129" s="363"/>
      <c r="U129" s="363"/>
      <c r="V129" s="363"/>
      <c r="W129" s="363"/>
      <c r="X129" s="363"/>
      <c r="Y129" s="363"/>
      <c r="Z129" s="363"/>
      <c r="AA129" s="363"/>
      <c r="AB129" s="363"/>
      <c r="AC129" s="363"/>
      <c r="AD129" s="363"/>
      <c r="AE129" s="363"/>
      <c r="AF129" s="363"/>
      <c r="AG129" s="363"/>
      <c r="AH129" s="363"/>
      <c r="AI129" s="363"/>
      <c r="AJ129" s="363"/>
      <c r="AK129" s="363"/>
      <c r="AL129" s="363"/>
    </row>
    <row r="130" spans="1:38" s="365" customFormat="1" ht="12.75" customHeight="1">
      <c r="A130" s="302">
        <v>16</v>
      </c>
      <c r="B130" s="341">
        <v>44421</v>
      </c>
      <c r="C130" s="310"/>
      <c r="D130" s="350" t="s">
        <v>968</v>
      </c>
      <c r="E130" s="302" t="s">
        <v>618</v>
      </c>
      <c r="F130" s="302">
        <v>44.5</v>
      </c>
      <c r="G130" s="302">
        <v>30</v>
      </c>
      <c r="H130" s="302">
        <v>53.5</v>
      </c>
      <c r="I130" s="311" t="s">
        <v>994</v>
      </c>
      <c r="J130" s="375" t="s">
        <v>833</v>
      </c>
      <c r="K130" s="414">
        <f t="shared" ref="K130" si="116">H130-F130</f>
        <v>9</v>
      </c>
      <c r="L130" s="414">
        <v>100</v>
      </c>
      <c r="M130" s="415">
        <f t="shared" si="115"/>
        <v>2600</v>
      </c>
      <c r="N130" s="415">
        <v>300</v>
      </c>
      <c r="O130" s="388" t="s">
        <v>616</v>
      </c>
      <c r="P130" s="416">
        <v>44425</v>
      </c>
      <c r="Q130" s="402"/>
      <c r="R130" s="403" t="s">
        <v>621</v>
      </c>
      <c r="S130" s="363"/>
      <c r="T130" s="363"/>
      <c r="U130" s="363"/>
      <c r="V130" s="363"/>
      <c r="W130" s="363"/>
      <c r="X130" s="363"/>
      <c r="Y130" s="363"/>
      <c r="Z130" s="363"/>
      <c r="AA130" s="363"/>
      <c r="AB130" s="363"/>
      <c r="AC130" s="363"/>
      <c r="AD130" s="363"/>
      <c r="AE130" s="363"/>
      <c r="AF130" s="363"/>
      <c r="AG130" s="363"/>
      <c r="AH130" s="363"/>
      <c r="AI130" s="363"/>
      <c r="AJ130" s="363"/>
      <c r="AK130" s="363"/>
      <c r="AL130" s="363"/>
    </row>
    <row r="131" spans="1:38" s="365" customFormat="1" ht="12.75" customHeight="1">
      <c r="A131" s="430">
        <v>17</v>
      </c>
      <c r="B131" s="431">
        <v>44424</v>
      </c>
      <c r="C131" s="432"/>
      <c r="D131" s="433" t="s">
        <v>1006</v>
      </c>
      <c r="E131" s="430" t="s">
        <v>957</v>
      </c>
      <c r="F131" s="430">
        <v>1.2</v>
      </c>
      <c r="G131" s="430">
        <v>2.0499999999999998</v>
      </c>
      <c r="H131" s="430">
        <v>1.2</v>
      </c>
      <c r="I131" s="434">
        <v>0.1</v>
      </c>
      <c r="J131" s="435" t="s">
        <v>1015</v>
      </c>
      <c r="K131" s="436">
        <f t="shared" ref="K131" si="117">H131-F131</f>
        <v>0</v>
      </c>
      <c r="L131" s="436">
        <v>100</v>
      </c>
      <c r="M131" s="437">
        <f t="shared" ref="M131" si="118">(K131*N131)-100</f>
        <v>-100</v>
      </c>
      <c r="N131" s="437">
        <v>6200</v>
      </c>
      <c r="O131" s="438" t="s">
        <v>745</v>
      </c>
      <c r="P131" s="439">
        <v>44425</v>
      </c>
      <c r="Q131" s="402"/>
      <c r="R131" s="403" t="s">
        <v>617</v>
      </c>
      <c r="S131" s="363"/>
      <c r="T131" s="363"/>
      <c r="U131" s="363"/>
      <c r="V131" s="363"/>
      <c r="W131" s="363"/>
      <c r="X131" s="363"/>
      <c r="Y131" s="363"/>
      <c r="Z131" s="363"/>
      <c r="AA131" s="363"/>
      <c r="AB131" s="363"/>
      <c r="AC131" s="363"/>
      <c r="AD131" s="363"/>
      <c r="AE131" s="363"/>
      <c r="AF131" s="363"/>
      <c r="AG131" s="363"/>
      <c r="AH131" s="363"/>
      <c r="AI131" s="363"/>
      <c r="AJ131" s="363"/>
      <c r="AK131" s="363"/>
      <c r="AL131" s="363"/>
    </row>
    <row r="132" spans="1:38" s="365" customFormat="1" ht="12.75" customHeight="1">
      <c r="A132" s="306">
        <v>18</v>
      </c>
      <c r="B132" s="328">
        <v>44424</v>
      </c>
      <c r="C132" s="304"/>
      <c r="D132" s="347" t="s">
        <v>1007</v>
      </c>
      <c r="E132" s="306" t="s">
        <v>618</v>
      </c>
      <c r="F132" s="306">
        <v>25.5</v>
      </c>
      <c r="G132" s="306">
        <v>17</v>
      </c>
      <c r="H132" s="306">
        <v>17</v>
      </c>
      <c r="I132" s="348">
        <v>45</v>
      </c>
      <c r="J132" s="343" t="s">
        <v>905</v>
      </c>
      <c r="K132" s="409">
        <f t="shared" ref="K132:K133" si="119">H132-F132</f>
        <v>-8.5</v>
      </c>
      <c r="L132" s="409">
        <v>100</v>
      </c>
      <c r="M132" s="331">
        <f t="shared" ref="M132:M133" si="120">(K132*N132)-100</f>
        <v>-4987.5</v>
      </c>
      <c r="N132" s="331">
        <v>575</v>
      </c>
      <c r="O132" s="345" t="s">
        <v>633</v>
      </c>
      <c r="P132" s="411">
        <v>44425</v>
      </c>
      <c r="Q132" s="402"/>
      <c r="R132" s="403" t="s">
        <v>621</v>
      </c>
      <c r="S132" s="363"/>
      <c r="T132" s="363"/>
      <c r="U132" s="363"/>
      <c r="V132" s="363"/>
      <c r="W132" s="363"/>
      <c r="X132" s="363"/>
      <c r="Y132" s="363"/>
      <c r="Z132" s="363"/>
      <c r="AA132" s="363"/>
      <c r="AB132" s="363"/>
      <c r="AC132" s="363"/>
      <c r="AD132" s="363"/>
      <c r="AE132" s="363"/>
      <c r="AF132" s="363"/>
      <c r="AG132" s="363"/>
      <c r="AH132" s="363"/>
      <c r="AI132" s="363"/>
      <c r="AJ132" s="363"/>
      <c r="AK132" s="363"/>
      <c r="AL132" s="363"/>
    </row>
    <row r="133" spans="1:38" s="365" customFormat="1" ht="12.75" customHeight="1">
      <c r="A133" s="302">
        <v>19</v>
      </c>
      <c r="B133" s="341">
        <v>44425</v>
      </c>
      <c r="C133" s="310"/>
      <c r="D133" s="350" t="s">
        <v>989</v>
      </c>
      <c r="E133" s="302" t="s">
        <v>618</v>
      </c>
      <c r="F133" s="302">
        <v>21.5</v>
      </c>
      <c r="G133" s="302">
        <v>14</v>
      </c>
      <c r="H133" s="302">
        <v>25.5</v>
      </c>
      <c r="I133" s="311" t="s">
        <v>1016</v>
      </c>
      <c r="J133" s="375" t="s">
        <v>1026</v>
      </c>
      <c r="K133" s="414">
        <f t="shared" si="119"/>
        <v>4</v>
      </c>
      <c r="L133" s="414">
        <v>100</v>
      </c>
      <c r="M133" s="415">
        <f t="shared" si="120"/>
        <v>2200</v>
      </c>
      <c r="N133" s="415">
        <v>575</v>
      </c>
      <c r="O133" s="388" t="s">
        <v>616</v>
      </c>
      <c r="P133" s="416">
        <v>44426</v>
      </c>
      <c r="Q133" s="402"/>
      <c r="R133" s="403" t="s">
        <v>617</v>
      </c>
      <c r="S133" s="363"/>
      <c r="T133" s="363"/>
      <c r="U133" s="363"/>
      <c r="V133" s="363"/>
      <c r="W133" s="363"/>
      <c r="X133" s="363"/>
      <c r="Y133" s="363"/>
      <c r="Z133" s="363"/>
      <c r="AA133" s="363"/>
      <c r="AB133" s="363"/>
      <c r="AC133" s="363"/>
      <c r="AD133" s="363"/>
      <c r="AE133" s="363"/>
      <c r="AF133" s="363"/>
      <c r="AG133" s="363"/>
      <c r="AH133" s="363"/>
      <c r="AI133" s="363"/>
      <c r="AJ133" s="363"/>
      <c r="AK133" s="363"/>
      <c r="AL133" s="363"/>
    </row>
    <row r="134" spans="1:38" s="365" customFormat="1" ht="12.75" customHeight="1">
      <c r="A134" s="393">
        <v>20</v>
      </c>
      <c r="B134" s="394">
        <v>44426</v>
      </c>
      <c r="C134" s="395"/>
      <c r="D134" s="396" t="s">
        <v>1027</v>
      </c>
      <c r="E134" s="393" t="s">
        <v>618</v>
      </c>
      <c r="F134" s="393" t="s">
        <v>1028</v>
      </c>
      <c r="G134" s="393">
        <v>7</v>
      </c>
      <c r="H134" s="393"/>
      <c r="I134" s="397" t="s">
        <v>916</v>
      </c>
      <c r="J134" s="362" t="s">
        <v>619</v>
      </c>
      <c r="K134" s="398"/>
      <c r="L134" s="398"/>
      <c r="M134" s="362"/>
      <c r="N134" s="399"/>
      <c r="O134" s="400"/>
      <c r="P134" s="401"/>
      <c r="Q134" s="402"/>
      <c r="R134" s="403" t="s">
        <v>617</v>
      </c>
      <c r="S134" s="363"/>
      <c r="T134" s="363"/>
      <c r="U134" s="363"/>
      <c r="V134" s="363"/>
      <c r="W134" s="363"/>
      <c r="X134" s="363"/>
      <c r="Y134" s="363"/>
      <c r="Z134" s="363"/>
      <c r="AA134" s="363"/>
      <c r="AB134" s="363"/>
      <c r="AC134" s="363"/>
      <c r="AD134" s="363"/>
      <c r="AE134" s="363"/>
      <c r="AF134" s="363"/>
      <c r="AG134" s="363"/>
      <c r="AH134" s="363"/>
      <c r="AI134" s="363"/>
      <c r="AJ134" s="363"/>
      <c r="AK134" s="363"/>
      <c r="AL134" s="363"/>
    </row>
    <row r="135" spans="1:38" s="365" customFormat="1" ht="12.75" customHeight="1">
      <c r="A135" s="302">
        <v>21</v>
      </c>
      <c r="B135" s="341">
        <v>44426</v>
      </c>
      <c r="C135" s="310"/>
      <c r="D135" s="350" t="s">
        <v>1029</v>
      </c>
      <c r="E135" s="302" t="s">
        <v>618</v>
      </c>
      <c r="F135" s="302">
        <v>41</v>
      </c>
      <c r="G135" s="302">
        <v>28</v>
      </c>
      <c r="H135" s="302">
        <v>48</v>
      </c>
      <c r="I135" s="311" t="s">
        <v>994</v>
      </c>
      <c r="J135" s="375" t="s">
        <v>906</v>
      </c>
      <c r="K135" s="414">
        <f t="shared" ref="K135" si="121">H135-F135</f>
        <v>7</v>
      </c>
      <c r="L135" s="414">
        <v>100</v>
      </c>
      <c r="M135" s="415">
        <f t="shared" ref="M135" si="122">(K135*N135)-100</f>
        <v>2000</v>
      </c>
      <c r="N135" s="415">
        <v>300</v>
      </c>
      <c r="O135" s="388" t="s">
        <v>616</v>
      </c>
      <c r="P135" s="416">
        <v>44428</v>
      </c>
      <c r="Q135" s="402"/>
      <c r="R135" s="403" t="s">
        <v>621</v>
      </c>
      <c r="S135" s="363"/>
      <c r="T135" s="363"/>
      <c r="U135" s="363"/>
      <c r="V135" s="363"/>
      <c r="W135" s="363"/>
      <c r="X135" s="363"/>
      <c r="Y135" s="363"/>
      <c r="Z135" s="363"/>
      <c r="AA135" s="363"/>
      <c r="AB135" s="363"/>
      <c r="AC135" s="363"/>
      <c r="AD135" s="363"/>
      <c r="AE135" s="363"/>
      <c r="AF135" s="363"/>
      <c r="AG135" s="363"/>
      <c r="AH135" s="363"/>
      <c r="AI135" s="363"/>
      <c r="AJ135" s="363"/>
      <c r="AK135" s="363"/>
      <c r="AL135" s="363"/>
    </row>
    <row r="136" spans="1:38" s="365" customFormat="1" ht="12.75" customHeight="1">
      <c r="A136" s="302">
        <v>22</v>
      </c>
      <c r="B136" s="341">
        <v>44428</v>
      </c>
      <c r="C136" s="310"/>
      <c r="D136" s="350" t="s">
        <v>1038</v>
      </c>
      <c r="E136" s="302" t="s">
        <v>957</v>
      </c>
      <c r="F136" s="302">
        <v>52</v>
      </c>
      <c r="G136" s="302">
        <v>85</v>
      </c>
      <c r="H136" s="302">
        <v>31</v>
      </c>
      <c r="I136" s="311">
        <v>0.1</v>
      </c>
      <c r="J136" s="375" t="s">
        <v>634</v>
      </c>
      <c r="K136" s="414">
        <f>F136-H136</f>
        <v>21</v>
      </c>
      <c r="L136" s="414">
        <v>100</v>
      </c>
      <c r="M136" s="415">
        <f t="shared" ref="M136:M137" si="123">(K136*N136)-100</f>
        <v>950</v>
      </c>
      <c r="N136" s="415">
        <v>50</v>
      </c>
      <c r="O136" s="388" t="s">
        <v>616</v>
      </c>
      <c r="P136" s="416">
        <v>44428</v>
      </c>
      <c r="Q136" s="402"/>
      <c r="R136" s="403" t="s">
        <v>617</v>
      </c>
      <c r="S136" s="363"/>
      <c r="T136" s="363"/>
      <c r="U136" s="363"/>
      <c r="V136" s="363"/>
      <c r="W136" s="363"/>
      <c r="X136" s="363"/>
      <c r="Y136" s="363"/>
      <c r="Z136" s="363"/>
      <c r="AA136" s="363"/>
      <c r="AB136" s="363"/>
      <c r="AC136" s="363"/>
      <c r="AD136" s="363"/>
      <c r="AE136" s="363"/>
      <c r="AF136" s="363"/>
      <c r="AG136" s="363"/>
      <c r="AH136" s="363"/>
      <c r="AI136" s="363"/>
      <c r="AJ136" s="363"/>
      <c r="AK136" s="363"/>
      <c r="AL136" s="363"/>
    </row>
    <row r="137" spans="1:38" s="365" customFormat="1" ht="12.75" customHeight="1">
      <c r="A137" s="306">
        <v>23</v>
      </c>
      <c r="B137" s="468">
        <v>44428</v>
      </c>
      <c r="C137" s="304"/>
      <c r="D137" s="347" t="s">
        <v>1039</v>
      </c>
      <c r="E137" s="306" t="s">
        <v>618</v>
      </c>
      <c r="F137" s="306">
        <v>9.5</v>
      </c>
      <c r="G137" s="306">
        <v>4</v>
      </c>
      <c r="H137" s="306">
        <v>4</v>
      </c>
      <c r="I137" s="348" t="s">
        <v>1040</v>
      </c>
      <c r="J137" s="343" t="s">
        <v>903</v>
      </c>
      <c r="K137" s="409">
        <f t="shared" ref="K137" si="124">H137-F137</f>
        <v>-5.5</v>
      </c>
      <c r="L137" s="409">
        <v>100</v>
      </c>
      <c r="M137" s="331">
        <f t="shared" si="123"/>
        <v>-3950</v>
      </c>
      <c r="N137" s="331">
        <v>700</v>
      </c>
      <c r="O137" s="345" t="s">
        <v>616</v>
      </c>
      <c r="P137" s="411">
        <v>44428</v>
      </c>
      <c r="Q137" s="402"/>
      <c r="R137" s="403" t="s">
        <v>617</v>
      </c>
      <c r="S137" s="363"/>
      <c r="T137" s="363"/>
      <c r="U137" s="363"/>
      <c r="V137" s="363"/>
      <c r="W137" s="363"/>
      <c r="X137" s="363"/>
      <c r="Y137" s="363"/>
      <c r="Z137" s="363"/>
      <c r="AA137" s="363"/>
      <c r="AB137" s="363"/>
      <c r="AC137" s="363"/>
      <c r="AD137" s="363"/>
      <c r="AE137" s="363"/>
      <c r="AF137" s="363"/>
      <c r="AG137" s="363"/>
      <c r="AH137" s="363"/>
      <c r="AI137" s="363"/>
      <c r="AJ137" s="363"/>
      <c r="AK137" s="363"/>
      <c r="AL137" s="363"/>
    </row>
    <row r="138" spans="1:38" s="365" customFormat="1" ht="12.75" customHeight="1">
      <c r="A138" s="302">
        <v>24</v>
      </c>
      <c r="B138" s="341">
        <v>44428</v>
      </c>
      <c r="C138" s="310"/>
      <c r="D138" s="350" t="s">
        <v>1041</v>
      </c>
      <c r="E138" s="302" t="s">
        <v>618</v>
      </c>
      <c r="F138" s="302">
        <v>27.5</v>
      </c>
      <c r="G138" s="302">
        <v>17</v>
      </c>
      <c r="H138" s="302">
        <v>32.5</v>
      </c>
      <c r="I138" s="311">
        <v>45</v>
      </c>
      <c r="J138" s="375" t="s">
        <v>1014</v>
      </c>
      <c r="K138" s="414">
        <f t="shared" ref="K138:K140" si="125">H138-F138</f>
        <v>5</v>
      </c>
      <c r="L138" s="414">
        <v>100</v>
      </c>
      <c r="M138" s="415">
        <f t="shared" ref="M138:M140" si="126">(K138*N138)-100</f>
        <v>2650</v>
      </c>
      <c r="N138" s="415">
        <v>550</v>
      </c>
      <c r="O138" s="388" t="s">
        <v>616</v>
      </c>
      <c r="P138" s="479">
        <v>44428</v>
      </c>
      <c r="Q138" s="402"/>
      <c r="R138" s="403" t="s">
        <v>621</v>
      </c>
      <c r="S138" s="363"/>
      <c r="T138" s="363"/>
      <c r="U138" s="363"/>
      <c r="V138" s="363"/>
      <c r="W138" s="363"/>
      <c r="X138" s="363"/>
      <c r="Y138" s="363"/>
      <c r="Z138" s="363"/>
      <c r="AA138" s="363"/>
      <c r="AB138" s="363"/>
      <c r="AC138" s="363"/>
      <c r="AD138" s="363"/>
      <c r="AE138" s="363"/>
      <c r="AF138" s="363"/>
      <c r="AG138" s="363"/>
      <c r="AH138" s="363"/>
      <c r="AI138" s="363"/>
      <c r="AJ138" s="363"/>
      <c r="AK138" s="363"/>
      <c r="AL138" s="363"/>
    </row>
    <row r="139" spans="1:38" s="365" customFormat="1" ht="12.75" customHeight="1">
      <c r="A139" s="302">
        <v>25</v>
      </c>
      <c r="B139" s="341">
        <v>44428</v>
      </c>
      <c r="C139" s="310"/>
      <c r="D139" s="350" t="s">
        <v>1042</v>
      </c>
      <c r="E139" s="302" t="s">
        <v>618</v>
      </c>
      <c r="F139" s="302">
        <v>17</v>
      </c>
      <c r="G139" s="302"/>
      <c r="H139" s="302">
        <v>21.5</v>
      </c>
      <c r="I139" s="311" t="s">
        <v>1044</v>
      </c>
      <c r="J139" s="375" t="s">
        <v>1049</v>
      </c>
      <c r="K139" s="414">
        <f t="shared" si="125"/>
        <v>4.5</v>
      </c>
      <c r="L139" s="414">
        <v>100</v>
      </c>
      <c r="M139" s="415">
        <f t="shared" si="126"/>
        <v>1250</v>
      </c>
      <c r="N139" s="415">
        <v>300</v>
      </c>
      <c r="O139" s="388" t="s">
        <v>616</v>
      </c>
      <c r="P139" s="479">
        <v>44428</v>
      </c>
      <c r="Q139" s="402"/>
      <c r="R139" s="403" t="s">
        <v>617</v>
      </c>
      <c r="S139" s="363"/>
      <c r="T139" s="363"/>
      <c r="U139" s="363"/>
      <c r="V139" s="363"/>
      <c r="W139" s="363"/>
      <c r="X139" s="363"/>
      <c r="Y139" s="363"/>
      <c r="Z139" s="363"/>
      <c r="AA139" s="363"/>
      <c r="AB139" s="363"/>
      <c r="AC139" s="363"/>
      <c r="AD139" s="363"/>
      <c r="AE139" s="363"/>
      <c r="AF139" s="363"/>
      <c r="AG139" s="363"/>
      <c r="AH139" s="363"/>
      <c r="AI139" s="363"/>
      <c r="AJ139" s="363"/>
      <c r="AK139" s="363"/>
      <c r="AL139" s="363"/>
    </row>
    <row r="140" spans="1:38" s="365" customFormat="1" ht="12.75" customHeight="1">
      <c r="A140" s="306">
        <v>26</v>
      </c>
      <c r="B140" s="346">
        <v>44428</v>
      </c>
      <c r="C140" s="304"/>
      <c r="D140" s="347" t="s">
        <v>1043</v>
      </c>
      <c r="E140" s="306" t="s">
        <v>957</v>
      </c>
      <c r="F140" s="306">
        <v>15</v>
      </c>
      <c r="G140" s="306">
        <v>26</v>
      </c>
      <c r="H140" s="306">
        <v>26</v>
      </c>
      <c r="I140" s="348">
        <v>0.1</v>
      </c>
      <c r="J140" s="343" t="s">
        <v>1051</v>
      </c>
      <c r="K140" s="409">
        <f t="shared" si="125"/>
        <v>11</v>
      </c>
      <c r="L140" s="409">
        <v>100</v>
      </c>
      <c r="M140" s="331">
        <f t="shared" si="126"/>
        <v>3200</v>
      </c>
      <c r="N140" s="331">
        <v>300</v>
      </c>
      <c r="O140" s="345" t="s">
        <v>633</v>
      </c>
      <c r="P140" s="411">
        <v>44428</v>
      </c>
      <c r="Q140" s="402"/>
      <c r="R140" s="403" t="s">
        <v>617</v>
      </c>
      <c r="S140" s="363"/>
      <c r="T140" s="363"/>
      <c r="U140" s="363"/>
      <c r="V140" s="363"/>
      <c r="W140" s="363"/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363"/>
      <c r="AK140" s="363"/>
      <c r="AL140" s="363"/>
    </row>
    <row r="141" spans="1:38" s="365" customFormat="1" ht="12.75" customHeight="1">
      <c r="A141" s="430">
        <v>27</v>
      </c>
      <c r="B141" s="460">
        <v>44428</v>
      </c>
      <c r="C141" s="432"/>
      <c r="D141" s="433" t="s">
        <v>1042</v>
      </c>
      <c r="E141" s="430" t="s">
        <v>618</v>
      </c>
      <c r="F141" s="430">
        <v>15.5</v>
      </c>
      <c r="G141" s="430"/>
      <c r="H141" s="430">
        <v>15.5</v>
      </c>
      <c r="I141" s="434" t="s">
        <v>1044</v>
      </c>
      <c r="J141" s="435" t="s">
        <v>1015</v>
      </c>
      <c r="K141" s="436">
        <f t="shared" ref="K141" si="127">H141-F141</f>
        <v>0</v>
      </c>
      <c r="L141" s="436">
        <v>100</v>
      </c>
      <c r="M141" s="437">
        <f t="shared" ref="M141" si="128">(K141*N141)-100</f>
        <v>-100</v>
      </c>
      <c r="N141" s="437">
        <v>300</v>
      </c>
      <c r="O141" s="438" t="s">
        <v>745</v>
      </c>
      <c r="P141" s="439">
        <v>44428</v>
      </c>
      <c r="Q141" s="402"/>
      <c r="R141" s="403" t="s">
        <v>617</v>
      </c>
      <c r="S141" s="363"/>
      <c r="T141" s="363"/>
      <c r="U141" s="363"/>
      <c r="V141" s="363"/>
      <c r="W141" s="363"/>
      <c r="X141" s="363"/>
      <c r="Y141" s="363"/>
      <c r="Z141" s="363"/>
      <c r="AA141" s="363"/>
      <c r="AB141" s="363"/>
      <c r="AC141" s="363"/>
      <c r="AD141" s="363"/>
      <c r="AE141" s="363"/>
      <c r="AF141" s="363"/>
      <c r="AG141" s="363"/>
      <c r="AH141" s="363"/>
      <c r="AI141" s="363"/>
      <c r="AJ141" s="363"/>
      <c r="AK141" s="363"/>
      <c r="AL141" s="363"/>
    </row>
    <row r="142" spans="1:38" s="365" customFormat="1" ht="12.75" customHeight="1">
      <c r="A142" s="393">
        <v>28</v>
      </c>
      <c r="B142" s="394">
        <v>44428</v>
      </c>
      <c r="C142" s="395"/>
      <c r="D142" s="396" t="s">
        <v>1045</v>
      </c>
      <c r="E142" s="393" t="s">
        <v>618</v>
      </c>
      <c r="F142" s="393" t="s">
        <v>1046</v>
      </c>
      <c r="G142" s="393">
        <v>10</v>
      </c>
      <c r="H142" s="393"/>
      <c r="I142" s="397" t="s">
        <v>1016</v>
      </c>
      <c r="J142" s="362" t="s">
        <v>619</v>
      </c>
      <c r="K142" s="398"/>
      <c r="L142" s="398"/>
      <c r="M142" s="362"/>
      <c r="N142" s="399"/>
      <c r="O142" s="400"/>
      <c r="P142" s="401"/>
      <c r="Q142" s="402"/>
      <c r="R142" s="403" t="s">
        <v>621</v>
      </c>
      <c r="S142" s="363"/>
      <c r="T142" s="363"/>
      <c r="U142" s="363"/>
      <c r="V142" s="363"/>
      <c r="W142" s="363"/>
      <c r="X142" s="363"/>
      <c r="Y142" s="363"/>
      <c r="Z142" s="363"/>
      <c r="AA142" s="363"/>
      <c r="AB142" s="363"/>
      <c r="AC142" s="363"/>
      <c r="AD142" s="363"/>
      <c r="AE142" s="363"/>
      <c r="AF142" s="363"/>
      <c r="AG142" s="363"/>
      <c r="AH142" s="363"/>
      <c r="AI142" s="363"/>
      <c r="AJ142" s="363"/>
      <c r="AK142" s="363"/>
      <c r="AL142" s="363"/>
    </row>
    <row r="143" spans="1:38" s="365" customFormat="1" ht="12.75" customHeight="1">
      <c r="A143" s="302">
        <v>29</v>
      </c>
      <c r="B143" s="341">
        <v>44428</v>
      </c>
      <c r="C143" s="310"/>
      <c r="D143" s="350" t="s">
        <v>1047</v>
      </c>
      <c r="E143" s="302" t="s">
        <v>618</v>
      </c>
      <c r="F143" s="302">
        <v>62</v>
      </c>
      <c r="G143" s="302">
        <v>14</v>
      </c>
      <c r="H143" s="302">
        <v>77.5</v>
      </c>
      <c r="I143" s="311">
        <v>120</v>
      </c>
      <c r="J143" s="375" t="s">
        <v>1050</v>
      </c>
      <c r="K143" s="414">
        <f t="shared" ref="K143" si="129">H143-F143</f>
        <v>15.5</v>
      </c>
      <c r="L143" s="414">
        <v>100</v>
      </c>
      <c r="M143" s="415">
        <f t="shared" ref="M143" si="130">(K143*N143)-100</f>
        <v>675</v>
      </c>
      <c r="N143" s="415">
        <v>50</v>
      </c>
      <c r="O143" s="388" t="s">
        <v>616</v>
      </c>
      <c r="P143" s="479">
        <v>44428</v>
      </c>
      <c r="Q143" s="402"/>
      <c r="R143" s="403" t="s">
        <v>617</v>
      </c>
      <c r="S143" s="363"/>
      <c r="T143" s="363"/>
      <c r="U143" s="363"/>
      <c r="V143" s="363"/>
      <c r="W143" s="363"/>
      <c r="X143" s="363"/>
      <c r="Y143" s="363"/>
      <c r="Z143" s="363"/>
      <c r="AA143" s="363"/>
      <c r="AB143" s="363"/>
      <c r="AC143" s="363"/>
      <c r="AD143" s="363"/>
      <c r="AE143" s="363"/>
      <c r="AF143" s="363"/>
      <c r="AG143" s="363"/>
      <c r="AH143" s="363"/>
      <c r="AI143" s="363"/>
      <c r="AJ143" s="363"/>
      <c r="AK143" s="363"/>
      <c r="AL143" s="363"/>
    </row>
    <row r="144" spans="1:38" s="365" customFormat="1" ht="12.75" customHeight="1">
      <c r="A144" s="393">
        <v>30</v>
      </c>
      <c r="B144" s="394">
        <v>44428</v>
      </c>
      <c r="C144" s="395"/>
      <c r="D144" s="396" t="s">
        <v>1042</v>
      </c>
      <c r="E144" s="393" t="s">
        <v>618</v>
      </c>
      <c r="F144" s="393" t="s">
        <v>1048</v>
      </c>
      <c r="G144" s="393"/>
      <c r="H144" s="393"/>
      <c r="I144" s="397">
        <v>40</v>
      </c>
      <c r="J144" s="362" t="s">
        <v>619</v>
      </c>
      <c r="K144" s="398"/>
      <c r="L144" s="398"/>
      <c r="M144" s="362"/>
      <c r="N144" s="399"/>
      <c r="O144" s="400"/>
      <c r="P144" s="401"/>
      <c r="Q144" s="402"/>
      <c r="R144" s="403" t="s">
        <v>617</v>
      </c>
      <c r="S144" s="363"/>
      <c r="T144" s="363"/>
      <c r="U144" s="363"/>
      <c r="V144" s="363"/>
      <c r="W144" s="363"/>
      <c r="X144" s="363"/>
      <c r="Y144" s="363"/>
      <c r="Z144" s="363"/>
      <c r="AA144" s="363"/>
      <c r="AB144" s="363"/>
      <c r="AC144" s="363"/>
      <c r="AD144" s="363"/>
      <c r="AE144" s="363"/>
      <c r="AF144" s="363"/>
      <c r="AG144" s="363"/>
      <c r="AH144" s="363"/>
      <c r="AI144" s="363"/>
      <c r="AJ144" s="363"/>
      <c r="AK144" s="363"/>
      <c r="AL144" s="363"/>
    </row>
    <row r="145" spans="1:38" s="365" customFormat="1" ht="12.75" customHeight="1">
      <c r="A145" s="302">
        <v>31</v>
      </c>
      <c r="B145" s="341">
        <v>44431</v>
      </c>
      <c r="C145" s="310"/>
      <c r="D145" s="350" t="s">
        <v>1079</v>
      </c>
      <c r="E145" s="302" t="s">
        <v>618</v>
      </c>
      <c r="F145" s="302">
        <v>62</v>
      </c>
      <c r="G145" s="302">
        <v>14</v>
      </c>
      <c r="H145" s="302">
        <v>80</v>
      </c>
      <c r="I145" s="311">
        <v>120</v>
      </c>
      <c r="J145" s="375" t="s">
        <v>958</v>
      </c>
      <c r="K145" s="414">
        <f t="shared" ref="K145" si="131">H145-F145</f>
        <v>18</v>
      </c>
      <c r="L145" s="414">
        <v>100</v>
      </c>
      <c r="M145" s="415">
        <f t="shared" ref="M145" si="132">(K145*N145)-100</f>
        <v>800</v>
      </c>
      <c r="N145" s="415">
        <v>50</v>
      </c>
      <c r="O145" s="388" t="s">
        <v>616</v>
      </c>
      <c r="P145" s="479">
        <v>44431</v>
      </c>
      <c r="Q145" s="402"/>
      <c r="R145" s="403" t="s">
        <v>617</v>
      </c>
      <c r="S145" s="363"/>
      <c r="T145" s="363"/>
      <c r="U145" s="363"/>
      <c r="V145" s="363"/>
      <c r="W145" s="363"/>
      <c r="X145" s="363"/>
      <c r="Y145" s="363"/>
      <c r="Z145" s="363"/>
      <c r="AA145" s="363"/>
      <c r="AB145" s="363"/>
      <c r="AC145" s="363"/>
      <c r="AD145" s="363"/>
      <c r="AE145" s="363"/>
      <c r="AF145" s="363"/>
      <c r="AG145" s="363"/>
      <c r="AH145" s="363"/>
      <c r="AI145" s="363"/>
      <c r="AJ145" s="363"/>
      <c r="AK145" s="363"/>
      <c r="AL145" s="363"/>
    </row>
    <row r="146" spans="1:38" s="365" customFormat="1" ht="12.75" customHeight="1">
      <c r="A146" s="302">
        <v>32</v>
      </c>
      <c r="B146" s="341">
        <v>44431</v>
      </c>
      <c r="C146" s="310"/>
      <c r="D146" s="350" t="s">
        <v>1085</v>
      </c>
      <c r="E146" s="302" t="s">
        <v>618</v>
      </c>
      <c r="F146" s="302">
        <v>5.75</v>
      </c>
      <c r="G146" s="302">
        <v>2.5</v>
      </c>
      <c r="H146" s="302">
        <v>7.75</v>
      </c>
      <c r="I146" s="311">
        <v>14</v>
      </c>
      <c r="J146" s="375" t="s">
        <v>972</v>
      </c>
      <c r="K146" s="414">
        <f t="shared" ref="K146" si="133">H146-F146</f>
        <v>2</v>
      </c>
      <c r="L146" s="414">
        <v>100</v>
      </c>
      <c r="M146" s="415">
        <f t="shared" ref="M146" si="134">(K146*N146)-100</f>
        <v>2700</v>
      </c>
      <c r="N146" s="415">
        <v>1400</v>
      </c>
      <c r="O146" s="388" t="s">
        <v>616</v>
      </c>
      <c r="P146" s="479">
        <v>44431</v>
      </c>
      <c r="Q146" s="402"/>
      <c r="R146" s="403" t="s">
        <v>621</v>
      </c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63"/>
      <c r="AD146" s="363"/>
      <c r="AE146" s="363"/>
      <c r="AF146" s="363"/>
      <c r="AG146" s="363"/>
      <c r="AH146" s="363"/>
      <c r="AI146" s="363"/>
      <c r="AJ146" s="363"/>
      <c r="AK146" s="363"/>
      <c r="AL146" s="363"/>
    </row>
    <row r="147" spans="1:38" s="365" customFormat="1" ht="12.75" customHeight="1">
      <c r="A147" s="302">
        <v>33</v>
      </c>
      <c r="B147" s="341">
        <v>44431</v>
      </c>
      <c r="C147" s="310"/>
      <c r="D147" s="350" t="s">
        <v>1045</v>
      </c>
      <c r="E147" s="302" t="s">
        <v>618</v>
      </c>
      <c r="F147" s="302">
        <v>14</v>
      </c>
      <c r="G147" s="302">
        <v>5</v>
      </c>
      <c r="H147" s="302">
        <v>18</v>
      </c>
      <c r="I147" s="311">
        <v>25</v>
      </c>
      <c r="J147" s="375" t="s">
        <v>1026</v>
      </c>
      <c r="K147" s="414">
        <f t="shared" ref="K147" si="135">H147-F147</f>
        <v>4</v>
      </c>
      <c r="L147" s="414">
        <v>100</v>
      </c>
      <c r="M147" s="415">
        <f t="shared" ref="M147" si="136">(K147*N147)-100</f>
        <v>2100</v>
      </c>
      <c r="N147" s="415">
        <v>550</v>
      </c>
      <c r="O147" s="388" t="s">
        <v>616</v>
      </c>
      <c r="P147" s="479">
        <v>44431</v>
      </c>
      <c r="Q147" s="402"/>
      <c r="R147" s="403" t="s">
        <v>621</v>
      </c>
      <c r="S147" s="363"/>
      <c r="T147" s="363"/>
      <c r="U147" s="363"/>
      <c r="V147" s="363"/>
      <c r="W147" s="363"/>
      <c r="X147" s="363"/>
      <c r="Y147" s="363"/>
      <c r="Z147" s="363"/>
      <c r="AA147" s="363"/>
      <c r="AB147" s="363"/>
      <c r="AC147" s="363"/>
      <c r="AD147" s="363"/>
      <c r="AE147" s="363"/>
      <c r="AF147" s="363"/>
      <c r="AG147" s="363"/>
      <c r="AH147" s="363"/>
      <c r="AI147" s="363"/>
      <c r="AJ147" s="363"/>
      <c r="AK147" s="363"/>
      <c r="AL147" s="363"/>
    </row>
    <row r="148" spans="1:38" s="365" customFormat="1" ht="12.75" customHeight="1">
      <c r="A148" s="393">
        <v>34</v>
      </c>
      <c r="B148" s="394">
        <v>44431</v>
      </c>
      <c r="C148" s="395"/>
      <c r="D148" s="396" t="s">
        <v>1041</v>
      </c>
      <c r="E148" s="393" t="s">
        <v>618</v>
      </c>
      <c r="F148" s="393">
        <v>17</v>
      </c>
      <c r="G148" s="393">
        <v>8.5</v>
      </c>
      <c r="H148" s="393"/>
      <c r="I148" s="397" t="s">
        <v>1016</v>
      </c>
      <c r="J148" s="362" t="s">
        <v>619</v>
      </c>
      <c r="K148" s="398"/>
      <c r="L148" s="398"/>
      <c r="M148" s="362"/>
      <c r="N148" s="399"/>
      <c r="O148" s="400"/>
      <c r="P148" s="401"/>
      <c r="Q148" s="402"/>
      <c r="R148" s="403" t="s">
        <v>621</v>
      </c>
      <c r="S148" s="363"/>
      <c r="T148" s="363"/>
      <c r="U148" s="363"/>
      <c r="V148" s="363"/>
      <c r="W148" s="363"/>
      <c r="X148" s="363"/>
      <c r="Y148" s="363"/>
      <c r="Z148" s="363"/>
      <c r="AA148" s="363"/>
      <c r="AB148" s="363"/>
      <c r="AC148" s="363"/>
      <c r="AD148" s="363"/>
      <c r="AE148" s="363"/>
      <c r="AF148" s="363"/>
      <c r="AG148" s="363"/>
      <c r="AH148" s="363"/>
      <c r="AI148" s="363"/>
      <c r="AJ148" s="363"/>
      <c r="AK148" s="363"/>
      <c r="AL148" s="363"/>
    </row>
    <row r="149" spans="1:38" s="365" customFormat="1" ht="12.75" customHeight="1">
      <c r="A149" s="393">
        <v>35</v>
      </c>
      <c r="B149" s="394">
        <v>44431</v>
      </c>
      <c r="C149" s="395"/>
      <c r="D149" s="396" t="s">
        <v>1086</v>
      </c>
      <c r="E149" s="393" t="s">
        <v>957</v>
      </c>
      <c r="F149" s="393" t="s">
        <v>1087</v>
      </c>
      <c r="G149" s="393">
        <v>20</v>
      </c>
      <c r="H149" s="393"/>
      <c r="I149" s="397">
        <v>0.1</v>
      </c>
      <c r="J149" s="362" t="s">
        <v>619</v>
      </c>
      <c r="K149" s="398"/>
      <c r="L149" s="398"/>
      <c r="M149" s="362"/>
      <c r="N149" s="399"/>
      <c r="O149" s="400"/>
      <c r="P149" s="401"/>
      <c r="Q149" s="402"/>
      <c r="R149" s="403" t="s">
        <v>617</v>
      </c>
      <c r="S149" s="363"/>
      <c r="T149" s="363"/>
      <c r="U149" s="363"/>
      <c r="V149" s="363"/>
      <c r="W149" s="363"/>
      <c r="X149" s="363"/>
      <c r="Y149" s="363"/>
      <c r="Z149" s="363"/>
      <c r="AA149" s="363"/>
      <c r="AB149" s="363"/>
      <c r="AC149" s="363"/>
      <c r="AD149" s="363"/>
      <c r="AE149" s="363"/>
      <c r="AF149" s="363"/>
      <c r="AG149" s="363"/>
      <c r="AH149" s="363"/>
      <c r="AI149" s="363"/>
      <c r="AJ149" s="363"/>
      <c r="AK149" s="363"/>
      <c r="AL149" s="363"/>
    </row>
    <row r="150" spans="1:38" s="365" customFormat="1" ht="12.75" customHeight="1">
      <c r="A150" s="393"/>
      <c r="B150" s="394"/>
      <c r="C150" s="395"/>
      <c r="D150" s="396"/>
      <c r="E150" s="393"/>
      <c r="F150" s="393"/>
      <c r="G150" s="393"/>
      <c r="H150" s="393"/>
      <c r="I150" s="397"/>
      <c r="J150" s="362"/>
      <c r="K150" s="398"/>
      <c r="L150" s="398"/>
      <c r="M150" s="362"/>
      <c r="N150" s="399"/>
      <c r="O150" s="400"/>
      <c r="P150" s="401"/>
      <c r="Q150" s="402"/>
      <c r="R150" s="403"/>
      <c r="S150" s="363"/>
      <c r="T150" s="363"/>
      <c r="U150" s="363"/>
      <c r="V150" s="363"/>
      <c r="W150" s="363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63"/>
    </row>
    <row r="151" spans="1:38" s="365" customFormat="1" ht="12.75" customHeight="1">
      <c r="A151" s="393"/>
      <c r="B151" s="394"/>
      <c r="C151" s="395"/>
      <c r="D151" s="396"/>
      <c r="E151" s="393"/>
      <c r="F151" s="393"/>
      <c r="G151" s="393"/>
      <c r="H151" s="393"/>
      <c r="I151" s="397"/>
      <c r="J151" s="362"/>
      <c r="K151" s="398"/>
      <c r="L151" s="398"/>
      <c r="M151" s="362"/>
      <c r="N151" s="399"/>
      <c r="O151" s="400"/>
      <c r="P151" s="401"/>
      <c r="Q151" s="402"/>
      <c r="R151" s="403"/>
      <c r="S151" s="363"/>
      <c r="T151" s="363"/>
      <c r="U151" s="363"/>
      <c r="V151" s="363"/>
      <c r="W151" s="363"/>
      <c r="X151" s="363"/>
      <c r="Y151" s="363"/>
      <c r="Z151" s="363"/>
      <c r="AA151" s="363"/>
      <c r="AB151" s="363"/>
      <c r="AC151" s="363"/>
      <c r="AD151" s="363"/>
      <c r="AE151" s="363"/>
      <c r="AF151" s="363"/>
      <c r="AG151" s="363"/>
      <c r="AH151" s="363"/>
      <c r="AI151" s="363"/>
      <c r="AJ151" s="363"/>
      <c r="AK151" s="363"/>
      <c r="AL151" s="363"/>
    </row>
    <row r="152" spans="1:38" ht="14.25" customHeight="1">
      <c r="A152" s="120"/>
      <c r="B152" s="112"/>
      <c r="C152" s="161"/>
      <c r="D152" s="113"/>
      <c r="E152" s="111"/>
      <c r="F152" s="393"/>
      <c r="G152" s="111"/>
      <c r="H152" s="111"/>
      <c r="I152" s="116"/>
      <c r="J152" s="116"/>
      <c r="K152" s="116"/>
      <c r="L152" s="116"/>
      <c r="M152" s="179"/>
      <c r="N152" s="116"/>
      <c r="O152" s="163"/>
      <c r="P152" s="162"/>
      <c r="Q152" s="176"/>
      <c r="R152" s="19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86"/>
      <c r="B155" s="192"/>
      <c r="C155" s="192"/>
      <c r="D155" s="193"/>
      <c r="E155" s="186"/>
      <c r="F155" s="194"/>
      <c r="G155" s="186"/>
      <c r="H155" s="186"/>
      <c r="I155" s="186"/>
      <c r="J155" s="192"/>
      <c r="K155" s="195"/>
      <c r="L155" s="186"/>
      <c r="M155" s="186"/>
      <c r="N155" s="186"/>
      <c r="O155" s="196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00" t="s">
        <v>646</v>
      </c>
      <c r="B156" s="197"/>
      <c r="C156" s="197"/>
      <c r="D156" s="198"/>
      <c r="E156" s="155"/>
      <c r="F156" s="6"/>
      <c r="G156" s="6"/>
      <c r="H156" s="156"/>
      <c r="I156" s="199"/>
      <c r="J156" s="1"/>
      <c r="K156" s="6"/>
      <c r="L156" s="6"/>
      <c r="M156" s="6"/>
      <c r="N156" s="1"/>
      <c r="O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38.25" customHeight="1">
      <c r="A157" s="101" t="s">
        <v>16</v>
      </c>
      <c r="B157" s="102" t="s">
        <v>590</v>
      </c>
      <c r="C157" s="102"/>
      <c r="D157" s="103" t="s">
        <v>603</v>
      </c>
      <c r="E157" s="102" t="s">
        <v>604</v>
      </c>
      <c r="F157" s="102" t="s">
        <v>605</v>
      </c>
      <c r="G157" s="102" t="s">
        <v>606</v>
      </c>
      <c r="H157" s="102" t="s">
        <v>607</v>
      </c>
      <c r="I157" s="102" t="s">
        <v>608</v>
      </c>
      <c r="J157" s="101" t="s">
        <v>609</v>
      </c>
      <c r="K157" s="159" t="s">
        <v>632</v>
      </c>
      <c r="L157" s="160" t="s">
        <v>611</v>
      </c>
      <c r="M157" s="104" t="s">
        <v>612</v>
      </c>
      <c r="N157" s="102" t="s">
        <v>613</v>
      </c>
      <c r="O157" s="103" t="s">
        <v>614</v>
      </c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4.25" customHeight="1">
      <c r="A158" s="306">
        <v>1</v>
      </c>
      <c r="B158" s="317">
        <v>44363</v>
      </c>
      <c r="C158" s="392"/>
      <c r="D158" s="347" t="s">
        <v>283</v>
      </c>
      <c r="E158" s="382" t="s">
        <v>615</v>
      </c>
      <c r="F158" s="306">
        <v>2275</v>
      </c>
      <c r="G158" s="306">
        <v>2070</v>
      </c>
      <c r="H158" s="382">
        <v>2070</v>
      </c>
      <c r="I158" s="383" t="s">
        <v>647</v>
      </c>
      <c r="J158" s="307" t="s">
        <v>960</v>
      </c>
      <c r="K158" s="307">
        <f t="shared" ref="K158" si="137">H158-F158</f>
        <v>-205</v>
      </c>
      <c r="L158" s="308">
        <f>(F158*-0.8)/100</f>
        <v>-18.2</v>
      </c>
      <c r="M158" s="309">
        <f t="shared" ref="M158" si="138">(K158+L158)/F158</f>
        <v>-9.8109890109890102E-2</v>
      </c>
      <c r="N158" s="307" t="s">
        <v>633</v>
      </c>
      <c r="O158" s="322">
        <v>44419</v>
      </c>
      <c r="P158" s="105"/>
      <c r="Q158" s="1"/>
      <c r="R158" s="1" t="s">
        <v>617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11">
        <v>2</v>
      </c>
      <c r="B159" s="112">
        <v>44420</v>
      </c>
      <c r="C159" s="200"/>
      <c r="D159" s="113" t="s">
        <v>516</v>
      </c>
      <c r="E159" s="114" t="s">
        <v>618</v>
      </c>
      <c r="F159" s="111" t="s">
        <v>982</v>
      </c>
      <c r="G159" s="111">
        <v>284</v>
      </c>
      <c r="H159" s="114"/>
      <c r="I159" s="115" t="s">
        <v>983</v>
      </c>
      <c r="J159" s="116" t="s">
        <v>619</v>
      </c>
      <c r="K159" s="116"/>
      <c r="L159" s="117"/>
      <c r="M159" s="118"/>
      <c r="N159" s="116"/>
      <c r="O159" s="162"/>
      <c r="P159" s="105"/>
      <c r="Q159" s="1"/>
      <c r="R159" s="1" t="s">
        <v>617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201"/>
      <c r="B160" s="161"/>
      <c r="C160" s="202"/>
      <c r="D160" s="113"/>
      <c r="E160" s="203"/>
      <c r="F160" s="203"/>
      <c r="G160" s="203"/>
      <c r="H160" s="203"/>
      <c r="I160" s="203"/>
      <c r="J160" s="203"/>
      <c r="K160" s="204"/>
      <c r="L160" s="205"/>
      <c r="M160" s="203"/>
      <c r="N160" s="206"/>
      <c r="O160" s="207"/>
      <c r="P160" s="208"/>
      <c r="R160" s="6"/>
      <c r="S160" s="44"/>
      <c r="T160" s="1"/>
      <c r="U160" s="1"/>
      <c r="V160" s="1"/>
      <c r="W160" s="1"/>
      <c r="X160" s="1"/>
      <c r="Y160" s="1"/>
      <c r="Z160" s="1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</row>
    <row r="161" spans="1:38" ht="12.75" customHeight="1">
      <c r="A161" s="139" t="s">
        <v>625</v>
      </c>
      <c r="B161" s="139"/>
      <c r="C161" s="139"/>
      <c r="D161" s="139"/>
      <c r="E161" s="44"/>
      <c r="F161" s="147" t="s">
        <v>627</v>
      </c>
      <c r="G161" s="61"/>
      <c r="H161" s="61"/>
      <c r="I161" s="61"/>
      <c r="J161" s="6"/>
      <c r="K161" s="171"/>
      <c r="L161" s="172"/>
      <c r="M161" s="6"/>
      <c r="N161" s="129"/>
      <c r="O161" s="209"/>
      <c r="P161" s="1"/>
      <c r="Q161" s="1"/>
      <c r="R161" s="6"/>
      <c r="S161" s="1"/>
      <c r="T161" s="1"/>
      <c r="U161" s="1"/>
      <c r="V161" s="1"/>
      <c r="W161" s="1"/>
      <c r="X161" s="1"/>
      <c r="Y161" s="1"/>
    </row>
    <row r="162" spans="1:38" ht="12.75" customHeight="1">
      <c r="A162" s="146" t="s">
        <v>626</v>
      </c>
      <c r="B162" s="139"/>
      <c r="C162" s="139"/>
      <c r="D162" s="139"/>
      <c r="E162" s="6"/>
      <c r="F162" s="147" t="s">
        <v>629</v>
      </c>
      <c r="G162" s="6"/>
      <c r="H162" s="6" t="s">
        <v>865</v>
      </c>
      <c r="I162" s="6"/>
      <c r="J162" s="1"/>
      <c r="K162" s="6"/>
      <c r="L162" s="6"/>
      <c r="M162" s="6"/>
      <c r="N162" s="1"/>
      <c r="O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38" ht="12.75" customHeight="1">
      <c r="A163" s="146"/>
      <c r="B163" s="139"/>
      <c r="C163" s="139"/>
      <c r="D163" s="139"/>
      <c r="E163" s="6"/>
      <c r="F163" s="147"/>
      <c r="G163" s="6"/>
      <c r="H163" s="6"/>
      <c r="I163" s="6"/>
      <c r="J163" s="1"/>
      <c r="K163" s="6"/>
      <c r="L163" s="6"/>
      <c r="M163" s="6"/>
      <c r="N163" s="1"/>
      <c r="O163" s="1"/>
      <c r="Q163" s="1"/>
      <c r="R163" s="61"/>
      <c r="S163" s="1"/>
      <c r="T163" s="1"/>
      <c r="U163" s="1"/>
      <c r="V163" s="1"/>
      <c r="W163" s="1"/>
      <c r="X163" s="1"/>
      <c r="Y163" s="1"/>
      <c r="Z163" s="1"/>
    </row>
    <row r="164" spans="1:38" ht="12.75" customHeight="1">
      <c r="A164" s="1"/>
      <c r="B164" s="154" t="s">
        <v>648</v>
      </c>
      <c r="C164" s="154"/>
      <c r="D164" s="154"/>
      <c r="E164" s="154"/>
      <c r="F164" s="155"/>
      <c r="G164" s="6"/>
      <c r="H164" s="6"/>
      <c r="I164" s="156"/>
      <c r="J164" s="157"/>
      <c r="K164" s="158"/>
      <c r="L164" s="157"/>
      <c r="M164" s="6"/>
      <c r="N164" s="1"/>
      <c r="O164" s="1"/>
      <c r="Q164" s="1"/>
      <c r="R164" s="61"/>
      <c r="S164" s="1"/>
      <c r="T164" s="1"/>
      <c r="U164" s="1"/>
      <c r="V164" s="1"/>
      <c r="W164" s="1"/>
      <c r="X164" s="1"/>
      <c r="Y164" s="1"/>
      <c r="Z164" s="1"/>
    </row>
    <row r="165" spans="1:38" ht="38.25" customHeight="1">
      <c r="A165" s="101" t="s">
        <v>16</v>
      </c>
      <c r="B165" s="102" t="s">
        <v>590</v>
      </c>
      <c r="C165" s="102"/>
      <c r="D165" s="103" t="s">
        <v>603</v>
      </c>
      <c r="E165" s="102" t="s">
        <v>604</v>
      </c>
      <c r="F165" s="102" t="s">
        <v>605</v>
      </c>
      <c r="G165" s="102" t="s">
        <v>631</v>
      </c>
      <c r="H165" s="102" t="s">
        <v>607</v>
      </c>
      <c r="I165" s="102" t="s">
        <v>608</v>
      </c>
      <c r="J165" s="210" t="s">
        <v>609</v>
      </c>
      <c r="K165" s="159" t="s">
        <v>632</v>
      </c>
      <c r="L165" s="175" t="s">
        <v>641</v>
      </c>
      <c r="M165" s="102" t="s">
        <v>642</v>
      </c>
      <c r="N165" s="160" t="s">
        <v>611</v>
      </c>
      <c r="O165" s="104" t="s">
        <v>612</v>
      </c>
      <c r="P165" s="102" t="s">
        <v>613</v>
      </c>
      <c r="Q165" s="103" t="s">
        <v>614</v>
      </c>
      <c r="R165" s="61"/>
      <c r="S165" s="1"/>
      <c r="T165" s="1"/>
      <c r="U165" s="1"/>
      <c r="V165" s="1"/>
      <c r="W165" s="1"/>
      <c r="X165" s="1"/>
      <c r="Y165" s="1"/>
      <c r="Z165" s="1"/>
    </row>
    <row r="166" spans="1:38" ht="14.25" customHeight="1">
      <c r="A166" s="120"/>
      <c r="B166" s="122"/>
      <c r="C166" s="211"/>
      <c r="D166" s="123"/>
      <c r="E166" s="124"/>
      <c r="F166" s="212"/>
      <c r="G166" s="120"/>
      <c r="H166" s="124"/>
      <c r="I166" s="125"/>
      <c r="J166" s="213"/>
      <c r="K166" s="213"/>
      <c r="L166" s="214"/>
      <c r="M166" s="111"/>
      <c r="N166" s="214"/>
      <c r="O166" s="215"/>
      <c r="P166" s="216"/>
      <c r="Q166" s="217"/>
      <c r="R166" s="169"/>
      <c r="S166" s="133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38" ht="14.25" customHeight="1">
      <c r="A167" s="120"/>
      <c r="B167" s="122"/>
      <c r="C167" s="211"/>
      <c r="D167" s="123"/>
      <c r="E167" s="124"/>
      <c r="F167" s="212"/>
      <c r="G167" s="120"/>
      <c r="H167" s="124"/>
      <c r="I167" s="125"/>
      <c r="J167" s="213"/>
      <c r="K167" s="213"/>
      <c r="L167" s="214"/>
      <c r="M167" s="111"/>
      <c r="N167" s="214"/>
      <c r="O167" s="215"/>
      <c r="P167" s="216"/>
      <c r="Q167" s="217"/>
      <c r="R167" s="169"/>
      <c r="S167" s="133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38" ht="14.25" customHeight="1">
      <c r="A168" s="120"/>
      <c r="B168" s="122"/>
      <c r="C168" s="211"/>
      <c r="D168" s="123"/>
      <c r="E168" s="124"/>
      <c r="F168" s="212"/>
      <c r="G168" s="120"/>
      <c r="H168" s="124"/>
      <c r="I168" s="125"/>
      <c r="J168" s="213"/>
      <c r="K168" s="213"/>
      <c r="L168" s="214"/>
      <c r="M168" s="111"/>
      <c r="N168" s="214"/>
      <c r="O168" s="215"/>
      <c r="P168" s="216"/>
      <c r="Q168" s="217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20"/>
      <c r="B169" s="122"/>
      <c r="C169" s="211"/>
      <c r="D169" s="123"/>
      <c r="E169" s="124"/>
      <c r="F169" s="213"/>
      <c r="G169" s="120"/>
      <c r="H169" s="124"/>
      <c r="I169" s="125"/>
      <c r="J169" s="213"/>
      <c r="K169" s="213"/>
      <c r="L169" s="214"/>
      <c r="M169" s="111"/>
      <c r="N169" s="214"/>
      <c r="O169" s="215"/>
      <c r="P169" s="216"/>
      <c r="Q169" s="217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20"/>
      <c r="B170" s="122"/>
      <c r="C170" s="211"/>
      <c r="D170" s="123"/>
      <c r="E170" s="124"/>
      <c r="F170" s="213"/>
      <c r="G170" s="120"/>
      <c r="H170" s="124"/>
      <c r="I170" s="125"/>
      <c r="J170" s="213"/>
      <c r="K170" s="213"/>
      <c r="L170" s="214"/>
      <c r="M170" s="111"/>
      <c r="N170" s="214"/>
      <c r="O170" s="215"/>
      <c r="P170" s="216"/>
      <c r="Q170" s="217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20"/>
      <c r="B171" s="122"/>
      <c r="C171" s="211"/>
      <c r="D171" s="123"/>
      <c r="E171" s="124"/>
      <c r="F171" s="212"/>
      <c r="G171" s="120"/>
      <c r="H171" s="124"/>
      <c r="I171" s="125"/>
      <c r="J171" s="213"/>
      <c r="K171" s="213"/>
      <c r="L171" s="214"/>
      <c r="M171" s="111"/>
      <c r="N171" s="214"/>
      <c r="O171" s="215"/>
      <c r="P171" s="216"/>
      <c r="Q171" s="217"/>
      <c r="R171" s="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20"/>
      <c r="B172" s="122"/>
      <c r="C172" s="211"/>
      <c r="D172" s="123"/>
      <c r="E172" s="124"/>
      <c r="F172" s="212"/>
      <c r="G172" s="120"/>
      <c r="H172" s="124"/>
      <c r="I172" s="125"/>
      <c r="J172" s="213"/>
      <c r="K172" s="213"/>
      <c r="L172" s="213"/>
      <c r="M172" s="213"/>
      <c r="N172" s="214"/>
      <c r="O172" s="218"/>
      <c r="P172" s="216"/>
      <c r="Q172" s="217"/>
      <c r="R172" s="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20"/>
      <c r="B173" s="122"/>
      <c r="C173" s="211"/>
      <c r="D173" s="123"/>
      <c r="E173" s="124"/>
      <c r="F173" s="213"/>
      <c r="G173" s="120"/>
      <c r="H173" s="124"/>
      <c r="I173" s="125"/>
      <c r="J173" s="213"/>
      <c r="K173" s="213"/>
      <c r="L173" s="214"/>
      <c r="M173" s="111"/>
      <c r="N173" s="214"/>
      <c r="O173" s="215"/>
      <c r="P173" s="216"/>
      <c r="Q173" s="217"/>
      <c r="R173" s="169"/>
      <c r="S173" s="133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20"/>
      <c r="B174" s="122"/>
      <c r="C174" s="211"/>
      <c r="D174" s="123"/>
      <c r="E174" s="124"/>
      <c r="F174" s="212"/>
      <c r="G174" s="120"/>
      <c r="H174" s="124"/>
      <c r="I174" s="125"/>
      <c r="J174" s="219"/>
      <c r="K174" s="219"/>
      <c r="L174" s="219"/>
      <c r="M174" s="219"/>
      <c r="N174" s="220"/>
      <c r="O174" s="215"/>
      <c r="P174" s="126"/>
      <c r="Q174" s="217"/>
      <c r="R174" s="169"/>
      <c r="S174" s="133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>
      <c r="A175" s="146"/>
      <c r="B175" s="139"/>
      <c r="C175" s="139"/>
      <c r="D175" s="139"/>
      <c r="E175" s="6"/>
      <c r="F175" s="147"/>
      <c r="G175" s="6"/>
      <c r="H175" s="6"/>
      <c r="I175" s="6"/>
      <c r="J175" s="1"/>
      <c r="K175" s="6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46"/>
      <c r="B176" s="139"/>
      <c r="C176" s="139"/>
      <c r="D176" s="139"/>
      <c r="E176" s="6"/>
      <c r="F176" s="147"/>
      <c r="G176" s="61"/>
      <c r="H176" s="44"/>
      <c r="I176" s="61"/>
      <c r="J176" s="6"/>
      <c r="K176" s="171"/>
      <c r="L176" s="172"/>
      <c r="M176" s="6"/>
      <c r="N176" s="129"/>
      <c r="O176" s="173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61"/>
      <c r="B177" s="128"/>
      <c r="C177" s="128"/>
      <c r="D177" s="44"/>
      <c r="E177" s="61"/>
      <c r="F177" s="61"/>
      <c r="G177" s="61"/>
      <c r="H177" s="44"/>
      <c r="I177" s="61"/>
      <c r="J177" s="6"/>
      <c r="K177" s="171"/>
      <c r="L177" s="172"/>
      <c r="M177" s="6"/>
      <c r="N177" s="129"/>
      <c r="O177" s="173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44"/>
      <c r="B178" s="221" t="s">
        <v>649</v>
      </c>
      <c r="C178" s="221"/>
      <c r="D178" s="221"/>
      <c r="E178" s="221"/>
      <c r="F178" s="6"/>
      <c r="G178" s="6"/>
      <c r="H178" s="157"/>
      <c r="I178" s="6"/>
      <c r="J178" s="157"/>
      <c r="K178" s="158"/>
      <c r="L178" s="6"/>
      <c r="M178" s="6"/>
      <c r="N178" s="1"/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38.25" customHeight="1">
      <c r="A179" s="101" t="s">
        <v>16</v>
      </c>
      <c r="B179" s="102" t="s">
        <v>590</v>
      </c>
      <c r="C179" s="102"/>
      <c r="D179" s="103" t="s">
        <v>603</v>
      </c>
      <c r="E179" s="102" t="s">
        <v>604</v>
      </c>
      <c r="F179" s="102" t="s">
        <v>605</v>
      </c>
      <c r="G179" s="102" t="s">
        <v>650</v>
      </c>
      <c r="H179" s="102" t="s">
        <v>651</v>
      </c>
      <c r="I179" s="102" t="s">
        <v>608</v>
      </c>
      <c r="J179" s="222" t="s">
        <v>609</v>
      </c>
      <c r="K179" s="102" t="s">
        <v>610</v>
      </c>
      <c r="L179" s="102" t="s">
        <v>652</v>
      </c>
      <c r="M179" s="102" t="s">
        <v>613</v>
      </c>
      <c r="N179" s="103" t="s">
        <v>614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3">
        <v>1</v>
      </c>
      <c r="B180" s="224">
        <v>41579</v>
      </c>
      <c r="C180" s="224"/>
      <c r="D180" s="225" t="s">
        <v>653</v>
      </c>
      <c r="E180" s="226" t="s">
        <v>654</v>
      </c>
      <c r="F180" s="227">
        <v>82</v>
      </c>
      <c r="G180" s="226" t="s">
        <v>655</v>
      </c>
      <c r="H180" s="226">
        <v>100</v>
      </c>
      <c r="I180" s="228">
        <v>100</v>
      </c>
      <c r="J180" s="229" t="s">
        <v>656</v>
      </c>
      <c r="K180" s="230">
        <f t="shared" ref="K180:K232" si="139">H180-F180</f>
        <v>18</v>
      </c>
      <c r="L180" s="231">
        <f t="shared" ref="L180:L232" si="140">K180/F180</f>
        <v>0.21951219512195122</v>
      </c>
      <c r="M180" s="226" t="s">
        <v>616</v>
      </c>
      <c r="N180" s="232">
        <v>42657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3">
        <v>2</v>
      </c>
      <c r="B181" s="224">
        <v>41794</v>
      </c>
      <c r="C181" s="224"/>
      <c r="D181" s="225" t="s">
        <v>657</v>
      </c>
      <c r="E181" s="226" t="s">
        <v>618</v>
      </c>
      <c r="F181" s="227">
        <v>257</v>
      </c>
      <c r="G181" s="226" t="s">
        <v>655</v>
      </c>
      <c r="H181" s="226">
        <v>300</v>
      </c>
      <c r="I181" s="228">
        <v>300</v>
      </c>
      <c r="J181" s="229" t="s">
        <v>656</v>
      </c>
      <c r="K181" s="230">
        <f t="shared" si="139"/>
        <v>43</v>
      </c>
      <c r="L181" s="231">
        <f t="shared" si="140"/>
        <v>0.16731517509727625</v>
      </c>
      <c r="M181" s="226" t="s">
        <v>616</v>
      </c>
      <c r="N181" s="232">
        <v>41822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3">
        <v>3</v>
      </c>
      <c r="B182" s="224">
        <v>41828</v>
      </c>
      <c r="C182" s="224"/>
      <c r="D182" s="225" t="s">
        <v>658</v>
      </c>
      <c r="E182" s="226" t="s">
        <v>618</v>
      </c>
      <c r="F182" s="227">
        <v>393</v>
      </c>
      <c r="G182" s="226" t="s">
        <v>655</v>
      </c>
      <c r="H182" s="226">
        <v>468</v>
      </c>
      <c r="I182" s="228">
        <v>468</v>
      </c>
      <c r="J182" s="229" t="s">
        <v>656</v>
      </c>
      <c r="K182" s="230">
        <f t="shared" si="139"/>
        <v>75</v>
      </c>
      <c r="L182" s="231">
        <f t="shared" si="140"/>
        <v>0.19083969465648856</v>
      </c>
      <c r="M182" s="226" t="s">
        <v>616</v>
      </c>
      <c r="N182" s="232">
        <v>41863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3">
        <v>4</v>
      </c>
      <c r="B183" s="224">
        <v>41857</v>
      </c>
      <c r="C183" s="224"/>
      <c r="D183" s="225" t="s">
        <v>659</v>
      </c>
      <c r="E183" s="226" t="s">
        <v>618</v>
      </c>
      <c r="F183" s="227">
        <v>205</v>
      </c>
      <c r="G183" s="226" t="s">
        <v>655</v>
      </c>
      <c r="H183" s="226">
        <v>275</v>
      </c>
      <c r="I183" s="228">
        <v>250</v>
      </c>
      <c r="J183" s="229" t="s">
        <v>656</v>
      </c>
      <c r="K183" s="230">
        <f t="shared" si="139"/>
        <v>70</v>
      </c>
      <c r="L183" s="231">
        <f t="shared" si="140"/>
        <v>0.34146341463414637</v>
      </c>
      <c r="M183" s="226" t="s">
        <v>616</v>
      </c>
      <c r="N183" s="232">
        <v>41962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3">
        <v>5</v>
      </c>
      <c r="B184" s="224">
        <v>41886</v>
      </c>
      <c r="C184" s="224"/>
      <c r="D184" s="225" t="s">
        <v>660</v>
      </c>
      <c r="E184" s="226" t="s">
        <v>618</v>
      </c>
      <c r="F184" s="227">
        <v>162</v>
      </c>
      <c r="G184" s="226" t="s">
        <v>655</v>
      </c>
      <c r="H184" s="226">
        <v>190</v>
      </c>
      <c r="I184" s="228">
        <v>190</v>
      </c>
      <c r="J184" s="229" t="s">
        <v>656</v>
      </c>
      <c r="K184" s="230">
        <f t="shared" si="139"/>
        <v>28</v>
      </c>
      <c r="L184" s="231">
        <f t="shared" si="140"/>
        <v>0.1728395061728395</v>
      </c>
      <c r="M184" s="226" t="s">
        <v>616</v>
      </c>
      <c r="N184" s="232">
        <v>42006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3">
        <v>6</v>
      </c>
      <c r="B185" s="224">
        <v>41886</v>
      </c>
      <c r="C185" s="224"/>
      <c r="D185" s="225" t="s">
        <v>661</v>
      </c>
      <c r="E185" s="226" t="s">
        <v>618</v>
      </c>
      <c r="F185" s="227">
        <v>75</v>
      </c>
      <c r="G185" s="226" t="s">
        <v>655</v>
      </c>
      <c r="H185" s="226">
        <v>91.5</v>
      </c>
      <c r="I185" s="228" t="s">
        <v>662</v>
      </c>
      <c r="J185" s="229" t="s">
        <v>663</v>
      </c>
      <c r="K185" s="230">
        <f t="shared" si="139"/>
        <v>16.5</v>
      </c>
      <c r="L185" s="231">
        <f t="shared" si="140"/>
        <v>0.22</v>
      </c>
      <c r="M185" s="226" t="s">
        <v>616</v>
      </c>
      <c r="N185" s="232">
        <v>41954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3">
        <v>7</v>
      </c>
      <c r="B186" s="224">
        <v>41913</v>
      </c>
      <c r="C186" s="224"/>
      <c r="D186" s="225" t="s">
        <v>664</v>
      </c>
      <c r="E186" s="226" t="s">
        <v>618</v>
      </c>
      <c r="F186" s="227">
        <v>850</v>
      </c>
      <c r="G186" s="226" t="s">
        <v>655</v>
      </c>
      <c r="H186" s="226">
        <v>982.5</v>
      </c>
      <c r="I186" s="228">
        <v>1050</v>
      </c>
      <c r="J186" s="229" t="s">
        <v>665</v>
      </c>
      <c r="K186" s="230">
        <f t="shared" si="139"/>
        <v>132.5</v>
      </c>
      <c r="L186" s="231">
        <f t="shared" si="140"/>
        <v>0.15588235294117647</v>
      </c>
      <c r="M186" s="226" t="s">
        <v>616</v>
      </c>
      <c r="N186" s="232">
        <v>42039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3">
        <v>8</v>
      </c>
      <c r="B187" s="224">
        <v>41913</v>
      </c>
      <c r="C187" s="224"/>
      <c r="D187" s="225" t="s">
        <v>666</v>
      </c>
      <c r="E187" s="226" t="s">
        <v>618</v>
      </c>
      <c r="F187" s="227">
        <v>475</v>
      </c>
      <c r="G187" s="226" t="s">
        <v>655</v>
      </c>
      <c r="H187" s="226">
        <v>515</v>
      </c>
      <c r="I187" s="228">
        <v>600</v>
      </c>
      <c r="J187" s="229" t="s">
        <v>667</v>
      </c>
      <c r="K187" s="230">
        <f t="shared" si="139"/>
        <v>40</v>
      </c>
      <c r="L187" s="231">
        <f t="shared" si="140"/>
        <v>8.4210526315789472E-2</v>
      </c>
      <c r="M187" s="226" t="s">
        <v>616</v>
      </c>
      <c r="N187" s="232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3">
        <v>9</v>
      </c>
      <c r="B188" s="224">
        <v>41913</v>
      </c>
      <c r="C188" s="224"/>
      <c r="D188" s="225" t="s">
        <v>668</v>
      </c>
      <c r="E188" s="226" t="s">
        <v>618</v>
      </c>
      <c r="F188" s="227">
        <v>86</v>
      </c>
      <c r="G188" s="226" t="s">
        <v>655</v>
      </c>
      <c r="H188" s="226">
        <v>99</v>
      </c>
      <c r="I188" s="228">
        <v>140</v>
      </c>
      <c r="J188" s="229" t="s">
        <v>669</v>
      </c>
      <c r="K188" s="230">
        <f t="shared" si="139"/>
        <v>13</v>
      </c>
      <c r="L188" s="231">
        <f t="shared" si="140"/>
        <v>0.15116279069767441</v>
      </c>
      <c r="M188" s="226" t="s">
        <v>616</v>
      </c>
      <c r="N188" s="232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3">
        <v>10</v>
      </c>
      <c r="B189" s="224">
        <v>41926</v>
      </c>
      <c r="C189" s="224"/>
      <c r="D189" s="225" t="s">
        <v>670</v>
      </c>
      <c r="E189" s="226" t="s">
        <v>618</v>
      </c>
      <c r="F189" s="227">
        <v>496.6</v>
      </c>
      <c r="G189" s="226" t="s">
        <v>655</v>
      </c>
      <c r="H189" s="226">
        <v>621</v>
      </c>
      <c r="I189" s="228">
        <v>580</v>
      </c>
      <c r="J189" s="229" t="s">
        <v>656</v>
      </c>
      <c r="K189" s="230">
        <f t="shared" si="139"/>
        <v>124.39999999999998</v>
      </c>
      <c r="L189" s="231">
        <f t="shared" si="140"/>
        <v>0.25050342327829234</v>
      </c>
      <c r="M189" s="226" t="s">
        <v>616</v>
      </c>
      <c r="N189" s="232">
        <v>42605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3">
        <v>11</v>
      </c>
      <c r="B190" s="224">
        <v>41926</v>
      </c>
      <c r="C190" s="224"/>
      <c r="D190" s="225" t="s">
        <v>671</v>
      </c>
      <c r="E190" s="226" t="s">
        <v>618</v>
      </c>
      <c r="F190" s="227">
        <v>2481.9</v>
      </c>
      <c r="G190" s="226" t="s">
        <v>655</v>
      </c>
      <c r="H190" s="226">
        <v>2840</v>
      </c>
      <c r="I190" s="228">
        <v>2870</v>
      </c>
      <c r="J190" s="229" t="s">
        <v>672</v>
      </c>
      <c r="K190" s="230">
        <f t="shared" si="139"/>
        <v>358.09999999999991</v>
      </c>
      <c r="L190" s="231">
        <f t="shared" si="140"/>
        <v>0.14428462065353154</v>
      </c>
      <c r="M190" s="226" t="s">
        <v>616</v>
      </c>
      <c r="N190" s="232">
        <v>42017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3">
        <v>12</v>
      </c>
      <c r="B191" s="224">
        <v>41928</v>
      </c>
      <c r="C191" s="224"/>
      <c r="D191" s="225" t="s">
        <v>673</v>
      </c>
      <c r="E191" s="226" t="s">
        <v>618</v>
      </c>
      <c r="F191" s="227">
        <v>84.5</v>
      </c>
      <c r="G191" s="226" t="s">
        <v>655</v>
      </c>
      <c r="H191" s="226">
        <v>93</v>
      </c>
      <c r="I191" s="228">
        <v>110</v>
      </c>
      <c r="J191" s="229" t="s">
        <v>674</v>
      </c>
      <c r="K191" s="230">
        <f t="shared" si="139"/>
        <v>8.5</v>
      </c>
      <c r="L191" s="231">
        <f t="shared" si="140"/>
        <v>0.10059171597633136</v>
      </c>
      <c r="M191" s="226" t="s">
        <v>616</v>
      </c>
      <c r="N191" s="232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3">
        <v>13</v>
      </c>
      <c r="B192" s="224">
        <v>41928</v>
      </c>
      <c r="C192" s="224"/>
      <c r="D192" s="225" t="s">
        <v>675</v>
      </c>
      <c r="E192" s="226" t="s">
        <v>618</v>
      </c>
      <c r="F192" s="227">
        <v>401</v>
      </c>
      <c r="G192" s="226" t="s">
        <v>655</v>
      </c>
      <c r="H192" s="226">
        <v>428</v>
      </c>
      <c r="I192" s="228">
        <v>450</v>
      </c>
      <c r="J192" s="229" t="s">
        <v>676</v>
      </c>
      <c r="K192" s="230">
        <f t="shared" si="139"/>
        <v>27</v>
      </c>
      <c r="L192" s="231">
        <f t="shared" si="140"/>
        <v>6.7331670822942641E-2</v>
      </c>
      <c r="M192" s="226" t="s">
        <v>616</v>
      </c>
      <c r="N192" s="232">
        <v>42020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3">
        <v>14</v>
      </c>
      <c r="B193" s="224">
        <v>41928</v>
      </c>
      <c r="C193" s="224"/>
      <c r="D193" s="225" t="s">
        <v>677</v>
      </c>
      <c r="E193" s="226" t="s">
        <v>618</v>
      </c>
      <c r="F193" s="227">
        <v>101</v>
      </c>
      <c r="G193" s="226" t="s">
        <v>655</v>
      </c>
      <c r="H193" s="226">
        <v>112</v>
      </c>
      <c r="I193" s="228">
        <v>120</v>
      </c>
      <c r="J193" s="229" t="s">
        <v>678</v>
      </c>
      <c r="K193" s="230">
        <f t="shared" si="139"/>
        <v>11</v>
      </c>
      <c r="L193" s="231">
        <f t="shared" si="140"/>
        <v>0.10891089108910891</v>
      </c>
      <c r="M193" s="226" t="s">
        <v>616</v>
      </c>
      <c r="N193" s="232">
        <v>41939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3">
        <v>15</v>
      </c>
      <c r="B194" s="224">
        <v>41954</v>
      </c>
      <c r="C194" s="224"/>
      <c r="D194" s="225" t="s">
        <v>679</v>
      </c>
      <c r="E194" s="226" t="s">
        <v>618</v>
      </c>
      <c r="F194" s="227">
        <v>59</v>
      </c>
      <c r="G194" s="226" t="s">
        <v>655</v>
      </c>
      <c r="H194" s="226">
        <v>76</v>
      </c>
      <c r="I194" s="228">
        <v>76</v>
      </c>
      <c r="J194" s="229" t="s">
        <v>656</v>
      </c>
      <c r="K194" s="230">
        <f t="shared" si="139"/>
        <v>17</v>
      </c>
      <c r="L194" s="231">
        <f t="shared" si="140"/>
        <v>0.28813559322033899</v>
      </c>
      <c r="M194" s="226" t="s">
        <v>616</v>
      </c>
      <c r="N194" s="232">
        <v>43032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3">
        <v>16</v>
      </c>
      <c r="B195" s="224">
        <v>41954</v>
      </c>
      <c r="C195" s="224"/>
      <c r="D195" s="225" t="s">
        <v>668</v>
      </c>
      <c r="E195" s="226" t="s">
        <v>618</v>
      </c>
      <c r="F195" s="227">
        <v>99</v>
      </c>
      <c r="G195" s="226" t="s">
        <v>655</v>
      </c>
      <c r="H195" s="226">
        <v>120</v>
      </c>
      <c r="I195" s="228">
        <v>120</v>
      </c>
      <c r="J195" s="229" t="s">
        <v>634</v>
      </c>
      <c r="K195" s="230">
        <f t="shared" si="139"/>
        <v>21</v>
      </c>
      <c r="L195" s="231">
        <f t="shared" si="140"/>
        <v>0.21212121212121213</v>
      </c>
      <c r="M195" s="226" t="s">
        <v>616</v>
      </c>
      <c r="N195" s="232">
        <v>41960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3">
        <v>17</v>
      </c>
      <c r="B196" s="224">
        <v>41956</v>
      </c>
      <c r="C196" s="224"/>
      <c r="D196" s="225" t="s">
        <v>680</v>
      </c>
      <c r="E196" s="226" t="s">
        <v>618</v>
      </c>
      <c r="F196" s="227">
        <v>22</v>
      </c>
      <c r="G196" s="226" t="s">
        <v>655</v>
      </c>
      <c r="H196" s="226">
        <v>33.549999999999997</v>
      </c>
      <c r="I196" s="228">
        <v>32</v>
      </c>
      <c r="J196" s="229" t="s">
        <v>681</v>
      </c>
      <c r="K196" s="230">
        <f t="shared" si="139"/>
        <v>11.549999999999997</v>
      </c>
      <c r="L196" s="231">
        <f t="shared" si="140"/>
        <v>0.52499999999999991</v>
      </c>
      <c r="M196" s="226" t="s">
        <v>616</v>
      </c>
      <c r="N196" s="232">
        <v>42188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3">
        <v>18</v>
      </c>
      <c r="B197" s="224">
        <v>41976</v>
      </c>
      <c r="C197" s="224"/>
      <c r="D197" s="225" t="s">
        <v>682</v>
      </c>
      <c r="E197" s="226" t="s">
        <v>618</v>
      </c>
      <c r="F197" s="227">
        <v>440</v>
      </c>
      <c r="G197" s="226" t="s">
        <v>655</v>
      </c>
      <c r="H197" s="226">
        <v>520</v>
      </c>
      <c r="I197" s="228">
        <v>520</v>
      </c>
      <c r="J197" s="229" t="s">
        <v>683</v>
      </c>
      <c r="K197" s="230">
        <f t="shared" si="139"/>
        <v>80</v>
      </c>
      <c r="L197" s="231">
        <f t="shared" si="140"/>
        <v>0.18181818181818182</v>
      </c>
      <c r="M197" s="226" t="s">
        <v>616</v>
      </c>
      <c r="N197" s="232">
        <v>42208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3">
        <v>19</v>
      </c>
      <c r="B198" s="224">
        <v>41976</v>
      </c>
      <c r="C198" s="224"/>
      <c r="D198" s="225" t="s">
        <v>684</v>
      </c>
      <c r="E198" s="226" t="s">
        <v>618</v>
      </c>
      <c r="F198" s="227">
        <v>360</v>
      </c>
      <c r="G198" s="226" t="s">
        <v>655</v>
      </c>
      <c r="H198" s="226">
        <v>427</v>
      </c>
      <c r="I198" s="228">
        <v>425</v>
      </c>
      <c r="J198" s="229" t="s">
        <v>685</v>
      </c>
      <c r="K198" s="230">
        <f t="shared" si="139"/>
        <v>67</v>
      </c>
      <c r="L198" s="231">
        <f t="shared" si="140"/>
        <v>0.18611111111111112</v>
      </c>
      <c r="M198" s="226" t="s">
        <v>616</v>
      </c>
      <c r="N198" s="232">
        <v>42058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3">
        <v>20</v>
      </c>
      <c r="B199" s="224">
        <v>42012</v>
      </c>
      <c r="C199" s="224"/>
      <c r="D199" s="225" t="s">
        <v>686</v>
      </c>
      <c r="E199" s="226" t="s">
        <v>618</v>
      </c>
      <c r="F199" s="227">
        <v>360</v>
      </c>
      <c r="G199" s="226" t="s">
        <v>655</v>
      </c>
      <c r="H199" s="226">
        <v>455</v>
      </c>
      <c r="I199" s="228">
        <v>420</v>
      </c>
      <c r="J199" s="229" t="s">
        <v>687</v>
      </c>
      <c r="K199" s="230">
        <f t="shared" si="139"/>
        <v>95</v>
      </c>
      <c r="L199" s="231">
        <f t="shared" si="140"/>
        <v>0.2638888888888889</v>
      </c>
      <c r="M199" s="226" t="s">
        <v>616</v>
      </c>
      <c r="N199" s="232">
        <v>42024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3">
        <v>21</v>
      </c>
      <c r="B200" s="224">
        <v>42012</v>
      </c>
      <c r="C200" s="224"/>
      <c r="D200" s="225" t="s">
        <v>688</v>
      </c>
      <c r="E200" s="226" t="s">
        <v>618</v>
      </c>
      <c r="F200" s="227">
        <v>130</v>
      </c>
      <c r="G200" s="226"/>
      <c r="H200" s="226">
        <v>175.5</v>
      </c>
      <c r="I200" s="228">
        <v>165</v>
      </c>
      <c r="J200" s="229" t="s">
        <v>689</v>
      </c>
      <c r="K200" s="230">
        <f t="shared" si="139"/>
        <v>45.5</v>
      </c>
      <c r="L200" s="231">
        <f t="shared" si="140"/>
        <v>0.35</v>
      </c>
      <c r="M200" s="226" t="s">
        <v>616</v>
      </c>
      <c r="N200" s="232">
        <v>43088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3">
        <v>22</v>
      </c>
      <c r="B201" s="224">
        <v>42040</v>
      </c>
      <c r="C201" s="224"/>
      <c r="D201" s="225" t="s">
        <v>392</v>
      </c>
      <c r="E201" s="226" t="s">
        <v>654</v>
      </c>
      <c r="F201" s="227">
        <v>98</v>
      </c>
      <c r="G201" s="226"/>
      <c r="H201" s="226">
        <v>120</v>
      </c>
      <c r="I201" s="228">
        <v>120</v>
      </c>
      <c r="J201" s="229" t="s">
        <v>656</v>
      </c>
      <c r="K201" s="230">
        <f t="shared" si="139"/>
        <v>22</v>
      </c>
      <c r="L201" s="231">
        <f t="shared" si="140"/>
        <v>0.22448979591836735</v>
      </c>
      <c r="M201" s="226" t="s">
        <v>616</v>
      </c>
      <c r="N201" s="232">
        <v>42753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3">
        <v>23</v>
      </c>
      <c r="B202" s="224">
        <v>42040</v>
      </c>
      <c r="C202" s="224"/>
      <c r="D202" s="225" t="s">
        <v>690</v>
      </c>
      <c r="E202" s="226" t="s">
        <v>654</v>
      </c>
      <c r="F202" s="227">
        <v>196</v>
      </c>
      <c r="G202" s="226"/>
      <c r="H202" s="226">
        <v>262</v>
      </c>
      <c r="I202" s="228">
        <v>255</v>
      </c>
      <c r="J202" s="229" t="s">
        <v>656</v>
      </c>
      <c r="K202" s="230">
        <f t="shared" si="139"/>
        <v>66</v>
      </c>
      <c r="L202" s="231">
        <f t="shared" si="140"/>
        <v>0.33673469387755101</v>
      </c>
      <c r="M202" s="226" t="s">
        <v>616</v>
      </c>
      <c r="N202" s="232">
        <v>42599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3">
        <v>24</v>
      </c>
      <c r="B203" s="234">
        <v>42067</v>
      </c>
      <c r="C203" s="234"/>
      <c r="D203" s="235" t="s">
        <v>391</v>
      </c>
      <c r="E203" s="236" t="s">
        <v>654</v>
      </c>
      <c r="F203" s="237">
        <v>235</v>
      </c>
      <c r="G203" s="237"/>
      <c r="H203" s="238">
        <v>77</v>
      </c>
      <c r="I203" s="238" t="s">
        <v>691</v>
      </c>
      <c r="J203" s="239" t="s">
        <v>692</v>
      </c>
      <c r="K203" s="240">
        <f t="shared" si="139"/>
        <v>-158</v>
      </c>
      <c r="L203" s="241">
        <f t="shared" si="140"/>
        <v>-0.67234042553191486</v>
      </c>
      <c r="M203" s="237" t="s">
        <v>633</v>
      </c>
      <c r="N203" s="234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3">
        <v>25</v>
      </c>
      <c r="B204" s="224">
        <v>42067</v>
      </c>
      <c r="C204" s="224"/>
      <c r="D204" s="225" t="s">
        <v>693</v>
      </c>
      <c r="E204" s="226" t="s">
        <v>654</v>
      </c>
      <c r="F204" s="227">
        <v>185</v>
      </c>
      <c r="G204" s="226"/>
      <c r="H204" s="226">
        <v>224</v>
      </c>
      <c r="I204" s="228" t="s">
        <v>694</v>
      </c>
      <c r="J204" s="229" t="s">
        <v>656</v>
      </c>
      <c r="K204" s="230">
        <f t="shared" si="139"/>
        <v>39</v>
      </c>
      <c r="L204" s="231">
        <f t="shared" si="140"/>
        <v>0.21081081081081082</v>
      </c>
      <c r="M204" s="226" t="s">
        <v>616</v>
      </c>
      <c r="N204" s="232">
        <v>42647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3">
        <v>26</v>
      </c>
      <c r="B205" s="234">
        <v>42090</v>
      </c>
      <c r="C205" s="234"/>
      <c r="D205" s="242" t="s">
        <v>695</v>
      </c>
      <c r="E205" s="237" t="s">
        <v>654</v>
      </c>
      <c r="F205" s="237">
        <v>49.5</v>
      </c>
      <c r="G205" s="238"/>
      <c r="H205" s="238">
        <v>15.85</v>
      </c>
      <c r="I205" s="238">
        <v>67</v>
      </c>
      <c r="J205" s="239" t="s">
        <v>696</v>
      </c>
      <c r="K205" s="238">
        <f t="shared" si="139"/>
        <v>-33.65</v>
      </c>
      <c r="L205" s="243">
        <f t="shared" si="140"/>
        <v>-0.67979797979797973</v>
      </c>
      <c r="M205" s="237" t="s">
        <v>633</v>
      </c>
      <c r="N205" s="244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3">
        <v>27</v>
      </c>
      <c r="B206" s="224">
        <v>42093</v>
      </c>
      <c r="C206" s="224"/>
      <c r="D206" s="225" t="s">
        <v>697</v>
      </c>
      <c r="E206" s="226" t="s">
        <v>654</v>
      </c>
      <c r="F206" s="227">
        <v>183.5</v>
      </c>
      <c r="G206" s="226"/>
      <c r="H206" s="226">
        <v>219</v>
      </c>
      <c r="I206" s="228">
        <v>218</v>
      </c>
      <c r="J206" s="229" t="s">
        <v>698</v>
      </c>
      <c r="K206" s="230">
        <f t="shared" si="139"/>
        <v>35.5</v>
      </c>
      <c r="L206" s="231">
        <f t="shared" si="140"/>
        <v>0.19346049046321526</v>
      </c>
      <c r="M206" s="226" t="s">
        <v>616</v>
      </c>
      <c r="N206" s="232">
        <v>42103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3">
        <v>28</v>
      </c>
      <c r="B207" s="224">
        <v>42114</v>
      </c>
      <c r="C207" s="224"/>
      <c r="D207" s="225" t="s">
        <v>699</v>
      </c>
      <c r="E207" s="226" t="s">
        <v>654</v>
      </c>
      <c r="F207" s="227">
        <f>(227+237)/2</f>
        <v>232</v>
      </c>
      <c r="G207" s="226"/>
      <c r="H207" s="226">
        <v>298</v>
      </c>
      <c r="I207" s="228">
        <v>298</v>
      </c>
      <c r="J207" s="229" t="s">
        <v>656</v>
      </c>
      <c r="K207" s="230">
        <f t="shared" si="139"/>
        <v>66</v>
      </c>
      <c r="L207" s="231">
        <f t="shared" si="140"/>
        <v>0.28448275862068967</v>
      </c>
      <c r="M207" s="226" t="s">
        <v>616</v>
      </c>
      <c r="N207" s="232">
        <v>42823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3">
        <v>29</v>
      </c>
      <c r="B208" s="224">
        <v>42128</v>
      </c>
      <c r="C208" s="224"/>
      <c r="D208" s="225" t="s">
        <v>700</v>
      </c>
      <c r="E208" s="226" t="s">
        <v>618</v>
      </c>
      <c r="F208" s="227">
        <v>385</v>
      </c>
      <c r="G208" s="226"/>
      <c r="H208" s="226">
        <f>212.5+331</f>
        <v>543.5</v>
      </c>
      <c r="I208" s="228">
        <v>510</v>
      </c>
      <c r="J208" s="229" t="s">
        <v>701</v>
      </c>
      <c r="K208" s="230">
        <f t="shared" si="139"/>
        <v>158.5</v>
      </c>
      <c r="L208" s="231">
        <f t="shared" si="140"/>
        <v>0.41168831168831171</v>
      </c>
      <c r="M208" s="226" t="s">
        <v>616</v>
      </c>
      <c r="N208" s="232">
        <v>42235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3">
        <v>30</v>
      </c>
      <c r="B209" s="224">
        <v>42128</v>
      </c>
      <c r="C209" s="224"/>
      <c r="D209" s="225" t="s">
        <v>702</v>
      </c>
      <c r="E209" s="226" t="s">
        <v>618</v>
      </c>
      <c r="F209" s="227">
        <v>115.5</v>
      </c>
      <c r="G209" s="226"/>
      <c r="H209" s="226">
        <v>146</v>
      </c>
      <c r="I209" s="228">
        <v>142</v>
      </c>
      <c r="J209" s="229" t="s">
        <v>703</v>
      </c>
      <c r="K209" s="230">
        <f t="shared" si="139"/>
        <v>30.5</v>
      </c>
      <c r="L209" s="231">
        <f t="shared" si="140"/>
        <v>0.26406926406926406</v>
      </c>
      <c r="M209" s="226" t="s">
        <v>616</v>
      </c>
      <c r="N209" s="232">
        <v>42202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3">
        <v>31</v>
      </c>
      <c r="B210" s="224">
        <v>42151</v>
      </c>
      <c r="C210" s="224"/>
      <c r="D210" s="225" t="s">
        <v>704</v>
      </c>
      <c r="E210" s="226" t="s">
        <v>618</v>
      </c>
      <c r="F210" s="227">
        <v>237.5</v>
      </c>
      <c r="G210" s="226"/>
      <c r="H210" s="226">
        <v>279.5</v>
      </c>
      <c r="I210" s="228">
        <v>278</v>
      </c>
      <c r="J210" s="229" t="s">
        <v>656</v>
      </c>
      <c r="K210" s="230">
        <f t="shared" si="139"/>
        <v>42</v>
      </c>
      <c r="L210" s="231">
        <f t="shared" si="140"/>
        <v>0.17684210526315788</v>
      </c>
      <c r="M210" s="226" t="s">
        <v>616</v>
      </c>
      <c r="N210" s="232">
        <v>42222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3">
        <v>32</v>
      </c>
      <c r="B211" s="224">
        <v>42174</v>
      </c>
      <c r="C211" s="224"/>
      <c r="D211" s="225" t="s">
        <v>675</v>
      </c>
      <c r="E211" s="226" t="s">
        <v>654</v>
      </c>
      <c r="F211" s="227">
        <v>340</v>
      </c>
      <c r="G211" s="226"/>
      <c r="H211" s="226">
        <v>448</v>
      </c>
      <c r="I211" s="228">
        <v>448</v>
      </c>
      <c r="J211" s="229" t="s">
        <v>656</v>
      </c>
      <c r="K211" s="230">
        <f t="shared" si="139"/>
        <v>108</v>
      </c>
      <c r="L211" s="231">
        <f t="shared" si="140"/>
        <v>0.31764705882352939</v>
      </c>
      <c r="M211" s="226" t="s">
        <v>616</v>
      </c>
      <c r="N211" s="232">
        <v>43018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3">
        <v>33</v>
      </c>
      <c r="B212" s="224">
        <v>42191</v>
      </c>
      <c r="C212" s="224"/>
      <c r="D212" s="225" t="s">
        <v>705</v>
      </c>
      <c r="E212" s="226" t="s">
        <v>654</v>
      </c>
      <c r="F212" s="227">
        <v>390</v>
      </c>
      <c r="G212" s="226"/>
      <c r="H212" s="226">
        <v>460</v>
      </c>
      <c r="I212" s="228">
        <v>460</v>
      </c>
      <c r="J212" s="229" t="s">
        <v>656</v>
      </c>
      <c r="K212" s="230">
        <f t="shared" si="139"/>
        <v>70</v>
      </c>
      <c r="L212" s="231">
        <f t="shared" si="140"/>
        <v>0.17948717948717949</v>
      </c>
      <c r="M212" s="226" t="s">
        <v>616</v>
      </c>
      <c r="N212" s="232">
        <v>42478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3">
        <v>34</v>
      </c>
      <c r="B213" s="234">
        <v>42195</v>
      </c>
      <c r="C213" s="234"/>
      <c r="D213" s="235" t="s">
        <v>706</v>
      </c>
      <c r="E213" s="236" t="s">
        <v>654</v>
      </c>
      <c r="F213" s="237">
        <v>122.5</v>
      </c>
      <c r="G213" s="237"/>
      <c r="H213" s="238">
        <v>61</v>
      </c>
      <c r="I213" s="238">
        <v>172</v>
      </c>
      <c r="J213" s="239" t="s">
        <v>707</v>
      </c>
      <c r="K213" s="240">
        <f t="shared" si="139"/>
        <v>-61.5</v>
      </c>
      <c r="L213" s="241">
        <f t="shared" si="140"/>
        <v>-0.50204081632653064</v>
      </c>
      <c r="M213" s="237" t="s">
        <v>633</v>
      </c>
      <c r="N213" s="234">
        <v>43333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35</v>
      </c>
      <c r="B214" s="224">
        <v>42219</v>
      </c>
      <c r="C214" s="224"/>
      <c r="D214" s="225" t="s">
        <v>708</v>
      </c>
      <c r="E214" s="226" t="s">
        <v>654</v>
      </c>
      <c r="F214" s="227">
        <v>297.5</v>
      </c>
      <c r="G214" s="226"/>
      <c r="H214" s="226">
        <v>350</v>
      </c>
      <c r="I214" s="228">
        <v>360</v>
      </c>
      <c r="J214" s="229" t="s">
        <v>709</v>
      </c>
      <c r="K214" s="230">
        <f t="shared" si="139"/>
        <v>52.5</v>
      </c>
      <c r="L214" s="231">
        <f t="shared" si="140"/>
        <v>0.17647058823529413</v>
      </c>
      <c r="M214" s="226" t="s">
        <v>616</v>
      </c>
      <c r="N214" s="232">
        <v>42232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3">
        <v>36</v>
      </c>
      <c r="B215" s="224">
        <v>42219</v>
      </c>
      <c r="C215" s="224"/>
      <c r="D215" s="225" t="s">
        <v>710</v>
      </c>
      <c r="E215" s="226" t="s">
        <v>654</v>
      </c>
      <c r="F215" s="227">
        <v>115.5</v>
      </c>
      <c r="G215" s="226"/>
      <c r="H215" s="226">
        <v>149</v>
      </c>
      <c r="I215" s="228">
        <v>140</v>
      </c>
      <c r="J215" s="229" t="s">
        <v>711</v>
      </c>
      <c r="K215" s="230">
        <f t="shared" si="139"/>
        <v>33.5</v>
      </c>
      <c r="L215" s="231">
        <f t="shared" si="140"/>
        <v>0.29004329004329005</v>
      </c>
      <c r="M215" s="226" t="s">
        <v>616</v>
      </c>
      <c r="N215" s="232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37</v>
      </c>
      <c r="B216" s="224">
        <v>42251</v>
      </c>
      <c r="C216" s="224"/>
      <c r="D216" s="225" t="s">
        <v>704</v>
      </c>
      <c r="E216" s="226" t="s">
        <v>654</v>
      </c>
      <c r="F216" s="227">
        <v>226</v>
      </c>
      <c r="G216" s="226"/>
      <c r="H216" s="226">
        <v>292</v>
      </c>
      <c r="I216" s="228">
        <v>292</v>
      </c>
      <c r="J216" s="229" t="s">
        <v>712</v>
      </c>
      <c r="K216" s="230">
        <f t="shared" si="139"/>
        <v>66</v>
      </c>
      <c r="L216" s="231">
        <f t="shared" si="140"/>
        <v>0.29203539823008851</v>
      </c>
      <c r="M216" s="226" t="s">
        <v>616</v>
      </c>
      <c r="N216" s="232">
        <v>42286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3">
        <v>38</v>
      </c>
      <c r="B217" s="224">
        <v>42254</v>
      </c>
      <c r="C217" s="224"/>
      <c r="D217" s="225" t="s">
        <v>699</v>
      </c>
      <c r="E217" s="226" t="s">
        <v>654</v>
      </c>
      <c r="F217" s="227">
        <v>232.5</v>
      </c>
      <c r="G217" s="226"/>
      <c r="H217" s="226">
        <v>312.5</v>
      </c>
      <c r="I217" s="228">
        <v>310</v>
      </c>
      <c r="J217" s="229" t="s">
        <v>656</v>
      </c>
      <c r="K217" s="230">
        <f t="shared" si="139"/>
        <v>80</v>
      </c>
      <c r="L217" s="231">
        <f t="shared" si="140"/>
        <v>0.34408602150537637</v>
      </c>
      <c r="M217" s="226" t="s">
        <v>616</v>
      </c>
      <c r="N217" s="232">
        <v>42823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39</v>
      </c>
      <c r="B218" s="224">
        <v>42268</v>
      </c>
      <c r="C218" s="224"/>
      <c r="D218" s="225" t="s">
        <v>713</v>
      </c>
      <c r="E218" s="226" t="s">
        <v>654</v>
      </c>
      <c r="F218" s="227">
        <v>196.5</v>
      </c>
      <c r="G218" s="226"/>
      <c r="H218" s="226">
        <v>238</v>
      </c>
      <c r="I218" s="228">
        <v>238</v>
      </c>
      <c r="J218" s="229" t="s">
        <v>712</v>
      </c>
      <c r="K218" s="230">
        <f t="shared" si="139"/>
        <v>41.5</v>
      </c>
      <c r="L218" s="231">
        <f t="shared" si="140"/>
        <v>0.21119592875318066</v>
      </c>
      <c r="M218" s="226" t="s">
        <v>616</v>
      </c>
      <c r="N218" s="232">
        <v>42291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40</v>
      </c>
      <c r="B219" s="224">
        <v>42271</v>
      </c>
      <c r="C219" s="224"/>
      <c r="D219" s="225" t="s">
        <v>653</v>
      </c>
      <c r="E219" s="226" t="s">
        <v>654</v>
      </c>
      <c r="F219" s="227">
        <v>65</v>
      </c>
      <c r="G219" s="226"/>
      <c r="H219" s="226">
        <v>82</v>
      </c>
      <c r="I219" s="228">
        <v>82</v>
      </c>
      <c r="J219" s="229" t="s">
        <v>712</v>
      </c>
      <c r="K219" s="230">
        <f t="shared" si="139"/>
        <v>17</v>
      </c>
      <c r="L219" s="231">
        <f t="shared" si="140"/>
        <v>0.26153846153846155</v>
      </c>
      <c r="M219" s="226" t="s">
        <v>616</v>
      </c>
      <c r="N219" s="232">
        <v>42578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41</v>
      </c>
      <c r="B220" s="224">
        <v>42291</v>
      </c>
      <c r="C220" s="224"/>
      <c r="D220" s="225" t="s">
        <v>714</v>
      </c>
      <c r="E220" s="226" t="s">
        <v>654</v>
      </c>
      <c r="F220" s="227">
        <v>144</v>
      </c>
      <c r="G220" s="226"/>
      <c r="H220" s="226">
        <v>182.5</v>
      </c>
      <c r="I220" s="228">
        <v>181</v>
      </c>
      <c r="J220" s="229" t="s">
        <v>712</v>
      </c>
      <c r="K220" s="230">
        <f t="shared" si="139"/>
        <v>38.5</v>
      </c>
      <c r="L220" s="231">
        <f t="shared" si="140"/>
        <v>0.2673611111111111</v>
      </c>
      <c r="M220" s="226" t="s">
        <v>616</v>
      </c>
      <c r="N220" s="232">
        <v>42817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3">
        <v>42</v>
      </c>
      <c r="B221" s="224">
        <v>42291</v>
      </c>
      <c r="C221" s="224"/>
      <c r="D221" s="225" t="s">
        <v>715</v>
      </c>
      <c r="E221" s="226" t="s">
        <v>654</v>
      </c>
      <c r="F221" s="227">
        <v>264</v>
      </c>
      <c r="G221" s="226"/>
      <c r="H221" s="226">
        <v>311</v>
      </c>
      <c r="I221" s="228">
        <v>311</v>
      </c>
      <c r="J221" s="229" t="s">
        <v>712</v>
      </c>
      <c r="K221" s="230">
        <f t="shared" si="139"/>
        <v>47</v>
      </c>
      <c r="L221" s="231">
        <f t="shared" si="140"/>
        <v>0.17803030303030304</v>
      </c>
      <c r="M221" s="226" t="s">
        <v>616</v>
      </c>
      <c r="N221" s="232">
        <v>42604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43</v>
      </c>
      <c r="B222" s="224">
        <v>42318</v>
      </c>
      <c r="C222" s="224"/>
      <c r="D222" s="225" t="s">
        <v>716</v>
      </c>
      <c r="E222" s="226" t="s">
        <v>618</v>
      </c>
      <c r="F222" s="227">
        <v>549.5</v>
      </c>
      <c r="G222" s="226"/>
      <c r="H222" s="226">
        <v>630</v>
      </c>
      <c r="I222" s="228">
        <v>630</v>
      </c>
      <c r="J222" s="229" t="s">
        <v>712</v>
      </c>
      <c r="K222" s="230">
        <f t="shared" si="139"/>
        <v>80.5</v>
      </c>
      <c r="L222" s="231">
        <f t="shared" si="140"/>
        <v>0.1464968152866242</v>
      </c>
      <c r="M222" s="226" t="s">
        <v>616</v>
      </c>
      <c r="N222" s="232">
        <v>42419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44</v>
      </c>
      <c r="B223" s="224">
        <v>42342</v>
      </c>
      <c r="C223" s="224"/>
      <c r="D223" s="225" t="s">
        <v>717</v>
      </c>
      <c r="E223" s="226" t="s">
        <v>654</v>
      </c>
      <c r="F223" s="227">
        <v>1027.5</v>
      </c>
      <c r="G223" s="226"/>
      <c r="H223" s="226">
        <v>1315</v>
      </c>
      <c r="I223" s="228">
        <v>1250</v>
      </c>
      <c r="J223" s="229" t="s">
        <v>712</v>
      </c>
      <c r="K223" s="230">
        <f t="shared" si="139"/>
        <v>287.5</v>
      </c>
      <c r="L223" s="231">
        <f t="shared" si="140"/>
        <v>0.27980535279805352</v>
      </c>
      <c r="M223" s="226" t="s">
        <v>616</v>
      </c>
      <c r="N223" s="232">
        <v>43244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45</v>
      </c>
      <c r="B224" s="224">
        <v>42367</v>
      </c>
      <c r="C224" s="224"/>
      <c r="D224" s="225" t="s">
        <v>718</v>
      </c>
      <c r="E224" s="226" t="s">
        <v>654</v>
      </c>
      <c r="F224" s="227">
        <v>465</v>
      </c>
      <c r="G224" s="226"/>
      <c r="H224" s="226">
        <v>540</v>
      </c>
      <c r="I224" s="228">
        <v>540</v>
      </c>
      <c r="J224" s="229" t="s">
        <v>712</v>
      </c>
      <c r="K224" s="230">
        <f t="shared" si="139"/>
        <v>75</v>
      </c>
      <c r="L224" s="231">
        <f t="shared" si="140"/>
        <v>0.16129032258064516</v>
      </c>
      <c r="M224" s="226" t="s">
        <v>616</v>
      </c>
      <c r="N224" s="232">
        <v>42530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46</v>
      </c>
      <c r="B225" s="224">
        <v>42380</v>
      </c>
      <c r="C225" s="224"/>
      <c r="D225" s="225" t="s">
        <v>392</v>
      </c>
      <c r="E225" s="226" t="s">
        <v>618</v>
      </c>
      <c r="F225" s="227">
        <v>81</v>
      </c>
      <c r="G225" s="226"/>
      <c r="H225" s="226">
        <v>110</v>
      </c>
      <c r="I225" s="228">
        <v>110</v>
      </c>
      <c r="J225" s="229" t="s">
        <v>712</v>
      </c>
      <c r="K225" s="230">
        <f t="shared" si="139"/>
        <v>29</v>
      </c>
      <c r="L225" s="231">
        <f t="shared" si="140"/>
        <v>0.35802469135802467</v>
      </c>
      <c r="M225" s="226" t="s">
        <v>616</v>
      </c>
      <c r="N225" s="232">
        <v>42745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47</v>
      </c>
      <c r="B226" s="224">
        <v>42382</v>
      </c>
      <c r="C226" s="224"/>
      <c r="D226" s="225" t="s">
        <v>719</v>
      </c>
      <c r="E226" s="226" t="s">
        <v>618</v>
      </c>
      <c r="F226" s="227">
        <v>417.5</v>
      </c>
      <c r="G226" s="226"/>
      <c r="H226" s="226">
        <v>547</v>
      </c>
      <c r="I226" s="228">
        <v>535</v>
      </c>
      <c r="J226" s="229" t="s">
        <v>712</v>
      </c>
      <c r="K226" s="230">
        <f t="shared" si="139"/>
        <v>129.5</v>
      </c>
      <c r="L226" s="231">
        <f t="shared" si="140"/>
        <v>0.31017964071856285</v>
      </c>
      <c r="M226" s="226" t="s">
        <v>616</v>
      </c>
      <c r="N226" s="232">
        <v>42578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48</v>
      </c>
      <c r="B227" s="224">
        <v>42408</v>
      </c>
      <c r="C227" s="224"/>
      <c r="D227" s="225" t="s">
        <v>720</v>
      </c>
      <c r="E227" s="226" t="s">
        <v>654</v>
      </c>
      <c r="F227" s="227">
        <v>650</v>
      </c>
      <c r="G227" s="226"/>
      <c r="H227" s="226">
        <v>800</v>
      </c>
      <c r="I227" s="228">
        <v>800</v>
      </c>
      <c r="J227" s="229" t="s">
        <v>712</v>
      </c>
      <c r="K227" s="230">
        <f t="shared" si="139"/>
        <v>150</v>
      </c>
      <c r="L227" s="231">
        <f t="shared" si="140"/>
        <v>0.23076923076923078</v>
      </c>
      <c r="M227" s="226" t="s">
        <v>616</v>
      </c>
      <c r="N227" s="232">
        <v>43154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49</v>
      </c>
      <c r="B228" s="224">
        <v>42433</v>
      </c>
      <c r="C228" s="224"/>
      <c r="D228" s="225" t="s">
        <v>212</v>
      </c>
      <c r="E228" s="226" t="s">
        <v>654</v>
      </c>
      <c r="F228" s="227">
        <v>437.5</v>
      </c>
      <c r="G228" s="226"/>
      <c r="H228" s="226">
        <v>504.5</v>
      </c>
      <c r="I228" s="228">
        <v>522</v>
      </c>
      <c r="J228" s="229" t="s">
        <v>721</v>
      </c>
      <c r="K228" s="230">
        <f t="shared" si="139"/>
        <v>67</v>
      </c>
      <c r="L228" s="231">
        <f t="shared" si="140"/>
        <v>0.15314285714285714</v>
      </c>
      <c r="M228" s="226" t="s">
        <v>616</v>
      </c>
      <c r="N228" s="232">
        <v>42480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50</v>
      </c>
      <c r="B229" s="224">
        <v>42438</v>
      </c>
      <c r="C229" s="224"/>
      <c r="D229" s="225" t="s">
        <v>722</v>
      </c>
      <c r="E229" s="226" t="s">
        <v>654</v>
      </c>
      <c r="F229" s="227">
        <v>189.5</v>
      </c>
      <c r="G229" s="226"/>
      <c r="H229" s="226">
        <v>218</v>
      </c>
      <c r="I229" s="228">
        <v>218</v>
      </c>
      <c r="J229" s="229" t="s">
        <v>712</v>
      </c>
      <c r="K229" s="230">
        <f t="shared" si="139"/>
        <v>28.5</v>
      </c>
      <c r="L229" s="231">
        <f t="shared" si="140"/>
        <v>0.15039577836411611</v>
      </c>
      <c r="M229" s="226" t="s">
        <v>616</v>
      </c>
      <c r="N229" s="232">
        <v>43034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3">
        <v>51</v>
      </c>
      <c r="B230" s="234">
        <v>42471</v>
      </c>
      <c r="C230" s="234"/>
      <c r="D230" s="242" t="s">
        <v>723</v>
      </c>
      <c r="E230" s="237" t="s">
        <v>654</v>
      </c>
      <c r="F230" s="237">
        <v>36.5</v>
      </c>
      <c r="G230" s="238"/>
      <c r="H230" s="238">
        <v>15.85</v>
      </c>
      <c r="I230" s="238">
        <v>60</v>
      </c>
      <c r="J230" s="239" t="s">
        <v>724</v>
      </c>
      <c r="K230" s="240">
        <f t="shared" si="139"/>
        <v>-20.65</v>
      </c>
      <c r="L230" s="241">
        <f t="shared" si="140"/>
        <v>-0.5657534246575342</v>
      </c>
      <c r="M230" s="237" t="s">
        <v>633</v>
      </c>
      <c r="N230" s="245">
        <v>43627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3">
        <v>52</v>
      </c>
      <c r="B231" s="224">
        <v>42472</v>
      </c>
      <c r="C231" s="224"/>
      <c r="D231" s="225" t="s">
        <v>725</v>
      </c>
      <c r="E231" s="226" t="s">
        <v>654</v>
      </c>
      <c r="F231" s="227">
        <v>93</v>
      </c>
      <c r="G231" s="226"/>
      <c r="H231" s="226">
        <v>149</v>
      </c>
      <c r="I231" s="228">
        <v>140</v>
      </c>
      <c r="J231" s="229" t="s">
        <v>726</v>
      </c>
      <c r="K231" s="230">
        <f t="shared" si="139"/>
        <v>56</v>
      </c>
      <c r="L231" s="231">
        <f t="shared" si="140"/>
        <v>0.60215053763440862</v>
      </c>
      <c r="M231" s="226" t="s">
        <v>616</v>
      </c>
      <c r="N231" s="232">
        <v>42740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53</v>
      </c>
      <c r="B232" s="224">
        <v>42472</v>
      </c>
      <c r="C232" s="224"/>
      <c r="D232" s="225" t="s">
        <v>727</v>
      </c>
      <c r="E232" s="226" t="s">
        <v>654</v>
      </c>
      <c r="F232" s="227">
        <v>130</v>
      </c>
      <c r="G232" s="226"/>
      <c r="H232" s="226">
        <v>150</v>
      </c>
      <c r="I232" s="228" t="s">
        <v>728</v>
      </c>
      <c r="J232" s="229" t="s">
        <v>712</v>
      </c>
      <c r="K232" s="230">
        <f t="shared" si="139"/>
        <v>20</v>
      </c>
      <c r="L232" s="231">
        <f t="shared" si="140"/>
        <v>0.15384615384615385</v>
      </c>
      <c r="M232" s="226" t="s">
        <v>616</v>
      </c>
      <c r="N232" s="232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54</v>
      </c>
      <c r="B233" s="224">
        <v>42473</v>
      </c>
      <c r="C233" s="224"/>
      <c r="D233" s="225" t="s">
        <v>729</v>
      </c>
      <c r="E233" s="226" t="s">
        <v>654</v>
      </c>
      <c r="F233" s="227">
        <v>196</v>
      </c>
      <c r="G233" s="226"/>
      <c r="H233" s="226">
        <v>299</v>
      </c>
      <c r="I233" s="228">
        <v>299</v>
      </c>
      <c r="J233" s="229" t="s">
        <v>712</v>
      </c>
      <c r="K233" s="230">
        <v>103</v>
      </c>
      <c r="L233" s="231">
        <v>0.52551020408163296</v>
      </c>
      <c r="M233" s="226" t="s">
        <v>616</v>
      </c>
      <c r="N233" s="232">
        <v>42620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55</v>
      </c>
      <c r="B234" s="224">
        <v>42473</v>
      </c>
      <c r="C234" s="224"/>
      <c r="D234" s="225" t="s">
        <v>730</v>
      </c>
      <c r="E234" s="226" t="s">
        <v>654</v>
      </c>
      <c r="F234" s="227">
        <v>88</v>
      </c>
      <c r="G234" s="226"/>
      <c r="H234" s="226">
        <v>103</v>
      </c>
      <c r="I234" s="228">
        <v>103</v>
      </c>
      <c r="J234" s="229" t="s">
        <v>712</v>
      </c>
      <c r="K234" s="230">
        <v>15</v>
      </c>
      <c r="L234" s="231">
        <v>0.170454545454545</v>
      </c>
      <c r="M234" s="226" t="s">
        <v>616</v>
      </c>
      <c r="N234" s="232">
        <v>42530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56</v>
      </c>
      <c r="B235" s="224">
        <v>42492</v>
      </c>
      <c r="C235" s="224"/>
      <c r="D235" s="225" t="s">
        <v>731</v>
      </c>
      <c r="E235" s="226" t="s">
        <v>654</v>
      </c>
      <c r="F235" s="227">
        <v>127.5</v>
      </c>
      <c r="G235" s="226"/>
      <c r="H235" s="226">
        <v>148</v>
      </c>
      <c r="I235" s="228" t="s">
        <v>732</v>
      </c>
      <c r="J235" s="229" t="s">
        <v>712</v>
      </c>
      <c r="K235" s="230">
        <f t="shared" ref="K235:K239" si="141">H235-F235</f>
        <v>20.5</v>
      </c>
      <c r="L235" s="231">
        <f t="shared" ref="L235:L239" si="142">K235/F235</f>
        <v>0.16078431372549021</v>
      </c>
      <c r="M235" s="226" t="s">
        <v>616</v>
      </c>
      <c r="N235" s="232">
        <v>42564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57</v>
      </c>
      <c r="B236" s="224">
        <v>42493</v>
      </c>
      <c r="C236" s="224"/>
      <c r="D236" s="225" t="s">
        <v>733</v>
      </c>
      <c r="E236" s="226" t="s">
        <v>654</v>
      </c>
      <c r="F236" s="227">
        <v>675</v>
      </c>
      <c r="G236" s="226"/>
      <c r="H236" s="226">
        <v>815</v>
      </c>
      <c r="I236" s="228" t="s">
        <v>734</v>
      </c>
      <c r="J236" s="229" t="s">
        <v>712</v>
      </c>
      <c r="K236" s="230">
        <f t="shared" si="141"/>
        <v>140</v>
      </c>
      <c r="L236" s="231">
        <f t="shared" si="142"/>
        <v>0.2074074074074074</v>
      </c>
      <c r="M236" s="226" t="s">
        <v>616</v>
      </c>
      <c r="N236" s="232">
        <v>43154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3">
        <v>58</v>
      </c>
      <c r="B237" s="234">
        <v>42522</v>
      </c>
      <c r="C237" s="234"/>
      <c r="D237" s="235" t="s">
        <v>735</v>
      </c>
      <c r="E237" s="236" t="s">
        <v>654</v>
      </c>
      <c r="F237" s="237">
        <v>500</v>
      </c>
      <c r="G237" s="237"/>
      <c r="H237" s="238">
        <v>232.5</v>
      </c>
      <c r="I237" s="238" t="s">
        <v>736</v>
      </c>
      <c r="J237" s="239" t="s">
        <v>737</v>
      </c>
      <c r="K237" s="240">
        <f t="shared" si="141"/>
        <v>-267.5</v>
      </c>
      <c r="L237" s="241">
        <f t="shared" si="142"/>
        <v>-0.53500000000000003</v>
      </c>
      <c r="M237" s="237" t="s">
        <v>633</v>
      </c>
      <c r="N237" s="234">
        <v>43735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59</v>
      </c>
      <c r="B238" s="224">
        <v>42527</v>
      </c>
      <c r="C238" s="224"/>
      <c r="D238" s="225" t="s">
        <v>562</v>
      </c>
      <c r="E238" s="226" t="s">
        <v>654</v>
      </c>
      <c r="F238" s="227">
        <v>110</v>
      </c>
      <c r="G238" s="226"/>
      <c r="H238" s="226">
        <v>126.5</v>
      </c>
      <c r="I238" s="228">
        <v>125</v>
      </c>
      <c r="J238" s="229" t="s">
        <v>663</v>
      </c>
      <c r="K238" s="230">
        <f t="shared" si="141"/>
        <v>16.5</v>
      </c>
      <c r="L238" s="231">
        <f t="shared" si="142"/>
        <v>0.15</v>
      </c>
      <c r="M238" s="226" t="s">
        <v>616</v>
      </c>
      <c r="N238" s="232">
        <v>42552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60</v>
      </c>
      <c r="B239" s="224">
        <v>42538</v>
      </c>
      <c r="C239" s="224"/>
      <c r="D239" s="225" t="s">
        <v>738</v>
      </c>
      <c r="E239" s="226" t="s">
        <v>654</v>
      </c>
      <c r="F239" s="227">
        <v>44</v>
      </c>
      <c r="G239" s="226"/>
      <c r="H239" s="226">
        <v>69.5</v>
      </c>
      <c r="I239" s="228">
        <v>69.5</v>
      </c>
      <c r="J239" s="229" t="s">
        <v>739</v>
      </c>
      <c r="K239" s="230">
        <f t="shared" si="141"/>
        <v>25.5</v>
      </c>
      <c r="L239" s="231">
        <f t="shared" si="142"/>
        <v>0.57954545454545459</v>
      </c>
      <c r="M239" s="226" t="s">
        <v>616</v>
      </c>
      <c r="N239" s="232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3">
        <v>61</v>
      </c>
      <c r="B240" s="224">
        <v>42549</v>
      </c>
      <c r="C240" s="224"/>
      <c r="D240" s="225" t="s">
        <v>740</v>
      </c>
      <c r="E240" s="226" t="s">
        <v>654</v>
      </c>
      <c r="F240" s="227">
        <v>262.5</v>
      </c>
      <c r="G240" s="226"/>
      <c r="H240" s="226">
        <v>340</v>
      </c>
      <c r="I240" s="228">
        <v>333</v>
      </c>
      <c r="J240" s="229" t="s">
        <v>741</v>
      </c>
      <c r="K240" s="230">
        <v>77.5</v>
      </c>
      <c r="L240" s="231">
        <v>0.29523809523809502</v>
      </c>
      <c r="M240" s="226" t="s">
        <v>616</v>
      </c>
      <c r="N240" s="232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62</v>
      </c>
      <c r="B241" s="224">
        <v>42549</v>
      </c>
      <c r="C241" s="224"/>
      <c r="D241" s="225" t="s">
        <v>742</v>
      </c>
      <c r="E241" s="226" t="s">
        <v>654</v>
      </c>
      <c r="F241" s="227">
        <v>840</v>
      </c>
      <c r="G241" s="226"/>
      <c r="H241" s="226">
        <v>1230</v>
      </c>
      <c r="I241" s="228">
        <v>1230</v>
      </c>
      <c r="J241" s="229" t="s">
        <v>712</v>
      </c>
      <c r="K241" s="230">
        <v>390</v>
      </c>
      <c r="L241" s="231">
        <v>0.46428571428571402</v>
      </c>
      <c r="M241" s="226" t="s">
        <v>616</v>
      </c>
      <c r="N241" s="232">
        <v>42649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6">
        <v>63</v>
      </c>
      <c r="B242" s="247">
        <v>42556</v>
      </c>
      <c r="C242" s="247"/>
      <c r="D242" s="248" t="s">
        <v>743</v>
      </c>
      <c r="E242" s="249" t="s">
        <v>654</v>
      </c>
      <c r="F242" s="249">
        <v>395</v>
      </c>
      <c r="G242" s="250"/>
      <c r="H242" s="250">
        <f>(468.5+342.5)/2</f>
        <v>405.5</v>
      </c>
      <c r="I242" s="250">
        <v>510</v>
      </c>
      <c r="J242" s="251" t="s">
        <v>744</v>
      </c>
      <c r="K242" s="252">
        <f t="shared" ref="K242:K248" si="143">H242-F242</f>
        <v>10.5</v>
      </c>
      <c r="L242" s="253">
        <f t="shared" ref="L242:L248" si="144">K242/F242</f>
        <v>2.6582278481012658E-2</v>
      </c>
      <c r="M242" s="249" t="s">
        <v>745</v>
      </c>
      <c r="N242" s="247">
        <v>43606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3">
        <v>64</v>
      </c>
      <c r="B243" s="234">
        <v>42584</v>
      </c>
      <c r="C243" s="234"/>
      <c r="D243" s="235" t="s">
        <v>746</v>
      </c>
      <c r="E243" s="236" t="s">
        <v>618</v>
      </c>
      <c r="F243" s="237">
        <f>169.5-12.8</f>
        <v>156.69999999999999</v>
      </c>
      <c r="G243" s="237"/>
      <c r="H243" s="238">
        <v>77</v>
      </c>
      <c r="I243" s="238" t="s">
        <v>747</v>
      </c>
      <c r="J243" s="239" t="s">
        <v>748</v>
      </c>
      <c r="K243" s="240">
        <f t="shared" si="143"/>
        <v>-79.699999999999989</v>
      </c>
      <c r="L243" s="241">
        <f t="shared" si="144"/>
        <v>-0.50861518825781749</v>
      </c>
      <c r="M243" s="237" t="s">
        <v>633</v>
      </c>
      <c r="N243" s="234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3">
        <v>65</v>
      </c>
      <c r="B244" s="234">
        <v>42586</v>
      </c>
      <c r="C244" s="234"/>
      <c r="D244" s="235" t="s">
        <v>749</v>
      </c>
      <c r="E244" s="236" t="s">
        <v>654</v>
      </c>
      <c r="F244" s="237">
        <v>400</v>
      </c>
      <c r="G244" s="237"/>
      <c r="H244" s="238">
        <v>305</v>
      </c>
      <c r="I244" s="238">
        <v>475</v>
      </c>
      <c r="J244" s="239" t="s">
        <v>750</v>
      </c>
      <c r="K244" s="240">
        <f t="shared" si="143"/>
        <v>-95</v>
      </c>
      <c r="L244" s="241">
        <f t="shared" si="144"/>
        <v>-0.23749999999999999</v>
      </c>
      <c r="M244" s="237" t="s">
        <v>633</v>
      </c>
      <c r="N244" s="234">
        <v>43606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66</v>
      </c>
      <c r="B245" s="224">
        <v>42593</v>
      </c>
      <c r="C245" s="224"/>
      <c r="D245" s="225" t="s">
        <v>751</v>
      </c>
      <c r="E245" s="226" t="s">
        <v>654</v>
      </c>
      <c r="F245" s="227">
        <v>86.5</v>
      </c>
      <c r="G245" s="226"/>
      <c r="H245" s="226">
        <v>130</v>
      </c>
      <c r="I245" s="228">
        <v>130</v>
      </c>
      <c r="J245" s="229" t="s">
        <v>752</v>
      </c>
      <c r="K245" s="230">
        <f t="shared" si="143"/>
        <v>43.5</v>
      </c>
      <c r="L245" s="231">
        <f t="shared" si="144"/>
        <v>0.50289017341040465</v>
      </c>
      <c r="M245" s="226" t="s">
        <v>616</v>
      </c>
      <c r="N245" s="232">
        <v>43091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3">
        <v>67</v>
      </c>
      <c r="B246" s="234">
        <v>42600</v>
      </c>
      <c r="C246" s="234"/>
      <c r="D246" s="235" t="s">
        <v>111</v>
      </c>
      <c r="E246" s="236" t="s">
        <v>654</v>
      </c>
      <c r="F246" s="237">
        <v>133.5</v>
      </c>
      <c r="G246" s="237"/>
      <c r="H246" s="238">
        <v>126.5</v>
      </c>
      <c r="I246" s="238">
        <v>178</v>
      </c>
      <c r="J246" s="239" t="s">
        <v>753</v>
      </c>
      <c r="K246" s="240">
        <f t="shared" si="143"/>
        <v>-7</v>
      </c>
      <c r="L246" s="241">
        <f t="shared" si="144"/>
        <v>-5.2434456928838954E-2</v>
      </c>
      <c r="M246" s="237" t="s">
        <v>633</v>
      </c>
      <c r="N246" s="234">
        <v>42615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3">
        <v>68</v>
      </c>
      <c r="B247" s="224">
        <v>42613</v>
      </c>
      <c r="C247" s="224"/>
      <c r="D247" s="225" t="s">
        <v>754</v>
      </c>
      <c r="E247" s="226" t="s">
        <v>654</v>
      </c>
      <c r="F247" s="227">
        <v>560</v>
      </c>
      <c r="G247" s="226"/>
      <c r="H247" s="226">
        <v>725</v>
      </c>
      <c r="I247" s="228">
        <v>725</v>
      </c>
      <c r="J247" s="229" t="s">
        <v>656</v>
      </c>
      <c r="K247" s="230">
        <f t="shared" si="143"/>
        <v>165</v>
      </c>
      <c r="L247" s="231">
        <f t="shared" si="144"/>
        <v>0.29464285714285715</v>
      </c>
      <c r="M247" s="226" t="s">
        <v>616</v>
      </c>
      <c r="N247" s="232">
        <v>42456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69</v>
      </c>
      <c r="B248" s="224">
        <v>42614</v>
      </c>
      <c r="C248" s="224"/>
      <c r="D248" s="225" t="s">
        <v>755</v>
      </c>
      <c r="E248" s="226" t="s">
        <v>654</v>
      </c>
      <c r="F248" s="227">
        <v>160.5</v>
      </c>
      <c r="G248" s="226"/>
      <c r="H248" s="226">
        <v>210</v>
      </c>
      <c r="I248" s="228">
        <v>210</v>
      </c>
      <c r="J248" s="229" t="s">
        <v>656</v>
      </c>
      <c r="K248" s="230">
        <f t="shared" si="143"/>
        <v>49.5</v>
      </c>
      <c r="L248" s="231">
        <f t="shared" si="144"/>
        <v>0.30841121495327101</v>
      </c>
      <c r="M248" s="226" t="s">
        <v>616</v>
      </c>
      <c r="N248" s="232">
        <v>42871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3">
        <v>70</v>
      </c>
      <c r="B249" s="224">
        <v>42646</v>
      </c>
      <c r="C249" s="224"/>
      <c r="D249" s="225" t="s">
        <v>407</v>
      </c>
      <c r="E249" s="226" t="s">
        <v>654</v>
      </c>
      <c r="F249" s="227">
        <v>430</v>
      </c>
      <c r="G249" s="226"/>
      <c r="H249" s="226">
        <v>596</v>
      </c>
      <c r="I249" s="228">
        <v>575</v>
      </c>
      <c r="J249" s="229" t="s">
        <v>756</v>
      </c>
      <c r="K249" s="230">
        <v>166</v>
      </c>
      <c r="L249" s="231">
        <v>0.38604651162790699</v>
      </c>
      <c r="M249" s="226" t="s">
        <v>616</v>
      </c>
      <c r="N249" s="232">
        <v>42769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71</v>
      </c>
      <c r="B250" s="224">
        <v>42657</v>
      </c>
      <c r="C250" s="224"/>
      <c r="D250" s="225" t="s">
        <v>757</v>
      </c>
      <c r="E250" s="226" t="s">
        <v>654</v>
      </c>
      <c r="F250" s="227">
        <v>280</v>
      </c>
      <c r="G250" s="226"/>
      <c r="H250" s="226">
        <v>345</v>
      </c>
      <c r="I250" s="228">
        <v>345</v>
      </c>
      <c r="J250" s="229" t="s">
        <v>656</v>
      </c>
      <c r="K250" s="230">
        <f t="shared" ref="K250:K255" si="145">H250-F250</f>
        <v>65</v>
      </c>
      <c r="L250" s="231">
        <f t="shared" ref="L250:L251" si="146">K250/F250</f>
        <v>0.23214285714285715</v>
      </c>
      <c r="M250" s="226" t="s">
        <v>616</v>
      </c>
      <c r="N250" s="232">
        <v>42814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72</v>
      </c>
      <c r="B251" s="224">
        <v>42657</v>
      </c>
      <c r="C251" s="224"/>
      <c r="D251" s="225" t="s">
        <v>758</v>
      </c>
      <c r="E251" s="226" t="s">
        <v>654</v>
      </c>
      <c r="F251" s="227">
        <v>245</v>
      </c>
      <c r="G251" s="226"/>
      <c r="H251" s="226">
        <v>325.5</v>
      </c>
      <c r="I251" s="228">
        <v>330</v>
      </c>
      <c r="J251" s="229" t="s">
        <v>759</v>
      </c>
      <c r="K251" s="230">
        <f t="shared" si="145"/>
        <v>80.5</v>
      </c>
      <c r="L251" s="231">
        <f t="shared" si="146"/>
        <v>0.32857142857142857</v>
      </c>
      <c r="M251" s="226" t="s">
        <v>616</v>
      </c>
      <c r="N251" s="232">
        <v>42769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73</v>
      </c>
      <c r="B252" s="224">
        <v>42660</v>
      </c>
      <c r="C252" s="224"/>
      <c r="D252" s="225" t="s">
        <v>352</v>
      </c>
      <c r="E252" s="226" t="s">
        <v>654</v>
      </c>
      <c r="F252" s="227">
        <v>125</v>
      </c>
      <c r="G252" s="226"/>
      <c r="H252" s="226">
        <v>160</v>
      </c>
      <c r="I252" s="228">
        <v>160</v>
      </c>
      <c r="J252" s="229" t="s">
        <v>712</v>
      </c>
      <c r="K252" s="230">
        <f t="shared" si="145"/>
        <v>35</v>
      </c>
      <c r="L252" s="231">
        <v>0.28000000000000003</v>
      </c>
      <c r="M252" s="226" t="s">
        <v>616</v>
      </c>
      <c r="N252" s="232">
        <v>42803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74</v>
      </c>
      <c r="B253" s="224">
        <v>42660</v>
      </c>
      <c r="C253" s="224"/>
      <c r="D253" s="225" t="s">
        <v>484</v>
      </c>
      <c r="E253" s="226" t="s">
        <v>654</v>
      </c>
      <c r="F253" s="227">
        <v>114</v>
      </c>
      <c r="G253" s="226"/>
      <c r="H253" s="226">
        <v>145</v>
      </c>
      <c r="I253" s="228">
        <v>145</v>
      </c>
      <c r="J253" s="229" t="s">
        <v>712</v>
      </c>
      <c r="K253" s="230">
        <f t="shared" si="145"/>
        <v>31</v>
      </c>
      <c r="L253" s="231">
        <f t="shared" ref="L253:L255" si="147">K253/F253</f>
        <v>0.27192982456140352</v>
      </c>
      <c r="M253" s="226" t="s">
        <v>616</v>
      </c>
      <c r="N253" s="232">
        <v>42859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75</v>
      </c>
      <c r="B254" s="224">
        <v>42660</v>
      </c>
      <c r="C254" s="224"/>
      <c r="D254" s="225" t="s">
        <v>760</v>
      </c>
      <c r="E254" s="226" t="s">
        <v>654</v>
      </c>
      <c r="F254" s="227">
        <v>212</v>
      </c>
      <c r="G254" s="226"/>
      <c r="H254" s="226">
        <v>280</v>
      </c>
      <c r="I254" s="228">
        <v>276</v>
      </c>
      <c r="J254" s="229" t="s">
        <v>761</v>
      </c>
      <c r="K254" s="230">
        <f t="shared" si="145"/>
        <v>68</v>
      </c>
      <c r="L254" s="231">
        <f t="shared" si="147"/>
        <v>0.32075471698113206</v>
      </c>
      <c r="M254" s="226" t="s">
        <v>616</v>
      </c>
      <c r="N254" s="232">
        <v>42858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76</v>
      </c>
      <c r="B255" s="224">
        <v>42678</v>
      </c>
      <c r="C255" s="224"/>
      <c r="D255" s="225" t="s">
        <v>472</v>
      </c>
      <c r="E255" s="226" t="s">
        <v>654</v>
      </c>
      <c r="F255" s="227">
        <v>155</v>
      </c>
      <c r="G255" s="226"/>
      <c r="H255" s="226">
        <v>210</v>
      </c>
      <c r="I255" s="228">
        <v>210</v>
      </c>
      <c r="J255" s="229" t="s">
        <v>762</v>
      </c>
      <c r="K255" s="230">
        <f t="shared" si="145"/>
        <v>55</v>
      </c>
      <c r="L255" s="231">
        <f t="shared" si="147"/>
        <v>0.35483870967741937</v>
      </c>
      <c r="M255" s="226" t="s">
        <v>616</v>
      </c>
      <c r="N255" s="232">
        <v>42944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3">
        <v>77</v>
      </c>
      <c r="B256" s="234">
        <v>42710</v>
      </c>
      <c r="C256" s="234"/>
      <c r="D256" s="235" t="s">
        <v>763</v>
      </c>
      <c r="E256" s="236" t="s">
        <v>654</v>
      </c>
      <c r="F256" s="237">
        <v>150.5</v>
      </c>
      <c r="G256" s="237"/>
      <c r="H256" s="238">
        <v>72.5</v>
      </c>
      <c r="I256" s="238">
        <v>174</v>
      </c>
      <c r="J256" s="239" t="s">
        <v>764</v>
      </c>
      <c r="K256" s="240">
        <v>-78</v>
      </c>
      <c r="L256" s="241">
        <v>-0.51827242524916906</v>
      </c>
      <c r="M256" s="237" t="s">
        <v>633</v>
      </c>
      <c r="N256" s="234">
        <v>43333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3">
        <v>78</v>
      </c>
      <c r="B257" s="224">
        <v>42712</v>
      </c>
      <c r="C257" s="224"/>
      <c r="D257" s="225" t="s">
        <v>765</v>
      </c>
      <c r="E257" s="226" t="s">
        <v>654</v>
      </c>
      <c r="F257" s="227">
        <v>380</v>
      </c>
      <c r="G257" s="226"/>
      <c r="H257" s="226">
        <v>478</v>
      </c>
      <c r="I257" s="228">
        <v>468</v>
      </c>
      <c r="J257" s="229" t="s">
        <v>712</v>
      </c>
      <c r="K257" s="230">
        <f t="shared" ref="K257:K259" si="148">H257-F257</f>
        <v>98</v>
      </c>
      <c r="L257" s="231">
        <f t="shared" ref="L257:L259" si="149">K257/F257</f>
        <v>0.25789473684210529</v>
      </c>
      <c r="M257" s="226" t="s">
        <v>616</v>
      </c>
      <c r="N257" s="232">
        <v>43025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3">
        <v>79</v>
      </c>
      <c r="B258" s="224">
        <v>42734</v>
      </c>
      <c r="C258" s="224"/>
      <c r="D258" s="225" t="s">
        <v>110</v>
      </c>
      <c r="E258" s="226" t="s">
        <v>654</v>
      </c>
      <c r="F258" s="227">
        <v>305</v>
      </c>
      <c r="G258" s="226"/>
      <c r="H258" s="226">
        <v>375</v>
      </c>
      <c r="I258" s="228">
        <v>375</v>
      </c>
      <c r="J258" s="229" t="s">
        <v>712</v>
      </c>
      <c r="K258" s="230">
        <f t="shared" si="148"/>
        <v>70</v>
      </c>
      <c r="L258" s="231">
        <f t="shared" si="149"/>
        <v>0.22950819672131148</v>
      </c>
      <c r="M258" s="226" t="s">
        <v>616</v>
      </c>
      <c r="N258" s="232">
        <v>42768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80</v>
      </c>
      <c r="B259" s="224">
        <v>42739</v>
      </c>
      <c r="C259" s="224"/>
      <c r="D259" s="225" t="s">
        <v>96</v>
      </c>
      <c r="E259" s="226" t="s">
        <v>654</v>
      </c>
      <c r="F259" s="227">
        <v>99.5</v>
      </c>
      <c r="G259" s="226"/>
      <c r="H259" s="226">
        <v>158</v>
      </c>
      <c r="I259" s="228">
        <v>158</v>
      </c>
      <c r="J259" s="229" t="s">
        <v>712</v>
      </c>
      <c r="K259" s="230">
        <f t="shared" si="148"/>
        <v>58.5</v>
      </c>
      <c r="L259" s="231">
        <f t="shared" si="149"/>
        <v>0.5879396984924623</v>
      </c>
      <c r="M259" s="226" t="s">
        <v>616</v>
      </c>
      <c r="N259" s="232">
        <v>42898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81</v>
      </c>
      <c r="B260" s="224">
        <v>42739</v>
      </c>
      <c r="C260" s="224"/>
      <c r="D260" s="225" t="s">
        <v>96</v>
      </c>
      <c r="E260" s="226" t="s">
        <v>654</v>
      </c>
      <c r="F260" s="227">
        <v>99.5</v>
      </c>
      <c r="G260" s="226"/>
      <c r="H260" s="226">
        <v>158</v>
      </c>
      <c r="I260" s="228">
        <v>158</v>
      </c>
      <c r="J260" s="229" t="s">
        <v>712</v>
      </c>
      <c r="K260" s="230">
        <v>58.5</v>
      </c>
      <c r="L260" s="231">
        <v>0.58793969849246197</v>
      </c>
      <c r="M260" s="226" t="s">
        <v>616</v>
      </c>
      <c r="N260" s="232">
        <v>42898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82</v>
      </c>
      <c r="B261" s="224">
        <v>42786</v>
      </c>
      <c r="C261" s="224"/>
      <c r="D261" s="225" t="s">
        <v>187</v>
      </c>
      <c r="E261" s="226" t="s">
        <v>654</v>
      </c>
      <c r="F261" s="227">
        <v>140.5</v>
      </c>
      <c r="G261" s="226"/>
      <c r="H261" s="226">
        <v>220</v>
      </c>
      <c r="I261" s="228">
        <v>220</v>
      </c>
      <c r="J261" s="229" t="s">
        <v>712</v>
      </c>
      <c r="K261" s="230">
        <f>H261-F261</f>
        <v>79.5</v>
      </c>
      <c r="L261" s="231">
        <f>K261/F261</f>
        <v>0.5658362989323843</v>
      </c>
      <c r="M261" s="226" t="s">
        <v>616</v>
      </c>
      <c r="N261" s="232">
        <v>42864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83</v>
      </c>
      <c r="B262" s="224">
        <v>42786</v>
      </c>
      <c r="C262" s="224"/>
      <c r="D262" s="225" t="s">
        <v>766</v>
      </c>
      <c r="E262" s="226" t="s">
        <v>654</v>
      </c>
      <c r="F262" s="227">
        <v>202.5</v>
      </c>
      <c r="G262" s="226"/>
      <c r="H262" s="226">
        <v>234</v>
      </c>
      <c r="I262" s="228">
        <v>234</v>
      </c>
      <c r="J262" s="229" t="s">
        <v>712</v>
      </c>
      <c r="K262" s="230">
        <v>31.5</v>
      </c>
      <c r="L262" s="231">
        <v>0.155555555555556</v>
      </c>
      <c r="M262" s="226" t="s">
        <v>616</v>
      </c>
      <c r="N262" s="232">
        <v>42836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84</v>
      </c>
      <c r="B263" s="224">
        <v>42818</v>
      </c>
      <c r="C263" s="224"/>
      <c r="D263" s="225" t="s">
        <v>767</v>
      </c>
      <c r="E263" s="226" t="s">
        <v>654</v>
      </c>
      <c r="F263" s="227">
        <v>300.5</v>
      </c>
      <c r="G263" s="226"/>
      <c r="H263" s="226">
        <v>417.5</v>
      </c>
      <c r="I263" s="228">
        <v>420</v>
      </c>
      <c r="J263" s="229" t="s">
        <v>768</v>
      </c>
      <c r="K263" s="230">
        <f>H263-F263</f>
        <v>117</v>
      </c>
      <c r="L263" s="231">
        <f>K263/F263</f>
        <v>0.38935108153078202</v>
      </c>
      <c r="M263" s="226" t="s">
        <v>616</v>
      </c>
      <c r="N263" s="232">
        <v>43070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85</v>
      </c>
      <c r="B264" s="224">
        <v>42818</v>
      </c>
      <c r="C264" s="224"/>
      <c r="D264" s="225" t="s">
        <v>742</v>
      </c>
      <c r="E264" s="226" t="s">
        <v>654</v>
      </c>
      <c r="F264" s="227">
        <v>850</v>
      </c>
      <c r="G264" s="226"/>
      <c r="H264" s="226">
        <v>1042.5</v>
      </c>
      <c r="I264" s="228">
        <v>1023</v>
      </c>
      <c r="J264" s="229" t="s">
        <v>769</v>
      </c>
      <c r="K264" s="230">
        <v>192.5</v>
      </c>
      <c r="L264" s="231">
        <v>0.22647058823529401</v>
      </c>
      <c r="M264" s="226" t="s">
        <v>616</v>
      </c>
      <c r="N264" s="232">
        <v>42830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86</v>
      </c>
      <c r="B265" s="224">
        <v>42830</v>
      </c>
      <c r="C265" s="224"/>
      <c r="D265" s="225" t="s">
        <v>503</v>
      </c>
      <c r="E265" s="226" t="s">
        <v>654</v>
      </c>
      <c r="F265" s="227">
        <v>785</v>
      </c>
      <c r="G265" s="226"/>
      <c r="H265" s="226">
        <v>930</v>
      </c>
      <c r="I265" s="228">
        <v>920</v>
      </c>
      <c r="J265" s="229" t="s">
        <v>770</v>
      </c>
      <c r="K265" s="230">
        <f>H265-F265</f>
        <v>145</v>
      </c>
      <c r="L265" s="231">
        <f>K265/F265</f>
        <v>0.18471337579617833</v>
      </c>
      <c r="M265" s="226" t="s">
        <v>616</v>
      </c>
      <c r="N265" s="232">
        <v>42976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3">
        <v>87</v>
      </c>
      <c r="B266" s="234">
        <v>42831</v>
      </c>
      <c r="C266" s="234"/>
      <c r="D266" s="235" t="s">
        <v>771</v>
      </c>
      <c r="E266" s="236" t="s">
        <v>654</v>
      </c>
      <c r="F266" s="237">
        <v>40</v>
      </c>
      <c r="G266" s="237"/>
      <c r="H266" s="238">
        <v>13.1</v>
      </c>
      <c r="I266" s="238">
        <v>60</v>
      </c>
      <c r="J266" s="239" t="s">
        <v>772</v>
      </c>
      <c r="K266" s="240">
        <v>-26.9</v>
      </c>
      <c r="L266" s="241">
        <v>-0.67249999999999999</v>
      </c>
      <c r="M266" s="237" t="s">
        <v>633</v>
      </c>
      <c r="N266" s="234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88</v>
      </c>
      <c r="B267" s="224">
        <v>42837</v>
      </c>
      <c r="C267" s="224"/>
      <c r="D267" s="225" t="s">
        <v>95</v>
      </c>
      <c r="E267" s="226" t="s">
        <v>654</v>
      </c>
      <c r="F267" s="227">
        <v>289.5</v>
      </c>
      <c r="G267" s="226"/>
      <c r="H267" s="226">
        <v>354</v>
      </c>
      <c r="I267" s="228">
        <v>360</v>
      </c>
      <c r="J267" s="229" t="s">
        <v>773</v>
      </c>
      <c r="K267" s="230">
        <f t="shared" ref="K267:K275" si="150">H267-F267</f>
        <v>64.5</v>
      </c>
      <c r="L267" s="231">
        <f t="shared" ref="L267:L275" si="151">K267/F267</f>
        <v>0.22279792746113988</v>
      </c>
      <c r="M267" s="226" t="s">
        <v>616</v>
      </c>
      <c r="N267" s="232">
        <v>43040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89</v>
      </c>
      <c r="B268" s="224">
        <v>42845</v>
      </c>
      <c r="C268" s="224"/>
      <c r="D268" s="225" t="s">
        <v>439</v>
      </c>
      <c r="E268" s="226" t="s">
        <v>654</v>
      </c>
      <c r="F268" s="227">
        <v>700</v>
      </c>
      <c r="G268" s="226"/>
      <c r="H268" s="226">
        <v>840</v>
      </c>
      <c r="I268" s="228">
        <v>840</v>
      </c>
      <c r="J268" s="229" t="s">
        <v>774</v>
      </c>
      <c r="K268" s="230">
        <f t="shared" si="150"/>
        <v>140</v>
      </c>
      <c r="L268" s="231">
        <f t="shared" si="151"/>
        <v>0.2</v>
      </c>
      <c r="M268" s="226" t="s">
        <v>616</v>
      </c>
      <c r="N268" s="232">
        <v>42893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90</v>
      </c>
      <c r="B269" s="224">
        <v>42887</v>
      </c>
      <c r="C269" s="224"/>
      <c r="D269" s="225" t="s">
        <v>775</v>
      </c>
      <c r="E269" s="226" t="s">
        <v>654</v>
      </c>
      <c r="F269" s="227">
        <v>130</v>
      </c>
      <c r="G269" s="226"/>
      <c r="H269" s="226">
        <v>144.25</v>
      </c>
      <c r="I269" s="228">
        <v>170</v>
      </c>
      <c r="J269" s="229" t="s">
        <v>776</v>
      </c>
      <c r="K269" s="230">
        <f t="shared" si="150"/>
        <v>14.25</v>
      </c>
      <c r="L269" s="231">
        <f t="shared" si="151"/>
        <v>0.10961538461538461</v>
      </c>
      <c r="M269" s="226" t="s">
        <v>616</v>
      </c>
      <c r="N269" s="232">
        <v>43675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91</v>
      </c>
      <c r="B270" s="224">
        <v>42901</v>
      </c>
      <c r="C270" s="224"/>
      <c r="D270" s="225" t="s">
        <v>777</v>
      </c>
      <c r="E270" s="226" t="s">
        <v>654</v>
      </c>
      <c r="F270" s="227">
        <v>214.5</v>
      </c>
      <c r="G270" s="226"/>
      <c r="H270" s="226">
        <v>262</v>
      </c>
      <c r="I270" s="228">
        <v>262</v>
      </c>
      <c r="J270" s="229" t="s">
        <v>778</v>
      </c>
      <c r="K270" s="230">
        <f t="shared" si="150"/>
        <v>47.5</v>
      </c>
      <c r="L270" s="231">
        <f t="shared" si="151"/>
        <v>0.22144522144522144</v>
      </c>
      <c r="M270" s="226" t="s">
        <v>616</v>
      </c>
      <c r="N270" s="232">
        <v>42977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54">
        <v>92</v>
      </c>
      <c r="B271" s="255">
        <v>42933</v>
      </c>
      <c r="C271" s="255"/>
      <c r="D271" s="256" t="s">
        <v>779</v>
      </c>
      <c r="E271" s="257" t="s">
        <v>654</v>
      </c>
      <c r="F271" s="258">
        <v>370</v>
      </c>
      <c r="G271" s="257"/>
      <c r="H271" s="257">
        <v>447.5</v>
      </c>
      <c r="I271" s="259">
        <v>450</v>
      </c>
      <c r="J271" s="260" t="s">
        <v>712</v>
      </c>
      <c r="K271" s="230">
        <f t="shared" si="150"/>
        <v>77.5</v>
      </c>
      <c r="L271" s="261">
        <f t="shared" si="151"/>
        <v>0.20945945945945946</v>
      </c>
      <c r="M271" s="257" t="s">
        <v>616</v>
      </c>
      <c r="N271" s="262">
        <v>43035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4">
        <v>93</v>
      </c>
      <c r="B272" s="255">
        <v>42943</v>
      </c>
      <c r="C272" s="255"/>
      <c r="D272" s="256" t="s">
        <v>185</v>
      </c>
      <c r="E272" s="257" t="s">
        <v>654</v>
      </c>
      <c r="F272" s="258">
        <v>657.5</v>
      </c>
      <c r="G272" s="257"/>
      <c r="H272" s="257">
        <v>825</v>
      </c>
      <c r="I272" s="259">
        <v>820</v>
      </c>
      <c r="J272" s="260" t="s">
        <v>712</v>
      </c>
      <c r="K272" s="230">
        <f t="shared" si="150"/>
        <v>167.5</v>
      </c>
      <c r="L272" s="261">
        <f t="shared" si="151"/>
        <v>0.25475285171102663</v>
      </c>
      <c r="M272" s="257" t="s">
        <v>616</v>
      </c>
      <c r="N272" s="262">
        <v>43090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94</v>
      </c>
      <c r="B273" s="224">
        <v>42964</v>
      </c>
      <c r="C273" s="224"/>
      <c r="D273" s="225" t="s">
        <v>370</v>
      </c>
      <c r="E273" s="226" t="s">
        <v>654</v>
      </c>
      <c r="F273" s="227">
        <v>605</v>
      </c>
      <c r="G273" s="226"/>
      <c r="H273" s="226">
        <v>750</v>
      </c>
      <c r="I273" s="228">
        <v>750</v>
      </c>
      <c r="J273" s="229" t="s">
        <v>770</v>
      </c>
      <c r="K273" s="230">
        <f t="shared" si="150"/>
        <v>145</v>
      </c>
      <c r="L273" s="231">
        <f t="shared" si="151"/>
        <v>0.23966942148760331</v>
      </c>
      <c r="M273" s="226" t="s">
        <v>616</v>
      </c>
      <c r="N273" s="232">
        <v>43027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3">
        <v>95</v>
      </c>
      <c r="B274" s="234">
        <v>42979</v>
      </c>
      <c r="C274" s="234"/>
      <c r="D274" s="242" t="s">
        <v>780</v>
      </c>
      <c r="E274" s="237" t="s">
        <v>654</v>
      </c>
      <c r="F274" s="237">
        <v>255</v>
      </c>
      <c r="G274" s="238"/>
      <c r="H274" s="238">
        <v>217.25</v>
      </c>
      <c r="I274" s="238">
        <v>320</v>
      </c>
      <c r="J274" s="239" t="s">
        <v>781</v>
      </c>
      <c r="K274" s="240">
        <f t="shared" si="150"/>
        <v>-37.75</v>
      </c>
      <c r="L274" s="243">
        <f t="shared" si="151"/>
        <v>-0.14803921568627451</v>
      </c>
      <c r="M274" s="237" t="s">
        <v>633</v>
      </c>
      <c r="N274" s="234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96</v>
      </c>
      <c r="B275" s="224">
        <v>42997</v>
      </c>
      <c r="C275" s="224"/>
      <c r="D275" s="225" t="s">
        <v>782</v>
      </c>
      <c r="E275" s="226" t="s">
        <v>654</v>
      </c>
      <c r="F275" s="227">
        <v>215</v>
      </c>
      <c r="G275" s="226"/>
      <c r="H275" s="226">
        <v>258</v>
      </c>
      <c r="I275" s="228">
        <v>258</v>
      </c>
      <c r="J275" s="229" t="s">
        <v>712</v>
      </c>
      <c r="K275" s="230">
        <f t="shared" si="150"/>
        <v>43</v>
      </c>
      <c r="L275" s="231">
        <f t="shared" si="151"/>
        <v>0.2</v>
      </c>
      <c r="M275" s="226" t="s">
        <v>616</v>
      </c>
      <c r="N275" s="232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97</v>
      </c>
      <c r="B276" s="224">
        <v>42997</v>
      </c>
      <c r="C276" s="224"/>
      <c r="D276" s="225" t="s">
        <v>782</v>
      </c>
      <c r="E276" s="226" t="s">
        <v>654</v>
      </c>
      <c r="F276" s="227">
        <v>215</v>
      </c>
      <c r="G276" s="226"/>
      <c r="H276" s="226">
        <v>258</v>
      </c>
      <c r="I276" s="228">
        <v>258</v>
      </c>
      <c r="J276" s="260" t="s">
        <v>712</v>
      </c>
      <c r="K276" s="230">
        <v>43</v>
      </c>
      <c r="L276" s="231">
        <v>0.2</v>
      </c>
      <c r="M276" s="226" t="s">
        <v>616</v>
      </c>
      <c r="N276" s="232">
        <v>43040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4">
        <v>98</v>
      </c>
      <c r="B277" s="255">
        <v>42998</v>
      </c>
      <c r="C277" s="255"/>
      <c r="D277" s="256" t="s">
        <v>783</v>
      </c>
      <c r="E277" s="257" t="s">
        <v>654</v>
      </c>
      <c r="F277" s="227">
        <v>75</v>
      </c>
      <c r="G277" s="257"/>
      <c r="H277" s="257">
        <v>90</v>
      </c>
      <c r="I277" s="259">
        <v>90</v>
      </c>
      <c r="J277" s="229" t="s">
        <v>784</v>
      </c>
      <c r="K277" s="230">
        <f t="shared" ref="K277:K282" si="152">H277-F277</f>
        <v>15</v>
      </c>
      <c r="L277" s="231">
        <f t="shared" ref="L277:L282" si="153">K277/F277</f>
        <v>0.2</v>
      </c>
      <c r="M277" s="226" t="s">
        <v>616</v>
      </c>
      <c r="N277" s="232">
        <v>43019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4">
        <v>99</v>
      </c>
      <c r="B278" s="255">
        <v>43011</v>
      </c>
      <c r="C278" s="255"/>
      <c r="D278" s="256" t="s">
        <v>636</v>
      </c>
      <c r="E278" s="257" t="s">
        <v>654</v>
      </c>
      <c r="F278" s="258">
        <v>315</v>
      </c>
      <c r="G278" s="257"/>
      <c r="H278" s="257">
        <v>392</v>
      </c>
      <c r="I278" s="259">
        <v>384</v>
      </c>
      <c r="J278" s="260" t="s">
        <v>785</v>
      </c>
      <c r="K278" s="230">
        <f t="shared" si="152"/>
        <v>77</v>
      </c>
      <c r="L278" s="261">
        <f t="shared" si="153"/>
        <v>0.24444444444444444</v>
      </c>
      <c r="M278" s="257" t="s">
        <v>616</v>
      </c>
      <c r="N278" s="262">
        <v>43017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4">
        <v>100</v>
      </c>
      <c r="B279" s="255">
        <v>43013</v>
      </c>
      <c r="C279" s="255"/>
      <c r="D279" s="256" t="s">
        <v>477</v>
      </c>
      <c r="E279" s="257" t="s">
        <v>654</v>
      </c>
      <c r="F279" s="258">
        <v>145</v>
      </c>
      <c r="G279" s="257"/>
      <c r="H279" s="257">
        <v>179</v>
      </c>
      <c r="I279" s="259">
        <v>180</v>
      </c>
      <c r="J279" s="260" t="s">
        <v>786</v>
      </c>
      <c r="K279" s="230">
        <f t="shared" si="152"/>
        <v>34</v>
      </c>
      <c r="L279" s="261">
        <f t="shared" si="153"/>
        <v>0.23448275862068965</v>
      </c>
      <c r="M279" s="257" t="s">
        <v>616</v>
      </c>
      <c r="N279" s="262">
        <v>43025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4">
        <v>101</v>
      </c>
      <c r="B280" s="255">
        <v>43014</v>
      </c>
      <c r="C280" s="255"/>
      <c r="D280" s="256" t="s">
        <v>342</v>
      </c>
      <c r="E280" s="257" t="s">
        <v>654</v>
      </c>
      <c r="F280" s="258">
        <v>256</v>
      </c>
      <c r="G280" s="257"/>
      <c r="H280" s="257">
        <v>323</v>
      </c>
      <c r="I280" s="259">
        <v>320</v>
      </c>
      <c r="J280" s="260" t="s">
        <v>712</v>
      </c>
      <c r="K280" s="230">
        <f t="shared" si="152"/>
        <v>67</v>
      </c>
      <c r="L280" s="261">
        <f t="shared" si="153"/>
        <v>0.26171875</v>
      </c>
      <c r="M280" s="257" t="s">
        <v>616</v>
      </c>
      <c r="N280" s="262">
        <v>43067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54">
        <v>102</v>
      </c>
      <c r="B281" s="255">
        <v>43017</v>
      </c>
      <c r="C281" s="255"/>
      <c r="D281" s="256" t="s">
        <v>360</v>
      </c>
      <c r="E281" s="257" t="s">
        <v>654</v>
      </c>
      <c r="F281" s="258">
        <v>137.5</v>
      </c>
      <c r="G281" s="257"/>
      <c r="H281" s="257">
        <v>184</v>
      </c>
      <c r="I281" s="259">
        <v>183</v>
      </c>
      <c r="J281" s="260" t="s">
        <v>787</v>
      </c>
      <c r="K281" s="230">
        <f t="shared" si="152"/>
        <v>46.5</v>
      </c>
      <c r="L281" s="261">
        <f t="shared" si="153"/>
        <v>0.33818181818181819</v>
      </c>
      <c r="M281" s="257" t="s">
        <v>616</v>
      </c>
      <c r="N281" s="262">
        <v>43108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54">
        <v>103</v>
      </c>
      <c r="B282" s="255">
        <v>43018</v>
      </c>
      <c r="C282" s="255"/>
      <c r="D282" s="256" t="s">
        <v>788</v>
      </c>
      <c r="E282" s="257" t="s">
        <v>654</v>
      </c>
      <c r="F282" s="258">
        <v>125.5</v>
      </c>
      <c r="G282" s="257"/>
      <c r="H282" s="257">
        <v>158</v>
      </c>
      <c r="I282" s="259">
        <v>155</v>
      </c>
      <c r="J282" s="260" t="s">
        <v>789</v>
      </c>
      <c r="K282" s="230">
        <f t="shared" si="152"/>
        <v>32.5</v>
      </c>
      <c r="L282" s="261">
        <f t="shared" si="153"/>
        <v>0.25896414342629481</v>
      </c>
      <c r="M282" s="257" t="s">
        <v>616</v>
      </c>
      <c r="N282" s="262">
        <v>43067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4">
        <v>104</v>
      </c>
      <c r="B283" s="255">
        <v>43018</v>
      </c>
      <c r="C283" s="255"/>
      <c r="D283" s="256" t="s">
        <v>790</v>
      </c>
      <c r="E283" s="257" t="s">
        <v>654</v>
      </c>
      <c r="F283" s="258">
        <v>895</v>
      </c>
      <c r="G283" s="257"/>
      <c r="H283" s="257">
        <v>1122.5</v>
      </c>
      <c r="I283" s="259">
        <v>1078</v>
      </c>
      <c r="J283" s="260" t="s">
        <v>791</v>
      </c>
      <c r="K283" s="230">
        <v>227.5</v>
      </c>
      <c r="L283" s="261">
        <v>0.25418994413407803</v>
      </c>
      <c r="M283" s="257" t="s">
        <v>616</v>
      </c>
      <c r="N283" s="262">
        <v>43117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4">
        <v>105</v>
      </c>
      <c r="B284" s="255">
        <v>43020</v>
      </c>
      <c r="C284" s="255"/>
      <c r="D284" s="256" t="s">
        <v>351</v>
      </c>
      <c r="E284" s="257" t="s">
        <v>654</v>
      </c>
      <c r="F284" s="258">
        <v>525</v>
      </c>
      <c r="G284" s="257"/>
      <c r="H284" s="257">
        <v>629</v>
      </c>
      <c r="I284" s="259">
        <v>629</v>
      </c>
      <c r="J284" s="260" t="s">
        <v>712</v>
      </c>
      <c r="K284" s="230">
        <v>104</v>
      </c>
      <c r="L284" s="261">
        <v>0.19809523809523799</v>
      </c>
      <c r="M284" s="257" t="s">
        <v>616</v>
      </c>
      <c r="N284" s="262">
        <v>43119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54">
        <v>106</v>
      </c>
      <c r="B285" s="255">
        <v>43046</v>
      </c>
      <c r="C285" s="255"/>
      <c r="D285" s="256" t="s">
        <v>397</v>
      </c>
      <c r="E285" s="257" t="s">
        <v>654</v>
      </c>
      <c r="F285" s="258">
        <v>740</v>
      </c>
      <c r="G285" s="257"/>
      <c r="H285" s="257">
        <v>892.5</v>
      </c>
      <c r="I285" s="259">
        <v>900</v>
      </c>
      <c r="J285" s="260" t="s">
        <v>792</v>
      </c>
      <c r="K285" s="230">
        <f t="shared" ref="K285:K287" si="154">H285-F285</f>
        <v>152.5</v>
      </c>
      <c r="L285" s="261">
        <f t="shared" ref="L285:L287" si="155">K285/F285</f>
        <v>0.20608108108108109</v>
      </c>
      <c r="M285" s="257" t="s">
        <v>616</v>
      </c>
      <c r="N285" s="262">
        <v>43052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107</v>
      </c>
      <c r="B286" s="224">
        <v>43073</v>
      </c>
      <c r="C286" s="224"/>
      <c r="D286" s="225" t="s">
        <v>793</v>
      </c>
      <c r="E286" s="226" t="s">
        <v>654</v>
      </c>
      <c r="F286" s="227">
        <v>118.5</v>
      </c>
      <c r="G286" s="226"/>
      <c r="H286" s="226">
        <v>143.5</v>
      </c>
      <c r="I286" s="228">
        <v>145</v>
      </c>
      <c r="J286" s="229" t="s">
        <v>643</v>
      </c>
      <c r="K286" s="230">
        <f t="shared" si="154"/>
        <v>25</v>
      </c>
      <c r="L286" s="231">
        <f t="shared" si="155"/>
        <v>0.2109704641350211</v>
      </c>
      <c r="M286" s="226" t="s">
        <v>616</v>
      </c>
      <c r="N286" s="232">
        <v>43097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3">
        <v>108</v>
      </c>
      <c r="B287" s="234">
        <v>43090</v>
      </c>
      <c r="C287" s="234"/>
      <c r="D287" s="235" t="s">
        <v>445</v>
      </c>
      <c r="E287" s="236" t="s">
        <v>654</v>
      </c>
      <c r="F287" s="237">
        <v>715</v>
      </c>
      <c r="G287" s="237"/>
      <c r="H287" s="238">
        <v>500</v>
      </c>
      <c r="I287" s="238">
        <v>872</v>
      </c>
      <c r="J287" s="239" t="s">
        <v>794</v>
      </c>
      <c r="K287" s="240">
        <f t="shared" si="154"/>
        <v>-215</v>
      </c>
      <c r="L287" s="241">
        <f t="shared" si="155"/>
        <v>-0.30069930069930068</v>
      </c>
      <c r="M287" s="237" t="s">
        <v>633</v>
      </c>
      <c r="N287" s="234">
        <v>43670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109</v>
      </c>
      <c r="B288" s="224">
        <v>43098</v>
      </c>
      <c r="C288" s="224"/>
      <c r="D288" s="225" t="s">
        <v>636</v>
      </c>
      <c r="E288" s="226" t="s">
        <v>654</v>
      </c>
      <c r="F288" s="227">
        <v>435</v>
      </c>
      <c r="G288" s="226"/>
      <c r="H288" s="226">
        <v>542.5</v>
      </c>
      <c r="I288" s="228">
        <v>539</v>
      </c>
      <c r="J288" s="229" t="s">
        <v>712</v>
      </c>
      <c r="K288" s="230">
        <v>107.5</v>
      </c>
      <c r="L288" s="231">
        <v>0.247126436781609</v>
      </c>
      <c r="M288" s="226" t="s">
        <v>616</v>
      </c>
      <c r="N288" s="232">
        <v>43206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110</v>
      </c>
      <c r="B289" s="224">
        <v>43098</v>
      </c>
      <c r="C289" s="224"/>
      <c r="D289" s="225" t="s">
        <v>584</v>
      </c>
      <c r="E289" s="226" t="s">
        <v>654</v>
      </c>
      <c r="F289" s="227">
        <v>885</v>
      </c>
      <c r="G289" s="226"/>
      <c r="H289" s="226">
        <v>1090</v>
      </c>
      <c r="I289" s="228">
        <v>1084</v>
      </c>
      <c r="J289" s="229" t="s">
        <v>712</v>
      </c>
      <c r="K289" s="230">
        <v>205</v>
      </c>
      <c r="L289" s="231">
        <v>0.23163841807909599</v>
      </c>
      <c r="M289" s="226" t="s">
        <v>616</v>
      </c>
      <c r="N289" s="232">
        <v>43213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3">
        <v>111</v>
      </c>
      <c r="B290" s="264">
        <v>43192</v>
      </c>
      <c r="C290" s="264"/>
      <c r="D290" s="242" t="s">
        <v>795</v>
      </c>
      <c r="E290" s="237" t="s">
        <v>654</v>
      </c>
      <c r="F290" s="265">
        <v>478.5</v>
      </c>
      <c r="G290" s="237"/>
      <c r="H290" s="237">
        <v>442</v>
      </c>
      <c r="I290" s="238">
        <v>613</v>
      </c>
      <c r="J290" s="239" t="s">
        <v>796</v>
      </c>
      <c r="K290" s="240">
        <f t="shared" ref="K290:K293" si="156">H290-F290</f>
        <v>-36.5</v>
      </c>
      <c r="L290" s="241">
        <f t="shared" ref="L290:L293" si="157">K290/F290</f>
        <v>-7.6280041797283177E-2</v>
      </c>
      <c r="M290" s="237" t="s">
        <v>633</v>
      </c>
      <c r="N290" s="234">
        <v>43762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3">
        <v>112</v>
      </c>
      <c r="B291" s="234">
        <v>43194</v>
      </c>
      <c r="C291" s="234"/>
      <c r="D291" s="235" t="s">
        <v>797</v>
      </c>
      <c r="E291" s="236" t="s">
        <v>654</v>
      </c>
      <c r="F291" s="237">
        <f>141.5-7.3</f>
        <v>134.19999999999999</v>
      </c>
      <c r="G291" s="237"/>
      <c r="H291" s="238">
        <v>77</v>
      </c>
      <c r="I291" s="238">
        <v>180</v>
      </c>
      <c r="J291" s="239" t="s">
        <v>798</v>
      </c>
      <c r="K291" s="240">
        <f t="shared" si="156"/>
        <v>-57.199999999999989</v>
      </c>
      <c r="L291" s="241">
        <f t="shared" si="157"/>
        <v>-0.42622950819672129</v>
      </c>
      <c r="M291" s="237" t="s">
        <v>633</v>
      </c>
      <c r="N291" s="234">
        <v>43522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3">
        <v>113</v>
      </c>
      <c r="B292" s="234">
        <v>43209</v>
      </c>
      <c r="C292" s="234"/>
      <c r="D292" s="235" t="s">
        <v>799</v>
      </c>
      <c r="E292" s="236" t="s">
        <v>654</v>
      </c>
      <c r="F292" s="237">
        <v>430</v>
      </c>
      <c r="G292" s="237"/>
      <c r="H292" s="238">
        <v>220</v>
      </c>
      <c r="I292" s="238">
        <v>537</v>
      </c>
      <c r="J292" s="239" t="s">
        <v>800</v>
      </c>
      <c r="K292" s="240">
        <f t="shared" si="156"/>
        <v>-210</v>
      </c>
      <c r="L292" s="241">
        <f t="shared" si="157"/>
        <v>-0.48837209302325579</v>
      </c>
      <c r="M292" s="237" t="s">
        <v>633</v>
      </c>
      <c r="N292" s="234">
        <v>43252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54">
        <v>114</v>
      </c>
      <c r="B293" s="255">
        <v>43220</v>
      </c>
      <c r="C293" s="255"/>
      <c r="D293" s="256" t="s">
        <v>398</v>
      </c>
      <c r="E293" s="257" t="s">
        <v>654</v>
      </c>
      <c r="F293" s="257">
        <v>153.5</v>
      </c>
      <c r="G293" s="257"/>
      <c r="H293" s="257">
        <v>196</v>
      </c>
      <c r="I293" s="259">
        <v>196</v>
      </c>
      <c r="J293" s="229" t="s">
        <v>801</v>
      </c>
      <c r="K293" s="230">
        <f t="shared" si="156"/>
        <v>42.5</v>
      </c>
      <c r="L293" s="231">
        <f t="shared" si="157"/>
        <v>0.27687296416938112</v>
      </c>
      <c r="M293" s="226" t="s">
        <v>616</v>
      </c>
      <c r="N293" s="232">
        <v>43605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3">
        <v>115</v>
      </c>
      <c r="B294" s="234">
        <v>43306</v>
      </c>
      <c r="C294" s="234"/>
      <c r="D294" s="235" t="s">
        <v>771</v>
      </c>
      <c r="E294" s="236" t="s">
        <v>654</v>
      </c>
      <c r="F294" s="237">
        <v>27.5</v>
      </c>
      <c r="G294" s="237"/>
      <c r="H294" s="238">
        <v>13.1</v>
      </c>
      <c r="I294" s="238">
        <v>60</v>
      </c>
      <c r="J294" s="239" t="s">
        <v>802</v>
      </c>
      <c r="K294" s="240">
        <v>-14.4</v>
      </c>
      <c r="L294" s="241">
        <v>-0.52363636363636401</v>
      </c>
      <c r="M294" s="237" t="s">
        <v>633</v>
      </c>
      <c r="N294" s="234">
        <v>43138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63">
        <v>116</v>
      </c>
      <c r="B295" s="264">
        <v>43318</v>
      </c>
      <c r="C295" s="264"/>
      <c r="D295" s="242" t="s">
        <v>803</v>
      </c>
      <c r="E295" s="237" t="s">
        <v>654</v>
      </c>
      <c r="F295" s="237">
        <v>148.5</v>
      </c>
      <c r="G295" s="237"/>
      <c r="H295" s="237">
        <v>102</v>
      </c>
      <c r="I295" s="238">
        <v>182</v>
      </c>
      <c r="J295" s="239" t="s">
        <v>804</v>
      </c>
      <c r="K295" s="240">
        <f>H295-F295</f>
        <v>-46.5</v>
      </c>
      <c r="L295" s="241">
        <f>K295/F295</f>
        <v>-0.31313131313131315</v>
      </c>
      <c r="M295" s="237" t="s">
        <v>633</v>
      </c>
      <c r="N295" s="234">
        <v>43661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117</v>
      </c>
      <c r="B296" s="224">
        <v>43335</v>
      </c>
      <c r="C296" s="224"/>
      <c r="D296" s="225" t="s">
        <v>805</v>
      </c>
      <c r="E296" s="226" t="s">
        <v>654</v>
      </c>
      <c r="F296" s="257">
        <v>285</v>
      </c>
      <c r="G296" s="226"/>
      <c r="H296" s="226">
        <v>355</v>
      </c>
      <c r="I296" s="228">
        <v>364</v>
      </c>
      <c r="J296" s="229" t="s">
        <v>806</v>
      </c>
      <c r="K296" s="230">
        <v>70</v>
      </c>
      <c r="L296" s="231">
        <v>0.24561403508771901</v>
      </c>
      <c r="M296" s="226" t="s">
        <v>616</v>
      </c>
      <c r="N296" s="232">
        <v>43455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3">
        <v>118</v>
      </c>
      <c r="B297" s="224">
        <v>43341</v>
      </c>
      <c r="C297" s="224"/>
      <c r="D297" s="225" t="s">
        <v>386</v>
      </c>
      <c r="E297" s="226" t="s">
        <v>654</v>
      </c>
      <c r="F297" s="257">
        <v>525</v>
      </c>
      <c r="G297" s="226"/>
      <c r="H297" s="226">
        <v>585</v>
      </c>
      <c r="I297" s="228">
        <v>635</v>
      </c>
      <c r="J297" s="229" t="s">
        <v>807</v>
      </c>
      <c r="K297" s="230">
        <f t="shared" ref="K297:K313" si="158">H297-F297</f>
        <v>60</v>
      </c>
      <c r="L297" s="231">
        <f t="shared" ref="L297:L313" si="159">K297/F297</f>
        <v>0.11428571428571428</v>
      </c>
      <c r="M297" s="226" t="s">
        <v>616</v>
      </c>
      <c r="N297" s="232">
        <v>43662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3">
        <v>119</v>
      </c>
      <c r="B298" s="224">
        <v>43395</v>
      </c>
      <c r="C298" s="224"/>
      <c r="D298" s="225" t="s">
        <v>370</v>
      </c>
      <c r="E298" s="226" t="s">
        <v>654</v>
      </c>
      <c r="F298" s="257">
        <v>475</v>
      </c>
      <c r="G298" s="226"/>
      <c r="H298" s="226">
        <v>574</v>
      </c>
      <c r="I298" s="228">
        <v>570</v>
      </c>
      <c r="J298" s="229" t="s">
        <v>712</v>
      </c>
      <c r="K298" s="230">
        <f t="shared" si="158"/>
        <v>99</v>
      </c>
      <c r="L298" s="231">
        <f t="shared" si="159"/>
        <v>0.20842105263157895</v>
      </c>
      <c r="M298" s="226" t="s">
        <v>616</v>
      </c>
      <c r="N298" s="232">
        <v>43403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4">
        <v>120</v>
      </c>
      <c r="B299" s="255">
        <v>43397</v>
      </c>
      <c r="C299" s="255"/>
      <c r="D299" s="256" t="s">
        <v>393</v>
      </c>
      <c r="E299" s="257" t="s">
        <v>654</v>
      </c>
      <c r="F299" s="257">
        <v>707.5</v>
      </c>
      <c r="G299" s="257"/>
      <c r="H299" s="257">
        <v>872</v>
      </c>
      <c r="I299" s="259">
        <v>872</v>
      </c>
      <c r="J299" s="260" t="s">
        <v>712</v>
      </c>
      <c r="K299" s="230">
        <f t="shared" si="158"/>
        <v>164.5</v>
      </c>
      <c r="L299" s="261">
        <f t="shared" si="159"/>
        <v>0.23250883392226149</v>
      </c>
      <c r="M299" s="257" t="s">
        <v>616</v>
      </c>
      <c r="N299" s="262">
        <v>43482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4">
        <v>121</v>
      </c>
      <c r="B300" s="255">
        <v>43398</v>
      </c>
      <c r="C300" s="255"/>
      <c r="D300" s="256" t="s">
        <v>808</v>
      </c>
      <c r="E300" s="257" t="s">
        <v>654</v>
      </c>
      <c r="F300" s="257">
        <v>162</v>
      </c>
      <c r="G300" s="257"/>
      <c r="H300" s="257">
        <v>204</v>
      </c>
      <c r="I300" s="259">
        <v>209</v>
      </c>
      <c r="J300" s="260" t="s">
        <v>809</v>
      </c>
      <c r="K300" s="230">
        <f t="shared" si="158"/>
        <v>42</v>
      </c>
      <c r="L300" s="261">
        <f t="shared" si="159"/>
        <v>0.25925925925925924</v>
      </c>
      <c r="M300" s="257" t="s">
        <v>616</v>
      </c>
      <c r="N300" s="262">
        <v>43539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54">
        <v>122</v>
      </c>
      <c r="B301" s="255">
        <v>43399</v>
      </c>
      <c r="C301" s="255"/>
      <c r="D301" s="256" t="s">
        <v>496</v>
      </c>
      <c r="E301" s="257" t="s">
        <v>654</v>
      </c>
      <c r="F301" s="257">
        <v>240</v>
      </c>
      <c r="G301" s="257"/>
      <c r="H301" s="257">
        <v>297</v>
      </c>
      <c r="I301" s="259">
        <v>297</v>
      </c>
      <c r="J301" s="260" t="s">
        <v>712</v>
      </c>
      <c r="K301" s="266">
        <f t="shared" si="158"/>
        <v>57</v>
      </c>
      <c r="L301" s="261">
        <f t="shared" si="159"/>
        <v>0.23749999999999999</v>
      </c>
      <c r="M301" s="257" t="s">
        <v>616</v>
      </c>
      <c r="N301" s="262">
        <v>43417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3">
        <v>123</v>
      </c>
      <c r="B302" s="224">
        <v>43439</v>
      </c>
      <c r="C302" s="224"/>
      <c r="D302" s="225" t="s">
        <v>810</v>
      </c>
      <c r="E302" s="226" t="s">
        <v>654</v>
      </c>
      <c r="F302" s="226">
        <v>202.5</v>
      </c>
      <c r="G302" s="226"/>
      <c r="H302" s="226">
        <v>255</v>
      </c>
      <c r="I302" s="228">
        <v>252</v>
      </c>
      <c r="J302" s="229" t="s">
        <v>712</v>
      </c>
      <c r="K302" s="230">
        <f t="shared" si="158"/>
        <v>52.5</v>
      </c>
      <c r="L302" s="231">
        <f t="shared" si="159"/>
        <v>0.25925925925925924</v>
      </c>
      <c r="M302" s="226" t="s">
        <v>616</v>
      </c>
      <c r="N302" s="232">
        <v>43542</v>
      </c>
      <c r="O302" s="1"/>
      <c r="P302" s="1"/>
      <c r="Q302" s="1"/>
      <c r="R302" s="6" t="s">
        <v>811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54">
        <v>124</v>
      </c>
      <c r="B303" s="255">
        <v>43465</v>
      </c>
      <c r="C303" s="224"/>
      <c r="D303" s="256" t="s">
        <v>426</v>
      </c>
      <c r="E303" s="257" t="s">
        <v>654</v>
      </c>
      <c r="F303" s="257">
        <v>710</v>
      </c>
      <c r="G303" s="257"/>
      <c r="H303" s="257">
        <v>866</v>
      </c>
      <c r="I303" s="259">
        <v>866</v>
      </c>
      <c r="J303" s="260" t="s">
        <v>712</v>
      </c>
      <c r="K303" s="230">
        <f t="shared" si="158"/>
        <v>156</v>
      </c>
      <c r="L303" s="231">
        <f t="shared" si="159"/>
        <v>0.21971830985915494</v>
      </c>
      <c r="M303" s="226" t="s">
        <v>616</v>
      </c>
      <c r="N303" s="232">
        <v>43553</v>
      </c>
      <c r="O303" s="1"/>
      <c r="P303" s="1"/>
      <c r="Q303" s="1"/>
      <c r="R303" s="6" t="s">
        <v>811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4">
        <v>125</v>
      </c>
      <c r="B304" s="255">
        <v>43522</v>
      </c>
      <c r="C304" s="255"/>
      <c r="D304" s="256" t="s">
        <v>154</v>
      </c>
      <c r="E304" s="257" t="s">
        <v>654</v>
      </c>
      <c r="F304" s="257">
        <v>337.25</v>
      </c>
      <c r="G304" s="257"/>
      <c r="H304" s="257">
        <v>398.5</v>
      </c>
      <c r="I304" s="259">
        <v>411</v>
      </c>
      <c r="J304" s="229" t="s">
        <v>812</v>
      </c>
      <c r="K304" s="230">
        <f t="shared" si="158"/>
        <v>61.25</v>
      </c>
      <c r="L304" s="231">
        <f t="shared" si="159"/>
        <v>0.1816160118606375</v>
      </c>
      <c r="M304" s="226" t="s">
        <v>616</v>
      </c>
      <c r="N304" s="232">
        <v>43760</v>
      </c>
      <c r="O304" s="1"/>
      <c r="P304" s="1"/>
      <c r="Q304" s="1"/>
      <c r="R304" s="6" t="s">
        <v>811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67">
        <v>126</v>
      </c>
      <c r="B305" s="268">
        <v>43559</v>
      </c>
      <c r="C305" s="268"/>
      <c r="D305" s="269" t="s">
        <v>813</v>
      </c>
      <c r="E305" s="270" t="s">
        <v>654</v>
      </c>
      <c r="F305" s="270">
        <v>130</v>
      </c>
      <c r="G305" s="270"/>
      <c r="H305" s="270">
        <v>65</v>
      </c>
      <c r="I305" s="271">
        <v>158</v>
      </c>
      <c r="J305" s="239" t="s">
        <v>814</v>
      </c>
      <c r="K305" s="240">
        <f t="shared" si="158"/>
        <v>-65</v>
      </c>
      <c r="L305" s="241">
        <f t="shared" si="159"/>
        <v>-0.5</v>
      </c>
      <c r="M305" s="237" t="s">
        <v>633</v>
      </c>
      <c r="N305" s="234">
        <v>43726</v>
      </c>
      <c r="O305" s="1"/>
      <c r="P305" s="1"/>
      <c r="Q305" s="1"/>
      <c r="R305" s="6" t="s">
        <v>815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72">
        <v>127</v>
      </c>
      <c r="B306" s="273">
        <v>43017</v>
      </c>
      <c r="C306" s="273"/>
      <c r="D306" s="274" t="s">
        <v>187</v>
      </c>
      <c r="E306" s="275" t="s">
        <v>654</v>
      </c>
      <c r="F306" s="275">
        <v>141.5</v>
      </c>
      <c r="G306" s="276"/>
      <c r="H306" s="276">
        <v>183.5</v>
      </c>
      <c r="I306" s="276">
        <v>210</v>
      </c>
      <c r="J306" s="277" t="s">
        <v>816</v>
      </c>
      <c r="K306" s="278">
        <f t="shared" si="158"/>
        <v>42</v>
      </c>
      <c r="L306" s="279">
        <f t="shared" si="159"/>
        <v>0.29681978798586572</v>
      </c>
      <c r="M306" s="275" t="s">
        <v>616</v>
      </c>
      <c r="N306" s="273">
        <v>43042</v>
      </c>
      <c r="O306" s="1"/>
      <c r="P306" s="1"/>
      <c r="Q306" s="1"/>
      <c r="R306" s="6" t="s">
        <v>815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67">
        <v>128</v>
      </c>
      <c r="B307" s="268">
        <v>43074</v>
      </c>
      <c r="C307" s="268"/>
      <c r="D307" s="269" t="s">
        <v>817</v>
      </c>
      <c r="E307" s="270" t="s">
        <v>654</v>
      </c>
      <c r="F307" s="265">
        <v>172</v>
      </c>
      <c r="G307" s="270"/>
      <c r="H307" s="270">
        <v>155.25</v>
      </c>
      <c r="I307" s="271">
        <v>230</v>
      </c>
      <c r="J307" s="239" t="s">
        <v>818</v>
      </c>
      <c r="K307" s="240">
        <f t="shared" si="158"/>
        <v>-16.75</v>
      </c>
      <c r="L307" s="241">
        <f t="shared" si="159"/>
        <v>-9.7383720930232565E-2</v>
      </c>
      <c r="M307" s="237" t="s">
        <v>633</v>
      </c>
      <c r="N307" s="234">
        <v>43787</v>
      </c>
      <c r="O307" s="1"/>
      <c r="P307" s="1"/>
      <c r="Q307" s="1"/>
      <c r="R307" s="6" t="s">
        <v>815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4">
        <v>129</v>
      </c>
      <c r="B308" s="255">
        <v>43398</v>
      </c>
      <c r="C308" s="255"/>
      <c r="D308" s="256" t="s">
        <v>109</v>
      </c>
      <c r="E308" s="257" t="s">
        <v>654</v>
      </c>
      <c r="F308" s="257">
        <v>698.5</v>
      </c>
      <c r="G308" s="257"/>
      <c r="H308" s="257">
        <v>890</v>
      </c>
      <c r="I308" s="259">
        <v>890</v>
      </c>
      <c r="J308" s="229" t="s">
        <v>819</v>
      </c>
      <c r="K308" s="230">
        <f t="shared" si="158"/>
        <v>191.5</v>
      </c>
      <c r="L308" s="231">
        <f t="shared" si="159"/>
        <v>0.27415891195418757</v>
      </c>
      <c r="M308" s="226" t="s">
        <v>616</v>
      </c>
      <c r="N308" s="232">
        <v>44328</v>
      </c>
      <c r="O308" s="1"/>
      <c r="P308" s="1"/>
      <c r="Q308" s="1"/>
      <c r="R308" s="6" t="s">
        <v>811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4">
        <v>130</v>
      </c>
      <c r="B309" s="255">
        <v>42877</v>
      </c>
      <c r="C309" s="255"/>
      <c r="D309" s="256" t="s">
        <v>385</v>
      </c>
      <c r="E309" s="257" t="s">
        <v>654</v>
      </c>
      <c r="F309" s="257">
        <v>127.6</v>
      </c>
      <c r="G309" s="257"/>
      <c r="H309" s="257">
        <v>138</v>
      </c>
      <c r="I309" s="259">
        <v>190</v>
      </c>
      <c r="J309" s="229" t="s">
        <v>820</v>
      </c>
      <c r="K309" s="230">
        <f t="shared" si="158"/>
        <v>10.400000000000006</v>
      </c>
      <c r="L309" s="231">
        <f t="shared" si="159"/>
        <v>8.1504702194357417E-2</v>
      </c>
      <c r="M309" s="226" t="s">
        <v>616</v>
      </c>
      <c r="N309" s="232">
        <v>43774</v>
      </c>
      <c r="O309" s="1"/>
      <c r="P309" s="1"/>
      <c r="Q309" s="1"/>
      <c r="R309" s="6" t="s">
        <v>815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54">
        <v>131</v>
      </c>
      <c r="B310" s="255">
        <v>43158</v>
      </c>
      <c r="C310" s="255"/>
      <c r="D310" s="256" t="s">
        <v>821</v>
      </c>
      <c r="E310" s="257" t="s">
        <v>654</v>
      </c>
      <c r="F310" s="257">
        <v>317</v>
      </c>
      <c r="G310" s="257"/>
      <c r="H310" s="257">
        <v>382.5</v>
      </c>
      <c r="I310" s="259">
        <v>398</v>
      </c>
      <c r="J310" s="229" t="s">
        <v>822</v>
      </c>
      <c r="K310" s="230">
        <f t="shared" si="158"/>
        <v>65.5</v>
      </c>
      <c r="L310" s="231">
        <f t="shared" si="159"/>
        <v>0.20662460567823343</v>
      </c>
      <c r="M310" s="226" t="s">
        <v>616</v>
      </c>
      <c r="N310" s="232">
        <v>44238</v>
      </c>
      <c r="O310" s="1"/>
      <c r="P310" s="1"/>
      <c r="Q310" s="1"/>
      <c r="R310" s="6" t="s">
        <v>815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67">
        <v>132</v>
      </c>
      <c r="B311" s="268">
        <v>43164</v>
      </c>
      <c r="C311" s="268"/>
      <c r="D311" s="269" t="s">
        <v>146</v>
      </c>
      <c r="E311" s="270" t="s">
        <v>654</v>
      </c>
      <c r="F311" s="265">
        <f>510-14.4</f>
        <v>495.6</v>
      </c>
      <c r="G311" s="270"/>
      <c r="H311" s="270">
        <v>350</v>
      </c>
      <c r="I311" s="271">
        <v>672</v>
      </c>
      <c r="J311" s="239" t="s">
        <v>823</v>
      </c>
      <c r="K311" s="240">
        <f t="shared" si="158"/>
        <v>-145.60000000000002</v>
      </c>
      <c r="L311" s="241">
        <f t="shared" si="159"/>
        <v>-0.29378531073446329</v>
      </c>
      <c r="M311" s="237" t="s">
        <v>633</v>
      </c>
      <c r="N311" s="234">
        <v>43887</v>
      </c>
      <c r="O311" s="1"/>
      <c r="P311" s="1"/>
      <c r="Q311" s="1"/>
      <c r="R311" s="6" t="s">
        <v>811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67">
        <v>133</v>
      </c>
      <c r="B312" s="268">
        <v>43237</v>
      </c>
      <c r="C312" s="268"/>
      <c r="D312" s="269" t="s">
        <v>488</v>
      </c>
      <c r="E312" s="270" t="s">
        <v>654</v>
      </c>
      <c r="F312" s="265">
        <v>230.3</v>
      </c>
      <c r="G312" s="270"/>
      <c r="H312" s="270">
        <v>102.5</v>
      </c>
      <c r="I312" s="271">
        <v>348</v>
      </c>
      <c r="J312" s="239" t="s">
        <v>824</v>
      </c>
      <c r="K312" s="240">
        <f t="shared" si="158"/>
        <v>-127.80000000000001</v>
      </c>
      <c r="L312" s="241">
        <f t="shared" si="159"/>
        <v>-0.55492835432045162</v>
      </c>
      <c r="M312" s="237" t="s">
        <v>633</v>
      </c>
      <c r="N312" s="234">
        <v>43896</v>
      </c>
      <c r="O312" s="1"/>
      <c r="P312" s="1"/>
      <c r="Q312" s="1"/>
      <c r="R312" s="6" t="s">
        <v>811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4">
        <v>134</v>
      </c>
      <c r="B313" s="255">
        <v>43258</v>
      </c>
      <c r="C313" s="255"/>
      <c r="D313" s="256" t="s">
        <v>450</v>
      </c>
      <c r="E313" s="257" t="s">
        <v>654</v>
      </c>
      <c r="F313" s="257">
        <f>342.5-5.1</f>
        <v>337.4</v>
      </c>
      <c r="G313" s="257"/>
      <c r="H313" s="257">
        <v>412.5</v>
      </c>
      <c r="I313" s="259">
        <v>439</v>
      </c>
      <c r="J313" s="229" t="s">
        <v>825</v>
      </c>
      <c r="K313" s="230">
        <f t="shared" si="158"/>
        <v>75.100000000000023</v>
      </c>
      <c r="L313" s="231">
        <f t="shared" si="159"/>
        <v>0.22258446947243635</v>
      </c>
      <c r="M313" s="226" t="s">
        <v>616</v>
      </c>
      <c r="N313" s="232">
        <v>44230</v>
      </c>
      <c r="O313" s="1"/>
      <c r="P313" s="1"/>
      <c r="Q313" s="1"/>
      <c r="R313" s="6" t="s">
        <v>815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80">
        <v>135</v>
      </c>
      <c r="B314" s="281">
        <v>43285</v>
      </c>
      <c r="C314" s="281"/>
      <c r="D314" s="20" t="s">
        <v>56</v>
      </c>
      <c r="E314" s="282" t="s">
        <v>654</v>
      </c>
      <c r="F314" s="283">
        <f>127.5-5.53</f>
        <v>121.97</v>
      </c>
      <c r="G314" s="282"/>
      <c r="H314" s="282"/>
      <c r="I314" s="284">
        <v>170</v>
      </c>
      <c r="J314" s="285" t="s">
        <v>619</v>
      </c>
      <c r="K314" s="286"/>
      <c r="L314" s="287"/>
      <c r="M314" s="16" t="s">
        <v>619</v>
      </c>
      <c r="N314" s="288"/>
      <c r="O314" s="1"/>
      <c r="P314" s="1"/>
      <c r="Q314" s="1"/>
      <c r="R314" s="6" t="s">
        <v>811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67">
        <v>136</v>
      </c>
      <c r="B315" s="268">
        <v>43294</v>
      </c>
      <c r="C315" s="268"/>
      <c r="D315" s="269" t="s">
        <v>372</v>
      </c>
      <c r="E315" s="270" t="s">
        <v>654</v>
      </c>
      <c r="F315" s="265">
        <v>46.5</v>
      </c>
      <c r="G315" s="270"/>
      <c r="H315" s="270">
        <v>17</v>
      </c>
      <c r="I315" s="271">
        <v>59</v>
      </c>
      <c r="J315" s="239" t="s">
        <v>826</v>
      </c>
      <c r="K315" s="240">
        <f t="shared" ref="K315:K323" si="160">H315-F315</f>
        <v>-29.5</v>
      </c>
      <c r="L315" s="241">
        <f t="shared" ref="L315:L323" si="161">K315/F315</f>
        <v>-0.63440860215053763</v>
      </c>
      <c r="M315" s="237" t="s">
        <v>633</v>
      </c>
      <c r="N315" s="234">
        <v>43887</v>
      </c>
      <c r="O315" s="1"/>
      <c r="P315" s="1"/>
      <c r="Q315" s="1"/>
      <c r="R315" s="6" t="s">
        <v>811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54">
        <v>137</v>
      </c>
      <c r="B316" s="255">
        <v>43396</v>
      </c>
      <c r="C316" s="255"/>
      <c r="D316" s="256" t="s">
        <v>428</v>
      </c>
      <c r="E316" s="257" t="s">
        <v>654</v>
      </c>
      <c r="F316" s="257">
        <v>156.5</v>
      </c>
      <c r="G316" s="257"/>
      <c r="H316" s="257">
        <v>207.5</v>
      </c>
      <c r="I316" s="259">
        <v>191</v>
      </c>
      <c r="J316" s="229" t="s">
        <v>712</v>
      </c>
      <c r="K316" s="230">
        <f t="shared" si="160"/>
        <v>51</v>
      </c>
      <c r="L316" s="231">
        <f t="shared" si="161"/>
        <v>0.32587859424920129</v>
      </c>
      <c r="M316" s="226" t="s">
        <v>616</v>
      </c>
      <c r="N316" s="232">
        <v>44369</v>
      </c>
      <c r="O316" s="1"/>
      <c r="P316" s="1"/>
      <c r="Q316" s="1"/>
      <c r="R316" s="6" t="s">
        <v>811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54">
        <v>138</v>
      </c>
      <c r="B317" s="255">
        <v>43439</v>
      </c>
      <c r="C317" s="255"/>
      <c r="D317" s="256" t="s">
        <v>332</v>
      </c>
      <c r="E317" s="257" t="s">
        <v>654</v>
      </c>
      <c r="F317" s="257">
        <v>259.5</v>
      </c>
      <c r="G317" s="257"/>
      <c r="H317" s="257">
        <v>320</v>
      </c>
      <c r="I317" s="259">
        <v>320</v>
      </c>
      <c r="J317" s="229" t="s">
        <v>712</v>
      </c>
      <c r="K317" s="230">
        <f t="shared" si="160"/>
        <v>60.5</v>
      </c>
      <c r="L317" s="231">
        <f t="shared" si="161"/>
        <v>0.23314065510597304</v>
      </c>
      <c r="M317" s="226" t="s">
        <v>616</v>
      </c>
      <c r="N317" s="232">
        <v>44323</v>
      </c>
      <c r="O317" s="1"/>
      <c r="P317" s="1"/>
      <c r="Q317" s="1"/>
      <c r="R317" s="6" t="s">
        <v>811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67">
        <v>139</v>
      </c>
      <c r="B318" s="268">
        <v>43439</v>
      </c>
      <c r="C318" s="268"/>
      <c r="D318" s="269" t="s">
        <v>827</v>
      </c>
      <c r="E318" s="270" t="s">
        <v>654</v>
      </c>
      <c r="F318" s="270">
        <v>715</v>
      </c>
      <c r="G318" s="270"/>
      <c r="H318" s="270">
        <v>445</v>
      </c>
      <c r="I318" s="271">
        <v>840</v>
      </c>
      <c r="J318" s="239" t="s">
        <v>828</v>
      </c>
      <c r="K318" s="240">
        <f t="shared" si="160"/>
        <v>-270</v>
      </c>
      <c r="L318" s="241">
        <f t="shared" si="161"/>
        <v>-0.3776223776223776</v>
      </c>
      <c r="M318" s="237" t="s">
        <v>633</v>
      </c>
      <c r="N318" s="234">
        <v>43800</v>
      </c>
      <c r="O318" s="1"/>
      <c r="P318" s="1"/>
      <c r="Q318" s="1"/>
      <c r="R318" s="6" t="s">
        <v>811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4">
        <v>140</v>
      </c>
      <c r="B319" s="255">
        <v>43469</v>
      </c>
      <c r="C319" s="255"/>
      <c r="D319" s="256" t="s">
        <v>159</v>
      </c>
      <c r="E319" s="257" t="s">
        <v>654</v>
      </c>
      <c r="F319" s="257">
        <v>875</v>
      </c>
      <c r="G319" s="257"/>
      <c r="H319" s="257">
        <v>1165</v>
      </c>
      <c r="I319" s="259">
        <v>1185</v>
      </c>
      <c r="J319" s="229" t="s">
        <v>829</v>
      </c>
      <c r="K319" s="230">
        <f t="shared" si="160"/>
        <v>290</v>
      </c>
      <c r="L319" s="231">
        <f t="shared" si="161"/>
        <v>0.33142857142857141</v>
      </c>
      <c r="M319" s="226" t="s">
        <v>616</v>
      </c>
      <c r="N319" s="232">
        <v>43847</v>
      </c>
      <c r="O319" s="1"/>
      <c r="P319" s="1"/>
      <c r="Q319" s="1"/>
      <c r="R319" s="6" t="s">
        <v>811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54">
        <v>141</v>
      </c>
      <c r="B320" s="255">
        <v>43559</v>
      </c>
      <c r="C320" s="255"/>
      <c r="D320" s="256" t="s">
        <v>348</v>
      </c>
      <c r="E320" s="257" t="s">
        <v>654</v>
      </c>
      <c r="F320" s="257">
        <f>387-14.63</f>
        <v>372.37</v>
      </c>
      <c r="G320" s="257"/>
      <c r="H320" s="257">
        <v>490</v>
      </c>
      <c r="I320" s="259">
        <v>490</v>
      </c>
      <c r="J320" s="229" t="s">
        <v>712</v>
      </c>
      <c r="K320" s="230">
        <f t="shared" si="160"/>
        <v>117.63</v>
      </c>
      <c r="L320" s="231">
        <f t="shared" si="161"/>
        <v>0.31589548030185027</v>
      </c>
      <c r="M320" s="226" t="s">
        <v>616</v>
      </c>
      <c r="N320" s="232">
        <v>43850</v>
      </c>
      <c r="O320" s="1"/>
      <c r="P320" s="1"/>
      <c r="Q320" s="1"/>
      <c r="R320" s="6" t="s">
        <v>811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67">
        <v>142</v>
      </c>
      <c r="B321" s="268">
        <v>43578</v>
      </c>
      <c r="C321" s="268"/>
      <c r="D321" s="269" t="s">
        <v>830</v>
      </c>
      <c r="E321" s="270" t="s">
        <v>618</v>
      </c>
      <c r="F321" s="270">
        <v>220</v>
      </c>
      <c r="G321" s="270"/>
      <c r="H321" s="270">
        <v>127.5</v>
      </c>
      <c r="I321" s="271">
        <v>284</v>
      </c>
      <c r="J321" s="239" t="s">
        <v>831</v>
      </c>
      <c r="K321" s="240">
        <f t="shared" si="160"/>
        <v>-92.5</v>
      </c>
      <c r="L321" s="241">
        <f t="shared" si="161"/>
        <v>-0.42045454545454547</v>
      </c>
      <c r="M321" s="237" t="s">
        <v>633</v>
      </c>
      <c r="N321" s="234">
        <v>43896</v>
      </c>
      <c r="O321" s="1"/>
      <c r="P321" s="1"/>
      <c r="Q321" s="1"/>
      <c r="R321" s="6" t="s">
        <v>811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4">
        <v>143</v>
      </c>
      <c r="B322" s="255">
        <v>43622</v>
      </c>
      <c r="C322" s="255"/>
      <c r="D322" s="256" t="s">
        <v>497</v>
      </c>
      <c r="E322" s="257" t="s">
        <v>618</v>
      </c>
      <c r="F322" s="257">
        <v>332.8</v>
      </c>
      <c r="G322" s="257"/>
      <c r="H322" s="257">
        <v>405</v>
      </c>
      <c r="I322" s="259">
        <v>419</v>
      </c>
      <c r="J322" s="229" t="s">
        <v>832</v>
      </c>
      <c r="K322" s="230">
        <f t="shared" si="160"/>
        <v>72.199999999999989</v>
      </c>
      <c r="L322" s="231">
        <f t="shared" si="161"/>
        <v>0.21694711538461534</v>
      </c>
      <c r="M322" s="226" t="s">
        <v>616</v>
      </c>
      <c r="N322" s="232">
        <v>43860</v>
      </c>
      <c r="O322" s="1"/>
      <c r="P322" s="1"/>
      <c r="Q322" s="1"/>
      <c r="R322" s="6" t="s">
        <v>815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48">
        <v>144</v>
      </c>
      <c r="B323" s="247">
        <v>43641</v>
      </c>
      <c r="C323" s="247"/>
      <c r="D323" s="248" t="s">
        <v>152</v>
      </c>
      <c r="E323" s="249" t="s">
        <v>654</v>
      </c>
      <c r="F323" s="249">
        <v>386</v>
      </c>
      <c r="G323" s="250"/>
      <c r="H323" s="250">
        <v>395</v>
      </c>
      <c r="I323" s="250">
        <v>452</v>
      </c>
      <c r="J323" s="251" t="s">
        <v>833</v>
      </c>
      <c r="K323" s="252">
        <f t="shared" si="160"/>
        <v>9</v>
      </c>
      <c r="L323" s="253">
        <f t="shared" si="161"/>
        <v>2.3316062176165803E-2</v>
      </c>
      <c r="M323" s="249" t="s">
        <v>745</v>
      </c>
      <c r="N323" s="247">
        <v>43868</v>
      </c>
      <c r="O323" s="1"/>
      <c r="P323" s="1"/>
      <c r="Q323" s="1"/>
      <c r="R323" s="6" t="s">
        <v>815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89">
        <v>145</v>
      </c>
      <c r="B324" s="290">
        <v>43707</v>
      </c>
      <c r="C324" s="290"/>
      <c r="D324" s="20" t="s">
        <v>132</v>
      </c>
      <c r="E324" s="282" t="s">
        <v>654</v>
      </c>
      <c r="F324" s="282" t="s">
        <v>834</v>
      </c>
      <c r="G324" s="282"/>
      <c r="H324" s="282"/>
      <c r="I324" s="284">
        <v>190</v>
      </c>
      <c r="J324" s="285" t="s">
        <v>619</v>
      </c>
      <c r="K324" s="286"/>
      <c r="L324" s="287"/>
      <c r="M324" s="13" t="s">
        <v>619</v>
      </c>
      <c r="N324" s="288"/>
      <c r="O324" s="1"/>
      <c r="P324" s="1"/>
      <c r="Q324" s="1"/>
      <c r="R324" s="6" t="s">
        <v>811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4">
        <v>146</v>
      </c>
      <c r="B325" s="255">
        <v>43731</v>
      </c>
      <c r="C325" s="255"/>
      <c r="D325" s="256" t="s">
        <v>441</v>
      </c>
      <c r="E325" s="257" t="s">
        <v>654</v>
      </c>
      <c r="F325" s="257">
        <v>235</v>
      </c>
      <c r="G325" s="257"/>
      <c r="H325" s="257">
        <v>295</v>
      </c>
      <c r="I325" s="259">
        <v>296</v>
      </c>
      <c r="J325" s="229" t="s">
        <v>835</v>
      </c>
      <c r="K325" s="230">
        <f t="shared" ref="K325:K330" si="162">H325-F325</f>
        <v>60</v>
      </c>
      <c r="L325" s="231">
        <f t="shared" ref="L325:L330" si="163">K325/F325</f>
        <v>0.25531914893617019</v>
      </c>
      <c r="M325" s="226" t="s">
        <v>616</v>
      </c>
      <c r="N325" s="232">
        <v>43844</v>
      </c>
      <c r="O325" s="1"/>
      <c r="P325" s="1"/>
      <c r="Q325" s="1"/>
      <c r="R325" s="6" t="s">
        <v>815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54">
        <v>147</v>
      </c>
      <c r="B326" s="255">
        <v>43752</v>
      </c>
      <c r="C326" s="255"/>
      <c r="D326" s="256" t="s">
        <v>836</v>
      </c>
      <c r="E326" s="257" t="s">
        <v>654</v>
      </c>
      <c r="F326" s="257">
        <v>277.5</v>
      </c>
      <c r="G326" s="257"/>
      <c r="H326" s="257">
        <v>333</v>
      </c>
      <c r="I326" s="259">
        <v>333</v>
      </c>
      <c r="J326" s="229" t="s">
        <v>837</v>
      </c>
      <c r="K326" s="230">
        <f t="shared" si="162"/>
        <v>55.5</v>
      </c>
      <c r="L326" s="231">
        <f t="shared" si="163"/>
        <v>0.2</v>
      </c>
      <c r="M326" s="226" t="s">
        <v>616</v>
      </c>
      <c r="N326" s="232">
        <v>43846</v>
      </c>
      <c r="O326" s="1"/>
      <c r="P326" s="1"/>
      <c r="Q326" s="1"/>
      <c r="R326" s="6" t="s">
        <v>811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54">
        <v>148</v>
      </c>
      <c r="B327" s="255">
        <v>43752</v>
      </c>
      <c r="C327" s="255"/>
      <c r="D327" s="256" t="s">
        <v>838</v>
      </c>
      <c r="E327" s="257" t="s">
        <v>654</v>
      </c>
      <c r="F327" s="257">
        <v>930</v>
      </c>
      <c r="G327" s="257"/>
      <c r="H327" s="257">
        <v>1165</v>
      </c>
      <c r="I327" s="259">
        <v>1200</v>
      </c>
      <c r="J327" s="229" t="s">
        <v>839</v>
      </c>
      <c r="K327" s="230">
        <f t="shared" si="162"/>
        <v>235</v>
      </c>
      <c r="L327" s="231">
        <f t="shared" si="163"/>
        <v>0.25268817204301075</v>
      </c>
      <c r="M327" s="226" t="s">
        <v>616</v>
      </c>
      <c r="N327" s="232">
        <v>43847</v>
      </c>
      <c r="O327" s="1"/>
      <c r="P327" s="1"/>
      <c r="Q327" s="1"/>
      <c r="R327" s="6" t="s">
        <v>815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54">
        <v>149</v>
      </c>
      <c r="B328" s="255">
        <v>43753</v>
      </c>
      <c r="C328" s="255"/>
      <c r="D328" s="256" t="s">
        <v>840</v>
      </c>
      <c r="E328" s="257" t="s">
        <v>654</v>
      </c>
      <c r="F328" s="227">
        <v>111</v>
      </c>
      <c r="G328" s="257"/>
      <c r="H328" s="257">
        <v>141</v>
      </c>
      <c r="I328" s="259">
        <v>141</v>
      </c>
      <c r="J328" s="229" t="s">
        <v>637</v>
      </c>
      <c r="K328" s="230">
        <f t="shared" si="162"/>
        <v>30</v>
      </c>
      <c r="L328" s="231">
        <f t="shared" si="163"/>
        <v>0.27027027027027029</v>
      </c>
      <c r="M328" s="226" t="s">
        <v>616</v>
      </c>
      <c r="N328" s="232">
        <v>44328</v>
      </c>
      <c r="O328" s="1"/>
      <c r="P328" s="1"/>
      <c r="Q328" s="1"/>
      <c r="R328" s="6" t="s">
        <v>815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54">
        <v>150</v>
      </c>
      <c r="B329" s="255">
        <v>43753</v>
      </c>
      <c r="C329" s="255"/>
      <c r="D329" s="256" t="s">
        <v>841</v>
      </c>
      <c r="E329" s="257" t="s">
        <v>654</v>
      </c>
      <c r="F329" s="227">
        <v>296</v>
      </c>
      <c r="G329" s="257"/>
      <c r="H329" s="257">
        <v>370</v>
      </c>
      <c r="I329" s="259">
        <v>370</v>
      </c>
      <c r="J329" s="229" t="s">
        <v>712</v>
      </c>
      <c r="K329" s="230">
        <f t="shared" si="162"/>
        <v>74</v>
      </c>
      <c r="L329" s="231">
        <f t="shared" si="163"/>
        <v>0.25</v>
      </c>
      <c r="M329" s="226" t="s">
        <v>616</v>
      </c>
      <c r="N329" s="232">
        <v>43853</v>
      </c>
      <c r="O329" s="1"/>
      <c r="P329" s="1"/>
      <c r="Q329" s="1"/>
      <c r="R329" s="6" t="s">
        <v>815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54">
        <v>151</v>
      </c>
      <c r="B330" s="255">
        <v>43754</v>
      </c>
      <c r="C330" s="255"/>
      <c r="D330" s="256" t="s">
        <v>842</v>
      </c>
      <c r="E330" s="257" t="s">
        <v>654</v>
      </c>
      <c r="F330" s="227">
        <v>300</v>
      </c>
      <c r="G330" s="257"/>
      <c r="H330" s="257">
        <v>382.5</v>
      </c>
      <c r="I330" s="259">
        <v>344</v>
      </c>
      <c r="J330" s="229" t="s">
        <v>843</v>
      </c>
      <c r="K330" s="230">
        <f t="shared" si="162"/>
        <v>82.5</v>
      </c>
      <c r="L330" s="231">
        <f t="shared" si="163"/>
        <v>0.27500000000000002</v>
      </c>
      <c r="M330" s="226" t="s">
        <v>616</v>
      </c>
      <c r="N330" s="232">
        <v>44238</v>
      </c>
      <c r="O330" s="1"/>
      <c r="P330" s="1"/>
      <c r="Q330" s="1"/>
      <c r="R330" s="6" t="s">
        <v>815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89">
        <v>152</v>
      </c>
      <c r="B331" s="290">
        <v>43832</v>
      </c>
      <c r="C331" s="290"/>
      <c r="D331" s="291" t="s">
        <v>844</v>
      </c>
      <c r="E331" s="58" t="s">
        <v>654</v>
      </c>
      <c r="F331" s="292" t="s">
        <v>845</v>
      </c>
      <c r="G331" s="58"/>
      <c r="H331" s="58"/>
      <c r="I331" s="293">
        <v>590</v>
      </c>
      <c r="J331" s="285" t="s">
        <v>619</v>
      </c>
      <c r="K331" s="285"/>
      <c r="L331" s="294"/>
      <c r="M331" s="295" t="s">
        <v>619</v>
      </c>
      <c r="N331" s="296"/>
      <c r="O331" s="1"/>
      <c r="P331" s="1"/>
      <c r="Q331" s="1"/>
      <c r="R331" s="6" t="s">
        <v>815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54">
        <v>153</v>
      </c>
      <c r="B332" s="255">
        <v>43966</v>
      </c>
      <c r="C332" s="255"/>
      <c r="D332" s="256" t="s">
        <v>72</v>
      </c>
      <c r="E332" s="257" t="s">
        <v>654</v>
      </c>
      <c r="F332" s="227">
        <v>67.5</v>
      </c>
      <c r="G332" s="257"/>
      <c r="H332" s="257">
        <v>86</v>
      </c>
      <c r="I332" s="259">
        <v>86</v>
      </c>
      <c r="J332" s="229" t="s">
        <v>846</v>
      </c>
      <c r="K332" s="230">
        <f t="shared" ref="K332:K339" si="164">H332-F332</f>
        <v>18.5</v>
      </c>
      <c r="L332" s="231">
        <f t="shared" ref="L332:L339" si="165">K332/F332</f>
        <v>0.27407407407407408</v>
      </c>
      <c r="M332" s="226" t="s">
        <v>616</v>
      </c>
      <c r="N332" s="232">
        <v>44008</v>
      </c>
      <c r="O332" s="1"/>
      <c r="P332" s="1"/>
      <c r="Q332" s="1"/>
      <c r="R332" s="6" t="s">
        <v>815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54">
        <v>154</v>
      </c>
      <c r="B333" s="255">
        <v>44035</v>
      </c>
      <c r="C333" s="255"/>
      <c r="D333" s="256" t="s">
        <v>496</v>
      </c>
      <c r="E333" s="257" t="s">
        <v>654</v>
      </c>
      <c r="F333" s="227">
        <v>231</v>
      </c>
      <c r="G333" s="257"/>
      <c r="H333" s="257">
        <v>281</v>
      </c>
      <c r="I333" s="259">
        <v>281</v>
      </c>
      <c r="J333" s="229" t="s">
        <v>712</v>
      </c>
      <c r="K333" s="230">
        <f t="shared" si="164"/>
        <v>50</v>
      </c>
      <c r="L333" s="231">
        <f t="shared" si="165"/>
        <v>0.21645021645021645</v>
      </c>
      <c r="M333" s="226" t="s">
        <v>616</v>
      </c>
      <c r="N333" s="232">
        <v>44358</v>
      </c>
      <c r="O333" s="1"/>
      <c r="P333" s="1"/>
      <c r="Q333" s="1"/>
      <c r="R333" s="6" t="s">
        <v>815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54">
        <v>155</v>
      </c>
      <c r="B334" s="255">
        <v>44092</v>
      </c>
      <c r="C334" s="255"/>
      <c r="D334" s="256" t="s">
        <v>417</v>
      </c>
      <c r="E334" s="257" t="s">
        <v>654</v>
      </c>
      <c r="F334" s="257">
        <v>206</v>
      </c>
      <c r="G334" s="257"/>
      <c r="H334" s="257">
        <v>248</v>
      </c>
      <c r="I334" s="259">
        <v>248</v>
      </c>
      <c r="J334" s="229" t="s">
        <v>712</v>
      </c>
      <c r="K334" s="230">
        <f t="shared" si="164"/>
        <v>42</v>
      </c>
      <c r="L334" s="231">
        <f t="shared" si="165"/>
        <v>0.20388349514563106</v>
      </c>
      <c r="M334" s="226" t="s">
        <v>616</v>
      </c>
      <c r="N334" s="232">
        <v>44214</v>
      </c>
      <c r="O334" s="1"/>
      <c r="P334" s="1"/>
      <c r="Q334" s="1"/>
      <c r="R334" s="6" t="s">
        <v>815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54">
        <v>156</v>
      </c>
      <c r="B335" s="255">
        <v>44140</v>
      </c>
      <c r="C335" s="255"/>
      <c r="D335" s="256" t="s">
        <v>417</v>
      </c>
      <c r="E335" s="257" t="s">
        <v>654</v>
      </c>
      <c r="F335" s="257">
        <v>182.5</v>
      </c>
      <c r="G335" s="257"/>
      <c r="H335" s="257">
        <v>248</v>
      </c>
      <c r="I335" s="259">
        <v>248</v>
      </c>
      <c r="J335" s="229" t="s">
        <v>712</v>
      </c>
      <c r="K335" s="230">
        <f t="shared" si="164"/>
        <v>65.5</v>
      </c>
      <c r="L335" s="231">
        <f t="shared" si="165"/>
        <v>0.35890410958904112</v>
      </c>
      <c r="M335" s="226" t="s">
        <v>616</v>
      </c>
      <c r="N335" s="232">
        <v>44214</v>
      </c>
      <c r="O335" s="1"/>
      <c r="P335" s="1"/>
      <c r="Q335" s="1"/>
      <c r="R335" s="6" t="s">
        <v>815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54">
        <v>157</v>
      </c>
      <c r="B336" s="255">
        <v>44140</v>
      </c>
      <c r="C336" s="255"/>
      <c r="D336" s="256" t="s">
        <v>332</v>
      </c>
      <c r="E336" s="257" t="s">
        <v>654</v>
      </c>
      <c r="F336" s="257">
        <v>247.5</v>
      </c>
      <c r="G336" s="257"/>
      <c r="H336" s="257">
        <v>320</v>
      </c>
      <c r="I336" s="259">
        <v>320</v>
      </c>
      <c r="J336" s="229" t="s">
        <v>712</v>
      </c>
      <c r="K336" s="230">
        <f t="shared" si="164"/>
        <v>72.5</v>
      </c>
      <c r="L336" s="231">
        <f t="shared" si="165"/>
        <v>0.29292929292929293</v>
      </c>
      <c r="M336" s="226" t="s">
        <v>616</v>
      </c>
      <c r="N336" s="232">
        <v>44323</v>
      </c>
      <c r="O336" s="1"/>
      <c r="P336" s="1"/>
      <c r="Q336" s="1"/>
      <c r="R336" s="6" t="s">
        <v>815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54">
        <v>158</v>
      </c>
      <c r="B337" s="255">
        <v>44140</v>
      </c>
      <c r="C337" s="255"/>
      <c r="D337" s="256" t="s">
        <v>273</v>
      </c>
      <c r="E337" s="257" t="s">
        <v>654</v>
      </c>
      <c r="F337" s="227">
        <v>925</v>
      </c>
      <c r="G337" s="257"/>
      <c r="H337" s="257">
        <v>1095</v>
      </c>
      <c r="I337" s="259">
        <v>1093</v>
      </c>
      <c r="J337" s="229" t="s">
        <v>847</v>
      </c>
      <c r="K337" s="230">
        <f t="shared" si="164"/>
        <v>170</v>
      </c>
      <c r="L337" s="231">
        <f t="shared" si="165"/>
        <v>0.18378378378378379</v>
      </c>
      <c r="M337" s="226" t="s">
        <v>616</v>
      </c>
      <c r="N337" s="232">
        <v>44201</v>
      </c>
      <c r="O337" s="1"/>
      <c r="P337" s="1"/>
      <c r="Q337" s="1"/>
      <c r="R337" s="6" t="s">
        <v>815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54">
        <v>159</v>
      </c>
      <c r="B338" s="255">
        <v>44140</v>
      </c>
      <c r="C338" s="255"/>
      <c r="D338" s="256" t="s">
        <v>348</v>
      </c>
      <c r="E338" s="257" t="s">
        <v>654</v>
      </c>
      <c r="F338" s="227">
        <v>332.5</v>
      </c>
      <c r="G338" s="257"/>
      <c r="H338" s="257">
        <v>393</v>
      </c>
      <c r="I338" s="259">
        <v>406</v>
      </c>
      <c r="J338" s="229" t="s">
        <v>848</v>
      </c>
      <c r="K338" s="230">
        <f t="shared" si="164"/>
        <v>60.5</v>
      </c>
      <c r="L338" s="231">
        <f t="shared" si="165"/>
        <v>0.18195488721804512</v>
      </c>
      <c r="M338" s="226" t="s">
        <v>616</v>
      </c>
      <c r="N338" s="232">
        <v>44256</v>
      </c>
      <c r="O338" s="1"/>
      <c r="P338" s="1"/>
      <c r="Q338" s="1"/>
      <c r="R338" s="6" t="s">
        <v>815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54">
        <v>160</v>
      </c>
      <c r="B339" s="255">
        <v>44141</v>
      </c>
      <c r="C339" s="255"/>
      <c r="D339" s="256" t="s">
        <v>496</v>
      </c>
      <c r="E339" s="257" t="s">
        <v>654</v>
      </c>
      <c r="F339" s="227">
        <v>231</v>
      </c>
      <c r="G339" s="257"/>
      <c r="H339" s="257">
        <v>281</v>
      </c>
      <c r="I339" s="259">
        <v>281</v>
      </c>
      <c r="J339" s="229" t="s">
        <v>712</v>
      </c>
      <c r="K339" s="230">
        <f t="shared" si="164"/>
        <v>50</v>
      </c>
      <c r="L339" s="231">
        <f t="shared" si="165"/>
        <v>0.21645021645021645</v>
      </c>
      <c r="M339" s="226" t="s">
        <v>616</v>
      </c>
      <c r="N339" s="232">
        <v>44358</v>
      </c>
      <c r="O339" s="1"/>
      <c r="P339" s="1"/>
      <c r="Q339" s="1"/>
      <c r="R339" s="6" t="s">
        <v>815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97">
        <v>161</v>
      </c>
      <c r="B340" s="290">
        <v>44187</v>
      </c>
      <c r="C340" s="290"/>
      <c r="D340" s="291" t="s">
        <v>469</v>
      </c>
      <c r="E340" s="58" t="s">
        <v>654</v>
      </c>
      <c r="F340" s="292" t="s">
        <v>849</v>
      </c>
      <c r="G340" s="58"/>
      <c r="H340" s="58"/>
      <c r="I340" s="293">
        <v>239</v>
      </c>
      <c r="J340" s="285" t="s">
        <v>619</v>
      </c>
      <c r="K340" s="285"/>
      <c r="L340" s="294"/>
      <c r="M340" s="295"/>
      <c r="N340" s="296"/>
      <c r="O340" s="1"/>
      <c r="P340" s="1"/>
      <c r="Q340" s="1"/>
      <c r="R340" s="6" t="s">
        <v>815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97">
        <v>162</v>
      </c>
      <c r="B341" s="290">
        <v>44258</v>
      </c>
      <c r="C341" s="290"/>
      <c r="D341" s="291" t="s">
        <v>844</v>
      </c>
      <c r="E341" s="58" t="s">
        <v>654</v>
      </c>
      <c r="F341" s="292" t="s">
        <v>845</v>
      </c>
      <c r="G341" s="58"/>
      <c r="H341" s="58"/>
      <c r="I341" s="293">
        <v>590</v>
      </c>
      <c r="J341" s="285" t="s">
        <v>619</v>
      </c>
      <c r="K341" s="285"/>
      <c r="L341" s="294"/>
      <c r="M341" s="295"/>
      <c r="N341" s="296"/>
      <c r="O341" s="1"/>
      <c r="P341" s="1"/>
      <c r="R341" s="6" t="s">
        <v>815</v>
      </c>
    </row>
    <row r="342" spans="1:26" ht="12.75" customHeight="1">
      <c r="A342" s="254">
        <v>163</v>
      </c>
      <c r="B342" s="255">
        <v>44274</v>
      </c>
      <c r="C342" s="255"/>
      <c r="D342" s="256" t="s">
        <v>348</v>
      </c>
      <c r="E342" s="257" t="s">
        <v>654</v>
      </c>
      <c r="F342" s="227">
        <v>355</v>
      </c>
      <c r="G342" s="257"/>
      <c r="H342" s="257">
        <v>422.5</v>
      </c>
      <c r="I342" s="259">
        <v>420</v>
      </c>
      <c r="J342" s="229" t="s">
        <v>850</v>
      </c>
      <c r="K342" s="230">
        <f t="shared" ref="K342:K344" si="166">H342-F342</f>
        <v>67.5</v>
      </c>
      <c r="L342" s="231">
        <f t="shared" ref="L342:L344" si="167">K342/F342</f>
        <v>0.19014084507042253</v>
      </c>
      <c r="M342" s="226" t="s">
        <v>616</v>
      </c>
      <c r="N342" s="232">
        <v>44361</v>
      </c>
      <c r="O342" s="1"/>
      <c r="R342" s="298" t="s">
        <v>815</v>
      </c>
    </row>
    <row r="343" spans="1:26" ht="12.75" customHeight="1">
      <c r="A343" s="254">
        <v>164</v>
      </c>
      <c r="B343" s="255">
        <v>44295</v>
      </c>
      <c r="C343" s="255"/>
      <c r="D343" s="256" t="s">
        <v>851</v>
      </c>
      <c r="E343" s="257" t="s">
        <v>654</v>
      </c>
      <c r="F343" s="227">
        <v>555</v>
      </c>
      <c r="G343" s="257"/>
      <c r="H343" s="257">
        <v>663</v>
      </c>
      <c r="I343" s="259">
        <v>663</v>
      </c>
      <c r="J343" s="229" t="s">
        <v>852</v>
      </c>
      <c r="K343" s="230">
        <f t="shared" si="166"/>
        <v>108</v>
      </c>
      <c r="L343" s="231">
        <f t="shared" si="167"/>
        <v>0.19459459459459461</v>
      </c>
      <c r="M343" s="226" t="s">
        <v>616</v>
      </c>
      <c r="N343" s="232">
        <v>44321</v>
      </c>
      <c r="O343" s="1"/>
      <c r="P343" s="1"/>
      <c r="Q343" s="1"/>
      <c r="R343" s="298" t="s">
        <v>815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54">
        <v>165</v>
      </c>
      <c r="B344" s="255">
        <v>44308</v>
      </c>
      <c r="C344" s="255"/>
      <c r="D344" s="256" t="s">
        <v>385</v>
      </c>
      <c r="E344" s="257" t="s">
        <v>654</v>
      </c>
      <c r="F344" s="227">
        <v>126.5</v>
      </c>
      <c r="G344" s="257"/>
      <c r="H344" s="257">
        <v>155</v>
      </c>
      <c r="I344" s="259">
        <v>155</v>
      </c>
      <c r="J344" s="229" t="s">
        <v>712</v>
      </c>
      <c r="K344" s="230">
        <f t="shared" si="166"/>
        <v>28.5</v>
      </c>
      <c r="L344" s="231">
        <f t="shared" si="167"/>
        <v>0.22529644268774704</v>
      </c>
      <c r="M344" s="226" t="s">
        <v>616</v>
      </c>
      <c r="N344" s="232">
        <v>44362</v>
      </c>
      <c r="O344" s="1"/>
      <c r="R344" s="298" t="s">
        <v>815</v>
      </c>
    </row>
    <row r="345" spans="1:26" ht="12.75" customHeight="1">
      <c r="A345" s="297">
        <v>166</v>
      </c>
      <c r="B345" s="290">
        <v>44368</v>
      </c>
      <c r="C345" s="290"/>
      <c r="D345" s="291" t="s">
        <v>404</v>
      </c>
      <c r="E345" s="58" t="s">
        <v>654</v>
      </c>
      <c r="F345" s="292" t="s">
        <v>853</v>
      </c>
      <c r="G345" s="58"/>
      <c r="H345" s="58"/>
      <c r="I345" s="293">
        <v>344</v>
      </c>
      <c r="J345" s="285" t="s">
        <v>619</v>
      </c>
      <c r="K345" s="297"/>
      <c r="L345" s="290"/>
      <c r="M345" s="290"/>
      <c r="N345" s="291"/>
      <c r="O345" s="1"/>
      <c r="R345" s="298" t="s">
        <v>815</v>
      </c>
    </row>
    <row r="346" spans="1:26" ht="12.75" customHeight="1">
      <c r="A346" s="297">
        <v>167</v>
      </c>
      <c r="B346" s="290">
        <v>44368</v>
      </c>
      <c r="C346" s="290"/>
      <c r="D346" s="291" t="s">
        <v>496</v>
      </c>
      <c r="E346" s="58" t="s">
        <v>654</v>
      </c>
      <c r="F346" s="292" t="s">
        <v>854</v>
      </c>
      <c r="G346" s="58"/>
      <c r="H346" s="58"/>
      <c r="I346" s="293">
        <v>320</v>
      </c>
      <c r="J346" s="285" t="s">
        <v>619</v>
      </c>
      <c r="K346" s="297"/>
      <c r="L346" s="290"/>
      <c r="M346" s="290"/>
      <c r="N346" s="291"/>
      <c r="O346" s="44"/>
      <c r="R346" s="298" t="s">
        <v>815</v>
      </c>
    </row>
    <row r="347" spans="1:26" ht="12.75" customHeight="1">
      <c r="A347" s="297">
        <v>168</v>
      </c>
      <c r="B347" s="290">
        <v>44406</v>
      </c>
      <c r="C347" s="290"/>
      <c r="D347" s="291" t="s">
        <v>385</v>
      </c>
      <c r="E347" s="58" t="s">
        <v>654</v>
      </c>
      <c r="F347" s="292" t="s">
        <v>871</v>
      </c>
      <c r="G347" s="58"/>
      <c r="H347" s="58"/>
      <c r="I347" s="58">
        <v>200</v>
      </c>
      <c r="J347" s="285" t="s">
        <v>619</v>
      </c>
      <c r="K347" s="297"/>
      <c r="L347" s="290"/>
      <c r="M347" s="290"/>
      <c r="N347" s="291"/>
      <c r="O347" s="44"/>
      <c r="R347" s="298" t="s">
        <v>815</v>
      </c>
    </row>
    <row r="348" spans="1:26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298"/>
    </row>
    <row r="349" spans="1:26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298"/>
    </row>
    <row r="350" spans="1:26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298"/>
    </row>
    <row r="351" spans="1:26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298"/>
    </row>
    <row r="352" spans="1:26" ht="12.75" customHeight="1">
      <c r="A352" s="297"/>
      <c r="B352" s="299" t="s">
        <v>855</v>
      </c>
      <c r="F352" s="61"/>
      <c r="G352" s="61"/>
      <c r="H352" s="61"/>
      <c r="I352" s="61"/>
      <c r="J352" s="44"/>
      <c r="K352" s="61"/>
      <c r="L352" s="61"/>
      <c r="M352" s="61"/>
      <c r="O352" s="44"/>
      <c r="R352" s="298"/>
    </row>
    <row r="353" spans="1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1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1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1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1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A362" s="300"/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A363" s="300"/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A364" s="58"/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</sheetData>
  <autoFilter ref="R1:R360"/>
  <mergeCells count="14">
    <mergeCell ref="O94:O95"/>
    <mergeCell ref="P94:P95"/>
    <mergeCell ref="A94:A95"/>
    <mergeCell ref="B94:B95"/>
    <mergeCell ref="J94:J95"/>
    <mergeCell ref="M94:M95"/>
    <mergeCell ref="N94:N95"/>
    <mergeCell ref="O109:O110"/>
    <mergeCell ref="P109:P110"/>
    <mergeCell ref="A109:A110"/>
    <mergeCell ref="B109:B110"/>
    <mergeCell ref="J109:J110"/>
    <mergeCell ref="M109:M110"/>
    <mergeCell ref="N109:N1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2021-08-24T02:26:47Z</dcterms:modified>
</cp:coreProperties>
</file>