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2820" yWindow="2820" windowWidth="2385" windowHeight="1125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F&amp;O)'!$R$1:$R$331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287" i="7"/>
  <c r="L287" s="1"/>
  <c r="K115"/>
  <c r="M115" s="1"/>
  <c r="K113"/>
  <c r="M113" s="1"/>
  <c r="K107"/>
  <c r="M107" s="1"/>
  <c r="L46"/>
  <c r="K46"/>
  <c r="M46" s="1"/>
  <c r="K114"/>
  <c r="M114" s="1"/>
  <c r="K112"/>
  <c r="M112" s="1"/>
  <c r="K110"/>
  <c r="M110" s="1"/>
  <c r="K109"/>
  <c r="M109" s="1"/>
  <c r="K105"/>
  <c r="M105" s="1"/>
  <c r="K103"/>
  <c r="M103" s="1"/>
  <c r="K102"/>
  <c r="M102" s="1"/>
  <c r="M71"/>
  <c r="L71"/>
  <c r="K71"/>
  <c r="K111"/>
  <c r="M111" s="1"/>
  <c r="K108"/>
  <c r="M108" s="1"/>
  <c r="K104"/>
  <c r="M104" s="1"/>
  <c r="K106"/>
  <c r="M106" s="1"/>
  <c r="L78"/>
  <c r="K78"/>
  <c r="M76"/>
  <c r="K77"/>
  <c r="L76"/>
  <c r="K76"/>
  <c r="K99"/>
  <c r="M99" s="1"/>
  <c r="L22"/>
  <c r="K22"/>
  <c r="M22" s="1"/>
  <c r="L44"/>
  <c r="K44"/>
  <c r="M44" s="1"/>
  <c r="L45"/>
  <c r="K45"/>
  <c r="L36"/>
  <c r="K36"/>
  <c r="M36" s="1"/>
  <c r="M73"/>
  <c r="L73"/>
  <c r="K73"/>
  <c r="K74"/>
  <c r="L75"/>
  <c r="K75"/>
  <c r="K101"/>
  <c r="M101" s="1"/>
  <c r="K100"/>
  <c r="M100" s="1"/>
  <c r="K98"/>
  <c r="M98"/>
  <c r="L43"/>
  <c r="K43"/>
  <c r="M43" s="1"/>
  <c r="K97"/>
  <c r="M97" s="1"/>
  <c r="K95"/>
  <c r="M95" s="1"/>
  <c r="M94"/>
  <c r="K94"/>
  <c r="K96"/>
  <c r="M96" s="1"/>
  <c r="L315"/>
  <c r="K315"/>
  <c r="M78" l="1"/>
  <c r="M45"/>
  <c r="M75"/>
  <c r="K88"/>
  <c r="M88" s="1"/>
  <c r="K93"/>
  <c r="M93" s="1"/>
  <c r="K313"/>
  <c r="L313" s="1"/>
  <c r="L42"/>
  <c r="K42"/>
  <c r="L41"/>
  <c r="K41"/>
  <c r="M41" s="1"/>
  <c r="K310"/>
  <c r="L310" s="1"/>
  <c r="K304"/>
  <c r="L304" s="1"/>
  <c r="K92"/>
  <c r="M92" s="1"/>
  <c r="L70"/>
  <c r="K70"/>
  <c r="L68"/>
  <c r="K68"/>
  <c r="L69"/>
  <c r="K69"/>
  <c r="L67"/>
  <c r="K67"/>
  <c r="L39"/>
  <c r="K39"/>
  <c r="L40"/>
  <c r="K40"/>
  <c r="L13"/>
  <c r="K13"/>
  <c r="L128"/>
  <c r="K128"/>
  <c r="L37"/>
  <c r="K37"/>
  <c r="L34"/>
  <c r="K34"/>
  <c r="K91"/>
  <c r="M91" s="1"/>
  <c r="L33"/>
  <c r="K33"/>
  <c r="L11"/>
  <c r="K11"/>
  <c r="L17"/>
  <c r="K17"/>
  <c r="L16"/>
  <c r="K16"/>
  <c r="M16" s="1"/>
  <c r="L66"/>
  <c r="K66"/>
  <c r="L64"/>
  <c r="K64"/>
  <c r="L65"/>
  <c r="K65"/>
  <c r="L38"/>
  <c r="K38"/>
  <c r="L14"/>
  <c r="K90"/>
  <c r="M90" s="1"/>
  <c r="L63"/>
  <c r="K63"/>
  <c r="M42" l="1"/>
  <c r="M65"/>
  <c r="M37"/>
  <c r="M67"/>
  <c r="M40"/>
  <c r="M68"/>
  <c r="M11"/>
  <c r="M63"/>
  <c r="M13"/>
  <c r="M17"/>
  <c r="M70"/>
  <c r="M69"/>
  <c r="M39"/>
  <c r="M128"/>
  <c r="M34"/>
  <c r="M33"/>
  <c r="M66"/>
  <c r="M64"/>
  <c r="M38"/>
  <c r="L35"/>
  <c r="K89"/>
  <c r="M89" s="1"/>
  <c r="K35"/>
  <c r="K14"/>
  <c r="M35" l="1"/>
  <c r="M14"/>
  <c r="K299"/>
  <c r="L299" s="1"/>
  <c r="K288"/>
  <c r="L288" s="1"/>
  <c r="K307"/>
  <c r="L307" s="1"/>
  <c r="K314" l="1"/>
  <c r="L314" s="1"/>
  <c r="K309" l="1"/>
  <c r="L309" s="1"/>
  <c r="K301" l="1"/>
  <c r="L301" s="1"/>
  <c r="K281"/>
  <c r="L281" s="1"/>
  <c r="K306"/>
  <c r="L306" s="1"/>
  <c r="K305"/>
  <c r="L305" s="1"/>
  <c r="K308"/>
  <c r="L308" s="1"/>
  <c r="K303"/>
  <c r="L303" s="1"/>
  <c r="M7"/>
  <c r="F291"/>
  <c r="K291" s="1"/>
  <c r="L291" s="1"/>
  <c r="K292"/>
  <c r="L292" s="1"/>
  <c r="K283"/>
  <c r="L283" s="1"/>
  <c r="K286"/>
  <c r="L286" s="1"/>
  <c r="K294"/>
  <c r="L294" s="1"/>
  <c r="F285"/>
  <c r="F284"/>
  <c r="K284" s="1"/>
  <c r="L284" s="1"/>
  <c r="F282"/>
  <c r="K282" s="1"/>
  <c r="L282" s="1"/>
  <c r="F262"/>
  <c r="K262" s="1"/>
  <c r="L262" s="1"/>
  <c r="F214"/>
  <c r="K214" s="1"/>
  <c r="L214" s="1"/>
  <c r="K293"/>
  <c r="L293" s="1"/>
  <c r="K297"/>
  <c r="L297" s="1"/>
  <c r="K298"/>
  <c r="L298" s="1"/>
  <c r="K290"/>
  <c r="L290" s="1"/>
  <c r="K300"/>
  <c r="L300" s="1"/>
  <c r="K296"/>
  <c r="L296" s="1"/>
  <c r="K289"/>
  <c r="L289" s="1"/>
  <c r="K278"/>
  <c r="L278" s="1"/>
  <c r="K280"/>
  <c r="L280" s="1"/>
  <c r="K277"/>
  <c r="L277" s="1"/>
  <c r="K279"/>
  <c r="L279" s="1"/>
  <c r="K208"/>
  <c r="L208" s="1"/>
  <c r="K261"/>
  <c r="L261" s="1"/>
  <c r="K275"/>
  <c r="L275" s="1"/>
  <c r="K276"/>
  <c r="L276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4"/>
  <c r="L264" s="1"/>
  <c r="K263"/>
  <c r="L263" s="1"/>
  <c r="K258"/>
  <c r="L258" s="1"/>
  <c r="K257"/>
  <c r="L257" s="1"/>
  <c r="K256"/>
  <c r="L256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4"/>
  <c r="L234" s="1"/>
  <c r="K232"/>
  <c r="L232" s="1"/>
  <c r="K230"/>
  <c r="L230" s="1"/>
  <c r="K229"/>
  <c r="L229" s="1"/>
  <c r="K228"/>
  <c r="L228" s="1"/>
  <c r="K226"/>
  <c r="L226" s="1"/>
  <c r="K225"/>
  <c r="L225" s="1"/>
  <c r="K224"/>
  <c r="L224" s="1"/>
  <c r="K223"/>
  <c r="K222"/>
  <c r="L222" s="1"/>
  <c r="K221"/>
  <c r="L221" s="1"/>
  <c r="K219"/>
  <c r="L219" s="1"/>
  <c r="K218"/>
  <c r="L218" s="1"/>
  <c r="K217"/>
  <c r="L217" s="1"/>
  <c r="K216"/>
  <c r="L216" s="1"/>
  <c r="K215"/>
  <c r="L215" s="1"/>
  <c r="H213"/>
  <c r="K213" s="1"/>
  <c r="L213" s="1"/>
  <c r="K210"/>
  <c r="L210" s="1"/>
  <c r="K209"/>
  <c r="L209" s="1"/>
  <c r="K207"/>
  <c r="L207" s="1"/>
  <c r="K206"/>
  <c r="L206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H179"/>
  <c r="K179" s="1"/>
  <c r="L179" s="1"/>
  <c r="F178"/>
  <c r="K178" s="1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D7" i="6"/>
  <c r="K6" i="4"/>
  <c r="K6" i="3"/>
  <c r="L6" i="2"/>
</calcChain>
</file>

<file path=xl/sharedStrings.xml><?xml version="1.0" encoding="utf-8"?>
<sst xmlns="http://schemas.openxmlformats.org/spreadsheetml/2006/main" count="3246" uniqueCount="1181">
  <si>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</si>
  <si>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</si>
  <si>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</si>
  <si>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</si>
  <si>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</si>
  <si>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</si>
  <si>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</si>
  <si>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</si>
  <si>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</si>
  <si>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</si>
  <si>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</si>
  <si>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</si>
  <si>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</si>
  <si>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</si>
  <si>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</si>
  <si>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</si>
  <si>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</si>
  <si>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</si>
  <si>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</si>
  <si>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</si>
  <si>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</si>
  <si>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</si>
  <si>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</si>
  <si>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</si>
  <si>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</si>
  <si>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</si>
  <si>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</si>
  <si>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</si>
  <si>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</si>
  <si>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</si>
  <si>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</si>
  <si>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</si>
  <si>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</si>
  <si>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</si>
  <si>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</si>
  <si>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</si>
  <si>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</si>
  <si>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</si>
  <si>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</si>
  <si>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</si>
  <si>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</si>
  <si>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</si>
  <si>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</si>
  <si>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</si>
  <si>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</si>
  <si>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</si>
  <si>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</si>
  <si>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</si>
  <si>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</si>
  <si>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</si>
  <si>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</si>
  <si>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</si>
  <si>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</si>
  <si>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</si>
  <si>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</si>
  <si>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</si>
  <si>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</si>
  <si>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</si>
  <si>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</si>
  <si>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</si>
  <si>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</si>
  <si>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</si>
  <si>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</si>
  <si>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</si>
  <si>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</si>
  <si>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</si>
  <si>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</si>
  <si>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</si>
  <si>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</si>
  <si>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</si>
  <si>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</si>
  <si>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</si>
  <si>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</si>
  <si>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</si>
  <si>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</si>
  <si>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</si>
  <si>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</si>
  <si>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</si>
  <si>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</si>
  <si>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</si>
  <si>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</si>
  <si>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</si>
  <si>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</si>
  <si>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</si>
  <si>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</si>
  <si>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</si>
  <si>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</si>
  <si>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</si>
  <si>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</si>
  <si>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</si>
  <si>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</si>
  <si>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</si>
  <si>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</si>
  <si>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</si>
  <si>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</si>
  <si>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</si>
  <si>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</si>
  <si>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</si>
  <si>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</si>
  <si>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</si>
  <si>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</si>
  <si>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</si>
  <si>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</si>
  <si>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</si>
  <si>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</si>
  <si>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</si>
  <si>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</si>
  <si>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</si>
  <si>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</si>
  <si>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</si>
  <si>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</si>
  <si>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</si>
  <si>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</si>
  <si>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</si>
  <si>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</si>
  <si>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</si>
  <si>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</si>
  <si>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</si>
  <si>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</si>
  <si>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</si>
  <si>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</si>
  <si>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</si>
  <si>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</si>
  <si>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</si>
  <si>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</si>
  <si>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</si>
  <si>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</si>
  <si>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</si>
  <si>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</si>
  <si>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</si>
  <si>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</si>
  <si>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</si>
  <si>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</si>
  <si>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</si>
  <si>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</si>
  <si>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</si>
  <si>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</si>
  <si>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</si>
  <si>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</si>
  <si>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</si>
  <si>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</si>
  <si>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</si>
  <si>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</si>
  <si>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</si>
  <si>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</si>
  <si>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</si>
  <si>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</si>
  <si>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</si>
  <si>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</si>
  <si>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</si>
  <si>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</si>
  <si>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</si>
  <si>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</si>
  <si>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</si>
  <si>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</si>
  <si>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</si>
  <si>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</si>
  <si>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</si>
  <si>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</si>
  <si>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</si>
  <si>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</si>
  <si>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</si>
  <si>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</si>
  <si>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</si>
  <si>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</si>
  <si>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</si>
  <si>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</si>
  <si>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</si>
  <si>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</si>
  <si>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</si>
  <si>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</si>
  <si>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</si>
  <si>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</si>
  <si>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</si>
  <si>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</si>
  <si>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</si>
  <si>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</si>
  <si>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</si>
  <si>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</si>
  <si>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</si>
  <si>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</si>
  <si>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</si>
  <si>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</si>
  <si>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</si>
  <si>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</si>
  <si>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</si>
  <si>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</si>
  <si>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</si>
  <si>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</si>
  <si>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</si>
  <si>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</si>
  <si>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</si>
  <si>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</si>
  <si>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</si>
  <si>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</si>
  <si>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</si>
  <si>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</si>
  <si>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</si>
  <si>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</si>
  <si>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</si>
  <si>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</si>
  <si>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</si>
  <si>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</si>
  <si>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</si>
  <si>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</si>
  <si>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</si>
  <si>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</si>
  <si>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</si>
  <si>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</si>
  <si>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</si>
  <si>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</si>
  <si>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</si>
  <si>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</si>
  <si>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</si>
  <si>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</si>
  <si>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</si>
  <si>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</si>
  <si>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</si>
  <si>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</si>
  <si>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</si>
  <si>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</si>
  <si>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</si>
  <si>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</si>
  <si>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</si>
  <si>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</si>
  <si>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</si>
  <si>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</si>
  <si>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</si>
  <si>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</si>
  <si>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</si>
  <si>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</si>
  <si>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</si>
  <si>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</si>
  <si>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</si>
  <si>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</si>
  <si>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</si>
  <si>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</si>
  <si>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</si>
  <si>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</si>
  <si>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</si>
  <si>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</si>
  <si>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</si>
  <si>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</si>
  <si>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</si>
  <si>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</si>
  <si>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</si>
  <si>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</si>
  <si>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</si>
  <si>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</si>
  <si>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</si>
  <si>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</si>
  <si>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</si>
  <si>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</si>
  <si>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</si>
  <si>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</si>
  <si>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</si>
  <si>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</si>
  <si>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</si>
  <si>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</si>
  <si>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</si>
  <si>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</si>
  <si>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</si>
  <si>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</si>
  <si>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</si>
  <si>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</si>
  <si>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</si>
  <si>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</si>
  <si>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</si>
  <si>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</si>
  <si>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</si>
  <si>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</si>
  <si>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</si>
  <si>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</si>
  <si>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</si>
  <si>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</si>
  <si>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</si>
  <si>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</si>
  <si>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</si>
  <si>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</si>
  <si>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</si>
  <si>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</si>
  <si>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</si>
  <si>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</si>
  <si>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</si>
  <si>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</si>
  <si>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</si>
  <si>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</si>
  <si>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</si>
  <si>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</si>
  <si>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</si>
  <si>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</si>
  <si>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</si>
  <si>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</si>
  <si>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</si>
  <si>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</si>
  <si>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</si>
  <si>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</si>
  <si>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</si>
  <si>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</si>
  <si>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</si>
  <si>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</si>
  <si>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</si>
  <si>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</si>
  <si>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</si>
  <si>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</si>
  <si>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</si>
  <si>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</si>
  <si>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</si>
  <si>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</si>
  <si>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</si>
  <si>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</si>
  <si>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</si>
  <si>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</si>
  <si>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</si>
  <si>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</si>
  <si>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</si>
  <si>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</si>
  <si>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</si>
  <si>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</si>
  <si>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</si>
  <si>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</si>
  <si>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</si>
  <si>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</si>
  <si>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</si>
  <si>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</si>
  <si>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</si>
  <si>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</si>
  <si>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</si>
  <si>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</si>
  <si>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</si>
  <si>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</si>
  <si>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</si>
  <si>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</si>
  <si>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</si>
  <si>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</si>
  <si>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</si>
  <si>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</si>
  <si>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</si>
  <si>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</si>
  <si>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</si>
  <si>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</si>
  <si>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</si>
  <si>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</si>
  <si>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</si>
  <si>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</si>
  <si>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</si>
  <si>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</si>
  <si>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</si>
  <si>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</si>
  <si>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</si>
  <si>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</si>
  <si>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</si>
  <si>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</si>
  <si>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</si>
  <si>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</si>
  <si>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</si>
  <si>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</si>
  <si>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</si>
  <si>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</si>
  <si>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</si>
  <si>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</si>
  <si>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</si>
  <si>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</si>
  <si>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</si>
  <si>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</si>
  <si>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</si>
  <si>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</si>
  <si>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</si>
  <si>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</si>
  <si>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</si>
  <si>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</si>
  <si>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</si>
  <si>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</si>
  <si>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</si>
  <si>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</si>
  <si>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</si>
  <si>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</si>
  <si>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</si>
  <si>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</si>
  <si>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</si>
  <si>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</si>
  <si>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</si>
  <si>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</si>
  <si>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</si>
  <si>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</si>
  <si>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</si>
  <si>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</si>
  <si>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</si>
  <si>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</si>
  <si>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</si>
  <si>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</si>
  <si>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</si>
  <si>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</si>
  <si>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</si>
  <si>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</si>
  <si>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</si>
  <si>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</si>
  <si>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</si>
  <si>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</si>
  <si>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</si>
  <si>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</si>
  <si>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</si>
  <si>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</si>
  <si>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</si>
  <si>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</si>
  <si>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</si>
  <si>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</si>
  <si>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</si>
  <si>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</si>
  <si>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</si>
  <si>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</si>
  <si>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</si>
  <si>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</si>
  <si>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</si>
  <si>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</si>
  <si>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</si>
  <si>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</si>
  <si>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</si>
  <si>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</si>
  <si>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</si>
  <si>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</si>
  <si>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</si>
  <si>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</si>
  <si>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</si>
  <si>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</si>
  <si>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</si>
  <si>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</si>
  <si>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</si>
  <si>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</si>
  <si>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</si>
  <si>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</si>
  <si>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</si>
  <si>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</si>
  <si>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</si>
  <si>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</si>
  <si>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</si>
  <si>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</si>
  <si>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</si>
  <si>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</si>
  <si>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</si>
  <si>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</si>
  <si>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</si>
  <si>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</si>
  <si>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</si>
  <si>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</si>
  <si>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</si>
  <si>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</si>
  <si>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</si>
  <si>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</si>
  <si>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</si>
  <si>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</si>
  <si>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</si>
  <si>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</si>
  <si>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</si>
  <si>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</si>
  <si>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</si>
  <si>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</si>
  <si>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</si>
  <si>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</si>
  <si>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</si>
  <si>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</si>
  <si>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</si>
  <si>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</si>
  <si>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</si>
  <si>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</si>
  <si>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</si>
  <si>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</si>
  <si>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</si>
  <si>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</si>
  <si>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</si>
  <si>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</si>
  <si>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</si>
  <si>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</si>
  <si>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</si>
  <si>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</si>
  <si>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</si>
  <si>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</si>
  <si>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</si>
  <si>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</si>
  <si>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</si>
  <si>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</si>
  <si>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</si>
  <si>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</si>
  <si>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</si>
  <si>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</si>
  <si>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</si>
  <si>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</si>
  <si>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</si>
  <si>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</si>
  <si>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</si>
  <si>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</si>
  <si>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</si>
  <si>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</si>
  <si>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</si>
  <si>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</si>
  <si>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</si>
  <si>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</si>
  <si>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</si>
  <si>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</si>
  <si>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</si>
  <si>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</si>
  <si>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</si>
  <si>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</si>
  <si>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</si>
  <si>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</si>
  <si>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</si>
  <si>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</si>
  <si>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</si>
  <si>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</si>
  <si>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</si>
  <si>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</si>
  <si>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</si>
  <si>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</si>
  <si>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</si>
  <si>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</si>
  <si>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</si>
  <si>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</si>
  <si>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</si>
  <si>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</si>
  <si>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</si>
  <si>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</si>
  <si>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</si>
  <si>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</si>
  <si>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</si>
  <si>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</si>
  <si>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</si>
  <si>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</si>
  <si>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</si>
  <si>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</si>
  <si>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</si>
  <si>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</si>
  <si>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</si>
  <si>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</si>
  <si>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</si>
  <si>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</si>
  <si>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</si>
  <si>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</si>
  <si>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</si>
  <si>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</si>
  <si>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</si>
  <si>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</si>
  <si>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</si>
  <si>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</si>
  <si>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</si>
  <si>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</si>
  <si>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</si>
  <si>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</si>
  <si>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</si>
  <si>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</si>
  <si>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</si>
  <si>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</si>
  <si>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</si>
  <si>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</si>
  <si>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</si>
  <si>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</si>
  <si>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</si>
  <si>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</si>
  <si>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</si>
  <si>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</si>
  <si>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</si>
  <si>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</si>
  <si>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</si>
  <si>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</si>
  <si>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</si>
  <si>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</si>
  <si>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</si>
  <si>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</si>
  <si>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</si>
  <si>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</si>
  <si>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</si>
  <si>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</si>
  <si>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</si>
  <si>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</si>
  <si>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</si>
  <si>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</si>
  <si>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</si>
  <si>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</si>
  <si>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</si>
  <si>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</si>
  <si>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</si>
  <si>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</si>
  <si>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</si>
  <si>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</si>
  <si>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</si>
  <si>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</si>
  <si>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</si>
  <si>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</si>
  <si>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</si>
  <si>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</si>
  <si>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</si>
  <si>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</si>
  <si>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</si>
  <si>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</si>
  <si>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</si>
  <si>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</si>
  <si>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</si>
  <si>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</si>
  <si>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</si>
  <si>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</si>
  <si>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</si>
  <si>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</si>
  <si>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</si>
  <si>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</si>
  <si>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</si>
  <si>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</si>
  <si>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</si>
  <si>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</si>
  <si>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</si>
  <si>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</si>
  <si>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</si>
  <si>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</si>
  <si>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</si>
  <si>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</si>
  <si>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</si>
  <si>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</si>
  <si>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</si>
  <si>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</si>
  <si>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</si>
  <si>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</si>
  <si>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</si>
  <si>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</si>
  <si>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</si>
  <si>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</si>
  <si>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</si>
  <si>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</si>
  <si>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</si>
  <si>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</si>
  <si>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</si>
  <si>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</si>
  <si>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</si>
  <si>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</si>
  <si>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</si>
  <si>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</si>
  <si>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</si>
  <si>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</si>
  <si>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</si>
  <si>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</si>
  <si>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</si>
  <si>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</si>
  <si>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</si>
  <si>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</si>
  <si>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</si>
  <si>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</si>
  <si>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</si>
  <si>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</si>
  <si>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</si>
  <si>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</si>
  <si>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</si>
  <si>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</si>
  <si>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</si>
  <si>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</si>
  <si>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</si>
  <si>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</si>
  <si>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</si>
  <si>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</si>
  <si>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</si>
  <si>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</si>
  <si>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</si>
  <si>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</si>
  <si>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</si>
  <si>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</si>
  <si>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</si>
  <si>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</si>
  <si>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</si>
  <si>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</si>
  <si>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</si>
  <si>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</si>
  <si>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</si>
  <si>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</si>
  <si>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</si>
  <si>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</si>
  <si>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</si>
  <si>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</si>
  <si>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</si>
  <si>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</si>
  <si>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</si>
  <si>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</si>
  <si>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</si>
  <si>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</si>
  <si>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</si>
  <si>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</si>
  <si>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</si>
  <si>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</si>
  <si>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</si>
  <si>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</si>
  <si>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</si>
  <si>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</si>
  <si>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</si>
  <si>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</si>
  <si>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</si>
  <si>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</si>
  <si>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</si>
  <si>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</si>
  <si>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</si>
  <si>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</si>
  <si>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</si>
  <si>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</si>
  <si>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</si>
  <si>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</si>
  <si>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</si>
  <si>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</si>
  <si>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</si>
  <si>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</si>
  <si>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</si>
  <si>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</si>
  <si>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</si>
  <si>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</si>
  <si>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</si>
  <si>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</si>
  <si>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</si>
  <si>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</si>
  <si>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</si>
  <si>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</si>
  <si>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</si>
  <si>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</si>
  <si>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</si>
  <si>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</si>
  <si>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</si>
  <si>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</si>
  <si>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</si>
  <si>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</si>
  <si>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</si>
  <si>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</si>
  <si>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</si>
  <si>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</si>
  <si>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</si>
  <si>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</si>
  <si>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</si>
  <si>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</si>
  <si>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</si>
  <si>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</si>
  <si>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</si>
  <si>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</si>
  <si>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</si>
  <si>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</si>
  <si>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</si>
  <si>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</si>
  <si>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</si>
  <si>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</si>
  <si>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</si>
  <si>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</si>
  <si>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</si>
  <si>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</si>
  <si>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</si>
  <si>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</si>
  <si>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</si>
  <si>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</si>
  <si>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</si>
  <si>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</si>
  <si>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</si>
  <si>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</si>
  <si>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</si>
  <si>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</si>
  <si>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</si>
  <si>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</si>
  <si>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</si>
  <si>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</si>
  <si>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</si>
  <si>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</si>
  <si>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</si>
  <si>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</si>
  <si>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</si>
  <si>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</si>
  <si>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</si>
  <si>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</si>
  <si>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</si>
  <si>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</si>
  <si>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</si>
  <si>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</si>
  <si>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</si>
  <si>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</si>
  <si>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</si>
  <si>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</si>
  <si>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</si>
  <si>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</si>
  <si>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</si>
  <si>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</si>
  <si>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</si>
  <si>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</si>
  <si>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</si>
  <si>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</si>
  <si>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</si>
  <si>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</si>
  <si>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</si>
  <si>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</si>
  <si>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</si>
  <si>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</si>
  <si>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</si>
  <si>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</si>
  <si>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</si>
  <si>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</si>
  <si>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</si>
  <si>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</si>
  <si>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</si>
  <si>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</si>
  <si>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</si>
  <si>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</si>
  <si>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</si>
  <si>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</si>
  <si>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</si>
  <si>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</si>
  <si>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</si>
  <si>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</si>
  <si>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</si>
  <si>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</si>
  <si>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</si>
  <si>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</si>
  <si>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</si>
  <si>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</si>
  <si>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</si>
  <si>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</si>
  <si>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</si>
  <si>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</si>
  <si>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</si>
  <si>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</si>
  <si>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</si>
  <si>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</si>
  <si>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</si>
  <si>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</si>
  <si>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</si>
  <si>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</si>
  <si>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</si>
  <si>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</si>
  <si>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</si>
  <si>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</si>
  <si>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</si>
  <si>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</si>
  <si>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</si>
  <si>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</si>
  <si>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</si>
  <si>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</si>
  <si>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</si>
  <si>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</si>
  <si>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</si>
  <si>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</si>
  <si>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</si>
  <si>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</si>
  <si>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</si>
  <si>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1465-1475</t>
  </si>
  <si>
    <t>1600-1700</t>
  </si>
  <si>
    <t>ANURAS</t>
  </si>
  <si>
    <t>ALPHA LEON ENTERPRISES LLP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</si>
  <si>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</si>
  <si>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</si>
  <si>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</si>
  <si>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</si>
  <si>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</si>
  <si>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</si>
  <si>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</si>
  <si>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</si>
  <si>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</si>
  <si>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</si>
  <si>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</si>
  <si>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</si>
  <si>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</si>
  <si>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</si>
  <si>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</si>
  <si>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590-610</t>
  </si>
  <si>
    <t xml:space="preserve">TVSMOTOR </t>
  </si>
  <si>
    <t>665-675</t>
  </si>
  <si>
    <t>2250-2300</t>
  </si>
  <si>
    <t>NIFTY 15600 CE 3 JUNE</t>
  </si>
  <si>
    <t>Loss of Rs.22.5/-</t>
  </si>
  <si>
    <t>450-455</t>
  </si>
  <si>
    <t>2965-2985</t>
  </si>
  <si>
    <t>3300-3350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</si>
  <si>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</si>
  <si>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</si>
  <si>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</si>
  <si>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</si>
  <si>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</si>
  <si>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</si>
  <si>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</si>
  <si>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</si>
  <si>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</si>
  <si>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</si>
  <si>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 xml:space="preserve">AMARAJABAT </t>
  </si>
  <si>
    <t>780-790</t>
  </si>
  <si>
    <t>1240-1250</t>
  </si>
  <si>
    <t>Profit of Rs.22.5/-</t>
  </si>
  <si>
    <t>Profit of Rs.28.5/-</t>
  </si>
  <si>
    <t>Profit of Rs.7/-</t>
  </si>
  <si>
    <t>Profit of Rs.100/-</t>
  </si>
  <si>
    <t>Profit of Rs.160/-</t>
  </si>
  <si>
    <t>Profit of Rs.38/-</t>
  </si>
  <si>
    <t>2380-2400</t>
  </si>
  <si>
    <t>ESCORTS JUNE FUT</t>
  </si>
  <si>
    <t>1250-1260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</si>
  <si>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</si>
  <si>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</si>
  <si>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</si>
  <si>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</si>
  <si>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</si>
  <si>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</si>
  <si>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 xml:space="preserve">IEX </t>
  </si>
  <si>
    <t>375-380</t>
  </si>
  <si>
    <t>4800-4850</t>
  </si>
  <si>
    <t xml:space="preserve">HCLTECH JUNE FUT </t>
  </si>
  <si>
    <t>990-1000</t>
  </si>
  <si>
    <t>Profit of Rs.8/-</t>
  </si>
  <si>
    <t xml:space="preserve">IRCTC </t>
  </si>
  <si>
    <t>2200-2250</t>
  </si>
  <si>
    <t>Profit of Rs.28/-</t>
  </si>
  <si>
    <t>Loss of Rs.21/-</t>
  </si>
  <si>
    <t>Loss of Rs.70/-</t>
  </si>
  <si>
    <t>TECHM 1080 CE JUNE</t>
  </si>
  <si>
    <t>28-32</t>
  </si>
  <si>
    <t>NK SECURITIES RESEARCH PRIVATE LIMITED</t>
  </si>
  <si>
    <t>317-327</t>
  </si>
  <si>
    <t>Buy&lt;&gt;</t>
  </si>
  <si>
    <t xml:space="preserve"> NIFTY 15550 PE 17 JUNE</t>
  </si>
  <si>
    <t>110-120</t>
  </si>
  <si>
    <t>Profit of Rs.4/-</t>
  </si>
  <si>
    <t>2980-3020</t>
  </si>
  <si>
    <t>3570-3600</t>
  </si>
  <si>
    <t>3900-4000</t>
  </si>
  <si>
    <t>DGL</t>
  </si>
  <si>
    <t>MAANOR INVESTMENTS PRIVATE LIMITED .</t>
  </si>
  <si>
    <t>OPTIFIN</t>
  </si>
  <si>
    <t>VEAM CAPITALS PRIVATE LIMITED</t>
  </si>
  <si>
    <t>XTX MARKETS LLP</t>
  </si>
  <si>
    <t>VERTOZ</t>
  </si>
  <si>
    <t>Vertoz Advertising Ltd</t>
  </si>
  <si>
    <t>GRANULES 350 CE JUNE</t>
  </si>
  <si>
    <t>14-16</t>
  </si>
  <si>
    <t>HEROMOTOCO APRIL FUT</t>
  </si>
  <si>
    <t>HEROMOTOCO APR 3050 CE</t>
  </si>
  <si>
    <t>RELIANCE JUNE FUT</t>
  </si>
  <si>
    <t>RELIANCE 2260 CE</t>
  </si>
  <si>
    <t>Loss of Rs.80/-</t>
  </si>
  <si>
    <t>Loss of Rs.74/-</t>
  </si>
  <si>
    <t>Profit of Rs.67.5/-</t>
  </si>
  <si>
    <t>Loss of Rs.46.5/-</t>
  </si>
  <si>
    <t>Profit of Rs.1.15/-</t>
  </si>
  <si>
    <t>165-170</t>
  </si>
  <si>
    <t>2050-2065</t>
  </si>
  <si>
    <t>DRREDDY JUNE FUT</t>
  </si>
  <si>
    <t>DRREDDY 5600 CE</t>
  </si>
  <si>
    <t xml:space="preserve">BANKNIFTY 35000 PE 17 JUNE </t>
  </si>
  <si>
    <t>300-350</t>
  </si>
  <si>
    <t>610-620</t>
  </si>
  <si>
    <t>130-132</t>
  </si>
  <si>
    <t>TECHM JUN FUT</t>
  </si>
  <si>
    <t>1100-1110</t>
  </si>
  <si>
    <t>M&amp;MFIN 185 CE JUNE</t>
  </si>
  <si>
    <t>M&amp;MFIN 190 CE JUNE</t>
  </si>
  <si>
    <t xml:space="preserve">PETRONET 245 CE JUNE </t>
  </si>
  <si>
    <t>1190-1205</t>
  </si>
  <si>
    <t>1300-1350</t>
  </si>
  <si>
    <t>HERANBA</t>
  </si>
  <si>
    <t>830-860</t>
  </si>
  <si>
    <t>220-224</t>
  </si>
  <si>
    <t>Profit of Rs.1/-</t>
  </si>
  <si>
    <t>Loss of Rs.3.75/-</t>
  </si>
  <si>
    <t>Profit of Rs.65/-</t>
  </si>
  <si>
    <t>2260-2300</t>
  </si>
  <si>
    <t>2600-2700</t>
  </si>
  <si>
    <t>HDFCBANK 1500 CE JUNE</t>
  </si>
  <si>
    <t>B M TRADERS</t>
  </si>
  <si>
    <t>NOPEA CAPITAL SERVICES PRIVATE LIMITED</t>
  </si>
  <si>
    <t>ORTINLAB</t>
  </si>
  <si>
    <t>Ortin Laboratories Ltd</t>
  </si>
  <si>
    <t>Loss of Rs.5.25/-</t>
  </si>
  <si>
    <t>Profit of Rs.40.5/-</t>
  </si>
  <si>
    <t>Part Profit of Rs.21.5/-</t>
  </si>
  <si>
    <t>Part Profit of Rs.14.5/-</t>
  </si>
  <si>
    <t>BANKNIFTY 35000 CE 24 JUNE</t>
  </si>
  <si>
    <t>550-600</t>
  </si>
  <si>
    <t>Loss of Rs.9.5/-</t>
  </si>
  <si>
    <t>RELIANCE 2220 CE  JUNE</t>
  </si>
  <si>
    <t>75-85</t>
  </si>
  <si>
    <t>Profit of Rs.6.5/-</t>
  </si>
  <si>
    <t>NIFTY 15650 CE 17-JUNE</t>
  </si>
  <si>
    <t>Profit of Rs.12.5/-</t>
  </si>
  <si>
    <t>Profit of Rs.13/-</t>
  </si>
  <si>
    <t>Loss of Rs.89/-</t>
  </si>
  <si>
    <t>SUMEDHA</t>
  </si>
  <si>
    <t>Loss of Rs.6.5/-</t>
  </si>
  <si>
    <t>Loss of Rs.13/-</t>
  </si>
  <si>
    <t>Loss of Rs.50/-</t>
  </si>
  <si>
    <t>Loss of Rs.150/-</t>
  </si>
  <si>
    <t>Porfit of Rs.80/-</t>
  </si>
  <si>
    <t>NIFTY JUNE FUT</t>
  </si>
  <si>
    <t>NIFTY 15600 CE</t>
  </si>
  <si>
    <t>TATASTEEL JUN FUT</t>
  </si>
  <si>
    <t>Profit of Rs.10/-</t>
  </si>
  <si>
    <t>HCLTECH JUN FUT</t>
  </si>
  <si>
    <t>980-982</t>
  </si>
  <si>
    <t>1010-1020</t>
  </si>
  <si>
    <t>M&amp;MFIN 180 CE JUN</t>
  </si>
  <si>
    <t>RELIANCE 2160 PE JUN</t>
  </si>
  <si>
    <t>POWERGRID 220 PE JUN</t>
  </si>
  <si>
    <t>TECHM 1060 PE JUNE</t>
  </si>
  <si>
    <t>NIFTY 15800 CE JUNE</t>
  </si>
  <si>
    <t>Profit of Rs.16/-</t>
  </si>
  <si>
    <t>OLGA TRADING PRIVATE LIMITED</t>
  </si>
  <si>
    <t>Profit of Rs.0.60/-</t>
  </si>
  <si>
    <t>Profit of Rs.38.5/-</t>
  </si>
  <si>
    <t>285-290</t>
  </si>
  <si>
    <t>260-265</t>
  </si>
  <si>
    <t>VOLTAS 1020 CE JUN</t>
  </si>
  <si>
    <t>20-25</t>
  </si>
  <si>
    <t>12-13.0</t>
  </si>
  <si>
    <t>KOTAKBANK 1760 CE JUN</t>
  </si>
  <si>
    <t>30-35</t>
  </si>
  <si>
    <t>RBLBANK 215 CE JUN</t>
  </si>
  <si>
    <t>NIFTY 15700 PE JUN</t>
  </si>
  <si>
    <t>2070-2090</t>
  </si>
  <si>
    <t>583-587</t>
  </si>
  <si>
    <t>Loss of Rs.17/-</t>
  </si>
  <si>
    <t>CRONY VYAPAR PVT LTD</t>
  </si>
  <si>
    <t>M/S. PRARTHANA ENTERPRISES</t>
  </si>
  <si>
    <t>VAIBHAV STOCK AND DERIVATIVES BROKING PRIVATE LIMITED</t>
  </si>
  <si>
    <t>South Indian Bank Ltd.</t>
  </si>
  <si>
    <t>Porfit of Rs.43.5/-</t>
  </si>
  <si>
    <t>Profit of Rs.16.5/-</t>
  </si>
  <si>
    <t>Profit of Rs.1.1/-</t>
  </si>
  <si>
    <t>Profit of Rs.5.5/-</t>
  </si>
  <si>
    <t>Profit of Rs.0.80/-</t>
  </si>
  <si>
    <t>Loss of Rs.32.5/-</t>
  </si>
  <si>
    <t>HINDUNILVR  2520 CE JUN</t>
  </si>
  <si>
    <t>35-40</t>
  </si>
  <si>
    <t>KOTAKBANK 1780 CE JUN</t>
  </si>
  <si>
    <t xml:space="preserve">HINDUNILVR  2500 CE JUN </t>
  </si>
  <si>
    <t>HINDUNILVR  2500 CE JUN</t>
  </si>
  <si>
    <t xml:space="preserve">RELIANCE 2220 CE JUN </t>
  </si>
  <si>
    <t>29-30</t>
  </si>
  <si>
    <t>17-18</t>
  </si>
  <si>
    <t>Profit of Rs.7.5/-</t>
  </si>
  <si>
    <t xml:space="preserve">RELIANCE 2260 CE JUN </t>
  </si>
  <si>
    <t>GKB</t>
  </si>
  <si>
    <t>JONJUA</t>
  </si>
  <si>
    <t>BHIM SHARMA</t>
  </si>
  <si>
    <t>MAHACORP</t>
  </si>
  <si>
    <t>SAGARPROD</t>
  </si>
  <si>
    <t>UFO</t>
  </si>
  <si>
    <t>P 5 ASIA HOLDING INVESTMENTS MAURITIUS LIMITED</t>
  </si>
  <si>
    <t>UTTAMSTL</t>
  </si>
  <si>
    <t>SAINATH TRADING COMPANY PRIVATE LIMITED .</t>
  </si>
  <si>
    <t>WHITEORG</t>
  </si>
  <si>
    <t>CORDSCABLE</t>
  </si>
  <si>
    <t>Cords Cable Industries Li</t>
  </si>
  <si>
    <t>B.W.TRADERS</t>
  </si>
  <si>
    <t>CREATIVE</t>
  </si>
  <si>
    <t>Creative Peripherals and</t>
  </si>
  <si>
    <t>HFCL Limited</t>
  </si>
  <si>
    <t>JK Paper Limited</t>
  </si>
  <si>
    <t>SKMEGGPROD</t>
  </si>
  <si>
    <t>SKM Egg Products Export</t>
  </si>
  <si>
    <t>HI GROWTH CORPORATE SERVICES PVT LTD</t>
  </si>
  <si>
    <t>Venky's (India) Limited</t>
  </si>
  <si>
    <t>UFO Moviez India Ltd.</t>
  </si>
  <si>
    <t>P 5 ASIA HOLDING INVESTMENTS (MAURITIUS) LIMITED</t>
  </si>
  <si>
    <t>Uttam Galva Steels Limite</t>
  </si>
  <si>
    <t>VECO-RE</t>
  </si>
  <si>
    <t>25-30</t>
  </si>
  <si>
    <t>GICHSGFIN</t>
  </si>
  <si>
    <t>150.5-151.5</t>
  </si>
  <si>
    <t>NIFTY 15700 CE JUN</t>
  </si>
  <si>
    <t>60-63</t>
  </si>
  <si>
    <t>Loss of Rs.12/-</t>
  </si>
  <si>
    <t>BALLARPUR</t>
  </si>
  <si>
    <t>TOPGAIN FINANCE PRIVATE LIMITED</t>
  </si>
  <si>
    <t>CTL</t>
  </si>
  <si>
    <t>GULSHAN BAJAJ</t>
  </si>
  <si>
    <t>EVEXIA</t>
  </si>
  <si>
    <t>INDIVAR TRADERS PVT LTD</t>
  </si>
  <si>
    <t>CHETAN GOPALDAS CHOLERA</t>
  </si>
  <si>
    <t>HILIKS</t>
  </si>
  <si>
    <t>SUNEETHA BHUPATHI RAJU</t>
  </si>
  <si>
    <t>DURGA VENKATA VARA PRASAD RAO CHADALAWADA</t>
  </si>
  <si>
    <t>ITL</t>
  </si>
  <si>
    <t>UTTAM SINGH</t>
  </si>
  <si>
    <t>JTLINFRA</t>
  </si>
  <si>
    <t>DUGAR GROWTH FUND PRIVATE LIMITED</t>
  </si>
  <si>
    <t>JAGAN INDUSTRIES PRIVATE LIMITED</t>
  </si>
  <si>
    <t>LAXMIPATI</t>
  </si>
  <si>
    <t>NNM SECURITIES PVT LTD</t>
  </si>
  <si>
    <t>RISEWELL DISTRIBUTORS PVT LTD</t>
  </si>
  <si>
    <t>LORDSCHLO</t>
  </si>
  <si>
    <t>JFC FINANCE (INDIA) LIMITED</t>
  </si>
  <si>
    <t>PARAS WADHWA</t>
  </si>
  <si>
    <t>COBIA DISTRIBUTORS PRIVATE LIMITED</t>
  </si>
  <si>
    <t>NURECA</t>
  </si>
  <si>
    <t>HORNBILL ORCHID INDIA FUND</t>
  </si>
  <si>
    <t>REGENTRP</t>
  </si>
  <si>
    <t>SAGARPRAKASHSAWANT</t>
  </si>
  <si>
    <t>KUNAL ASHOK NAHAR</t>
  </si>
  <si>
    <t>AVANI JASMIN AJMERA</t>
  </si>
  <si>
    <t>SCTL</t>
  </si>
  <si>
    <t>FAROOQUE A HAMID HAMDULE</t>
  </si>
  <si>
    <t>SIMRAN</t>
  </si>
  <si>
    <t>HEMANTBHAI SATISHBHAI PATEL</t>
  </si>
  <si>
    <t>STARLOG</t>
  </si>
  <si>
    <t>SUBRATAKUMARSAO</t>
  </si>
  <si>
    <t>EASTSPRING INVESTMENTS INDIA INFRASTRUCTURE EQUITY OPEN LTD</t>
  </si>
  <si>
    <t>SURBHIN</t>
  </si>
  <si>
    <t>NAIMISH PATEL</t>
  </si>
  <si>
    <t>RASHESH PATEL</t>
  </si>
  <si>
    <t>VISHAL PATEL</t>
  </si>
  <si>
    <t>RITESH PATEL</t>
  </si>
  <si>
    <t>HEMLATABEN MEHULBHAI PATEL</t>
  </si>
  <si>
    <t>MADHUBEN BHANUBHAI VEKARIA</t>
  </si>
  <si>
    <t>TRISHAKT</t>
  </si>
  <si>
    <t>SAGARMAL SURESH KUMAR PRIVATE LIMITED</t>
  </si>
  <si>
    <t>HEINEKEN INTERNATIONAL B V</t>
  </si>
  <si>
    <t>RECOVERY OFFICER I DRT II</t>
  </si>
  <si>
    <t>QE SECURITIES</t>
  </si>
  <si>
    <t>ZENIFIB</t>
  </si>
  <si>
    <t>HIMANSHUMAHENDRABHAIPATEL</t>
  </si>
  <si>
    <t>BCP</t>
  </si>
  <si>
    <t>B.C. Power Controls Ltd</t>
  </si>
  <si>
    <t>COMFORT COMMOTRADE PRIVATE LIMITED</t>
  </si>
  <si>
    <t>BFUTILITIE</t>
  </si>
  <si>
    <t>BF Utilities Limited</t>
  </si>
  <si>
    <t>MEHUL BHARATBHAI SHAH HUF</t>
  </si>
  <si>
    <t>SAHIL  GUPTA</t>
  </si>
  <si>
    <t>GPTINFRA</t>
  </si>
  <si>
    <t>GPT Infraprojects Ltd</t>
  </si>
  <si>
    <t>ALPHAGREP SECURITIES PRIVATE LIMITED</t>
  </si>
  <si>
    <t>Himadri Speciality Chem L</t>
  </si>
  <si>
    <t>INVENTURE</t>
  </si>
  <si>
    <t>Inventure Gro &amp; Sec Ltd</t>
  </si>
  <si>
    <t>VANRAJ DADBHAI KAHOR</t>
  </si>
  <si>
    <t>KESORAMIND</t>
  </si>
  <si>
    <t>Kesoram Industries Ltd.</t>
  </si>
  <si>
    <t>KHADIM</t>
  </si>
  <si>
    <t>Khadim India Limited</t>
  </si>
  <si>
    <t>LIBERTSHOE</t>
  </si>
  <si>
    <t>Liberty Shoes Ltd</t>
  </si>
  <si>
    <t>MOKSH</t>
  </si>
  <si>
    <t>Moksh Ornaments Limited</t>
  </si>
  <si>
    <t>ANUPAM NARAIN GUPTA</t>
  </si>
  <si>
    <t>ONEPOINT</t>
  </si>
  <si>
    <t>One Point One Sol Ltd</t>
  </si>
  <si>
    <t>JYOTIKA DEEPAK SHENOY</t>
  </si>
  <si>
    <t>KAMLESH NATWARLAL SHAH</t>
  </si>
  <si>
    <t>RAMCOSYS</t>
  </si>
  <si>
    <t>Ramco Systems Limited</t>
  </si>
  <si>
    <t>REFEX</t>
  </si>
  <si>
    <t>Refex Industries Limited</t>
  </si>
  <si>
    <t>EKTA MANAVADARIYA</t>
  </si>
  <si>
    <t>RELCAPITAL</t>
  </si>
  <si>
    <t>Reliance Capital Limited</t>
  </si>
  <si>
    <t>CHETAN RASIKLAL SHAH</t>
  </si>
  <si>
    <t>RIIL</t>
  </si>
  <si>
    <t>Reliance Indl Infra Ltd</t>
  </si>
  <si>
    <t>SATIA</t>
  </si>
  <si>
    <t>Satia Industries Limited</t>
  </si>
  <si>
    <t>SHIVAMILLS</t>
  </si>
  <si>
    <t>Shiva Mills Limited</t>
  </si>
  <si>
    <t>ASHMAVIR FINANCIAL CONSULTANTS PVT LTD</t>
  </si>
  <si>
    <t>SHRADHA</t>
  </si>
  <si>
    <t>Shradha Infraprojects Ltd</t>
  </si>
  <si>
    <t>NAMRATA SAJANKUMAR BAJAJ</t>
  </si>
  <si>
    <t>J AND J INVESTMENTS</t>
  </si>
  <si>
    <t>TWL</t>
  </si>
  <si>
    <t>Titagarh Wagons Limited</t>
  </si>
  <si>
    <t>PARTH INFIN BROKERS PVT LTD</t>
  </si>
  <si>
    <t>VISA CAPITAL PARTNERS</t>
  </si>
  <si>
    <t>AVENUE CONSULTANCY</t>
  </si>
  <si>
    <t>GOENKA BUSINESS AND FINANCE LIMITED</t>
  </si>
  <si>
    <t>SECURE SHANTI ADVISORY LLP</t>
  </si>
  <si>
    <t>SETU SECURITIES PRIVATE LIMITED</t>
  </si>
  <si>
    <t>SHAH CHETAN   RASIKLAL</t>
  </si>
  <si>
    <t>KORADIYA MILE STONE PRIVATE LIMITED .</t>
  </si>
  <si>
    <t>RUTANSHU BHASKARBHAI VYAS</t>
  </si>
  <si>
    <t>GODHAR RAJENDRA GANGARAM</t>
  </si>
  <si>
    <t>VAISHALI</t>
  </si>
  <si>
    <t>Vaishali Pharma Limited</t>
  </si>
  <si>
    <t>VIKAS GARG</t>
  </si>
  <si>
    <t>NUMIV RESEARCH PRIVATE LIMITED</t>
  </si>
  <si>
    <t>GOLDMINE STOCKS PRIVATE LIMITED</t>
  </si>
  <si>
    <t>CHANDARANA INTERMEDIARIES BROKERS PRIVATE LIMITED</t>
  </si>
  <si>
    <t>ARUN KUMAR JAIN</t>
  </si>
  <si>
    <t>MCDHOLDING</t>
  </si>
  <si>
    <t>McDowell Holdings Limited</t>
  </si>
  <si>
    <t>PADRONE MARKETING PVT LTD</t>
  </si>
  <si>
    <t>DASARI CHANDRASEKHAR</t>
  </si>
  <si>
    <t>MANSI SHARES &amp; STOCK ADVISORS PVT LTD</t>
  </si>
  <si>
    <t>FOODVILLE HOSPITALITY SERVICES PVT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</si>
</sst>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9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46" fillId="2" borderId="37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7" fillId="56" borderId="36" xfId="0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7" fillId="43" borderId="37" xfId="0" applyNumberFormat="1" applyFont="1" applyFill="1" applyBorder="1" applyAlignment="1">
      <alignment horizontal="center" vertical="center"/>
    </xf>
    <xf numFmtId="164" fontId="7" fillId="43" borderId="35" xfId="0" applyNumberFormat="1" applyFont="1" applyFill="1" applyBorder="1" applyAlignment="1">
      <alignment horizontal="center" vertical="center"/>
    </xf>
    <xf numFmtId="165" fontId="7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 applyAlignment="1">
      <alignment horizontal="left"/>
    </xf>
    <xf numFmtId="0" fontId="49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2" fontId="49" fillId="43" borderId="35" xfId="0" applyNumberFormat="1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0" fillId="43" borderId="35" xfId="0" applyNumberForma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5" fontId="0" fillId="43" borderId="35" xfId="0" applyNumberFormat="1" applyFill="1" applyBorder="1" applyAlignment="1">
      <alignment horizontal="center" vertical="center"/>
    </xf>
    <xf numFmtId="43" fontId="46" fillId="43" borderId="35" xfId="160" applyFont="1" applyFill="1" applyBorder="1" applyAlignment="1">
      <alignment horizontal="center" vertical="top"/>
    </xf>
    <xf numFmtId="0" fontId="0" fillId="43" borderId="35" xfId="0" applyFill="1" applyBorder="1" applyAlignment="1">
      <alignment horizontal="center" vertical="center"/>
    </xf>
    <xf numFmtId="0" fontId="46" fillId="43" borderId="35" xfId="0" applyFont="1" applyFill="1" applyBorder="1" applyAlignment="1">
      <alignment horizontal="center" vertical="top"/>
    </xf>
    <xf numFmtId="2" fontId="49" fillId="56" borderId="36" xfId="0" applyNumberFormat="1" applyFont="1" applyFill="1" applyBorder="1" applyAlignment="1">
      <alignment horizontal="center" vertical="center"/>
    </xf>
    <xf numFmtId="2" fontId="49" fillId="56" borderId="35" xfId="0" applyNumberFormat="1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  <xf numFmtId="17" fontId="46" fillId="2" borderId="35" xfId="0" applyNumberFormat="1" applyFont="1" applyFill="1" applyBorder="1" applyAlignment="1">
      <alignment horizontal="center" vertical="center"/>
    </xf>
    <xf numFmtId="16" fontId="48" fillId="43" borderId="35" xfId="160" applyNumberFormat="1" applyFont="1" applyFill="1" applyBorder="1" applyAlignment="1">
      <alignment horizontal="center" vertical="center"/>
    </xf>
    <xf numFmtId="17" fontId="8" fillId="2" borderId="35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7" fillId="43" borderId="36" xfId="160" applyFont="1" applyFill="1" applyBorder="1" applyAlignment="1">
      <alignment horizontal="center" vertical="center"/>
    </xf>
    <xf numFmtId="43" fontId="7" fillId="43" borderId="37" xfId="160" applyFont="1" applyFill="1" applyBorder="1" applyAlignment="1">
      <alignment horizontal="center" vertical="center"/>
    </xf>
    <xf numFmtId="16" fontId="7" fillId="43" borderId="36" xfId="160" applyNumberFormat="1" applyFont="1" applyFill="1" applyBorder="1" applyAlignment="1">
      <alignment horizontal="center" vertical="center"/>
    </xf>
    <xf numFmtId="16" fontId="7" fillId="43" borderId="37" xfId="160" applyNumberFormat="1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43" fontId="7" fillId="56" borderId="36" xfId="160" applyFont="1" applyFill="1" applyBorder="1" applyAlignment="1">
      <alignment horizontal="center" vertical="center"/>
    </xf>
    <xf numFmtId="43" fontId="7" fillId="56" borderId="37" xfId="160" applyFont="1" applyFill="1" applyBorder="1" applyAlignment="1">
      <alignment horizontal="center" vertical="center"/>
    </xf>
    <xf numFmtId="16" fontId="7" fillId="56" borderId="36" xfId="160" applyNumberFormat="1" applyFont="1" applyFill="1" applyBorder="1" applyAlignment="1">
      <alignment horizontal="center" vertical="center"/>
    </xf>
    <xf numFmtId="16" fontId="7" fillId="56" borderId="37" xfId="160" applyNumberFormat="1" applyFont="1" applyFill="1" applyBorder="1" applyAlignment="1">
      <alignment horizontal="center" vertical="center"/>
    </xf>
    <xf numFmtId="0" fontId="46" fillId="56" borderId="36" xfId="0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164" fontId="46" fillId="56" borderId="36" xfId="0" applyNumberFormat="1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  <xf numFmtId="0" fontId="46" fillId="43" borderId="36" xfId="0" applyFont="1" applyFill="1" applyBorder="1" applyAlignment="1">
      <alignment horizontal="center" vertical="center"/>
    </xf>
    <xf numFmtId="0" fontId="46" fillId="43" borderId="37" xfId="0" applyFont="1" applyFill="1" applyBorder="1" applyAlignment="1">
      <alignment horizontal="center" vertical="center"/>
    </xf>
    <xf numFmtId="164" fontId="46" fillId="43" borderId="36" xfId="0" applyNumberFormat="1" applyFont="1" applyFill="1" applyBorder="1" applyAlignment="1">
      <alignment horizontal="center" vertical="center"/>
    </xf>
    <xf numFmtId="164" fontId="46" fillId="43" borderId="37" xfId="0" applyNumberFormat="1" applyFont="1" applyFill="1" applyBorder="1" applyAlignment="1">
      <alignment horizontal="center" vertical="center"/>
    </xf>
    <xf numFmtId="16" fontId="48" fillId="56" borderId="36" xfId="160" applyNumberFormat="1" applyFont="1" applyFill="1" applyBorder="1" applyAlignment="1">
      <alignment horizontal="center" vertical="center"/>
    </xf>
    <xf numFmtId="16" fontId="48" fillId="56" borderId="37" xfId="16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16" fontId="7" fillId="2" borderId="36" xfId="160" applyNumberFormat="1" applyFont="1" applyFill="1" applyBorder="1" applyAlignment="1">
      <alignment horizontal="center" vertical="center"/>
    </xf>
    <xf numFmtId="16" fontId="7" fillId="2" borderId="37" xfId="160" applyNumberFormat="1" applyFont="1" applyFill="1" applyBorder="1" applyAlignment="1">
      <alignment horizontal="center" vertical="center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44371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3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44371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48" t="s">
        <v>16</v>
      </c>
      <c r="B9" s="550" t="s">
        <v>17</v>
      </c>
      <c r="C9" s="550" t="s">
        <v>18</v>
      </c>
      <c r="D9" s="550" t="s">
        <v>827</v>
      </c>
      <c r="E9" s="251" t="s">
        <v>19</v>
      </c>
      <c r="F9" s="251" t="s">
        <v>20</v>
      </c>
      <c r="G9" s="545" t="s">
        <v>21</v>
      </c>
      <c r="H9" s="546"/>
      <c r="I9" s="547"/>
      <c r="J9" s="545" t="s">
        <v>22</v>
      </c>
      <c r="K9" s="546"/>
      <c r="L9" s="547"/>
      <c r="M9" s="251"/>
      <c r="N9" s="258"/>
      <c r="O9" s="258"/>
      <c r="P9" s="258"/>
    </row>
    <row r="10" spans="1:16" ht="59.25" customHeight="1">
      <c r="A10" s="549"/>
      <c r="B10" s="551" t="s">
        <v>17</v>
      </c>
      <c r="C10" s="551"/>
      <c r="D10" s="551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2" t="s">
        <v>34</v>
      </c>
      <c r="C11" s="434" t="s">
        <v>35</v>
      </c>
      <c r="D11" s="435">
        <v>44371</v>
      </c>
      <c r="E11" s="275">
        <v>34611.9</v>
      </c>
      <c r="F11" s="275">
        <v>34713</v>
      </c>
      <c r="G11" s="287">
        <v>34454</v>
      </c>
      <c r="H11" s="287">
        <v>34296.1</v>
      </c>
      <c r="I11" s="287">
        <v>34037.1</v>
      </c>
      <c r="J11" s="287">
        <v>34870.9</v>
      </c>
      <c r="K11" s="287">
        <v>35129.9</v>
      </c>
      <c r="L11" s="287">
        <v>35287.800000000003</v>
      </c>
      <c r="M11" s="274">
        <v>34972</v>
      </c>
      <c r="N11" s="274">
        <v>34555.1</v>
      </c>
      <c r="O11" s="432">
        <v>2076725</v>
      </c>
      <c r="P11" s="433">
        <v>4.5774426246018657E-2</v>
      </c>
    </row>
    <row r="12" spans="1:16" ht="15">
      <c r="A12" s="254">
        <v>2</v>
      </c>
      <c r="B12" s="342" t="s">
        <v>34</v>
      </c>
      <c r="C12" s="434" t="s">
        <v>36</v>
      </c>
      <c r="D12" s="435">
        <v>44371</v>
      </c>
      <c r="E12" s="288">
        <v>15695.9</v>
      </c>
      <c r="F12" s="288">
        <v>15745.833333333334</v>
      </c>
      <c r="G12" s="289">
        <v>15627.066666666668</v>
      </c>
      <c r="H12" s="289">
        <v>15558.233333333334</v>
      </c>
      <c r="I12" s="289">
        <v>15439.466666666667</v>
      </c>
      <c r="J12" s="289">
        <v>15814.666666666668</v>
      </c>
      <c r="K12" s="289">
        <v>15933.433333333334</v>
      </c>
      <c r="L12" s="289">
        <v>16002.266666666668</v>
      </c>
      <c r="M12" s="276">
        <v>15864.6</v>
      </c>
      <c r="N12" s="276">
        <v>15677</v>
      </c>
      <c r="O12" s="291">
        <v>10426225</v>
      </c>
      <c r="P12" s="292">
        <v>-3.0082514698221329E-2</v>
      </c>
    </row>
    <row r="13" spans="1:16" ht="15">
      <c r="A13" s="254">
        <v>3</v>
      </c>
      <c r="B13" s="342" t="s">
        <v>34</v>
      </c>
      <c r="C13" s="434" t="s">
        <v>825</v>
      </c>
      <c r="D13" s="435">
        <v>44371</v>
      </c>
      <c r="E13" s="400">
        <v>16452.150000000001</v>
      </c>
      <c r="F13" s="400">
        <v>16486.100000000002</v>
      </c>
      <c r="G13" s="401">
        <v>16397.850000000006</v>
      </c>
      <c r="H13" s="401">
        <v>16343.550000000003</v>
      </c>
      <c r="I13" s="401">
        <v>16255.300000000007</v>
      </c>
      <c r="J13" s="401">
        <v>16540.400000000005</v>
      </c>
      <c r="K13" s="401">
        <v>16628.649999999998</v>
      </c>
      <c r="L13" s="401">
        <v>16682.950000000004</v>
      </c>
      <c r="M13" s="402">
        <v>16574.349999999999</v>
      </c>
      <c r="N13" s="402">
        <v>16431.8</v>
      </c>
      <c r="O13" s="403">
        <v>12160</v>
      </c>
      <c r="P13" s="404">
        <v>-1.2987012987012988E-2</v>
      </c>
    </row>
    <row r="14" spans="1:16" ht="15">
      <c r="A14" s="254">
        <v>4</v>
      </c>
      <c r="B14" s="361" t="s">
        <v>835</v>
      </c>
      <c r="C14" s="434" t="s">
        <v>735</v>
      </c>
      <c r="D14" s="435">
        <v>44371</v>
      </c>
      <c r="E14" s="288">
        <v>864.65</v>
      </c>
      <c r="F14" s="288">
        <v>870.13333333333321</v>
      </c>
      <c r="G14" s="289">
        <v>856.06666666666638</v>
      </c>
      <c r="H14" s="289">
        <v>847.48333333333312</v>
      </c>
      <c r="I14" s="289">
        <v>833.41666666666629</v>
      </c>
      <c r="J14" s="289">
        <v>878.71666666666647</v>
      </c>
      <c r="K14" s="289">
        <v>892.7833333333333</v>
      </c>
      <c r="L14" s="289">
        <v>901.36666666666656</v>
      </c>
      <c r="M14" s="276">
        <v>884.2</v>
      </c>
      <c r="N14" s="276">
        <v>861.55</v>
      </c>
      <c r="O14" s="291">
        <v>2708100</v>
      </c>
      <c r="P14" s="292">
        <v>3.2069970845481049E-2</v>
      </c>
    </row>
    <row r="15" spans="1:16" ht="15">
      <c r="A15" s="254">
        <v>5</v>
      </c>
      <c r="B15" s="342" t="s">
        <v>37</v>
      </c>
      <c r="C15" s="434" t="s">
        <v>38</v>
      </c>
      <c r="D15" s="435">
        <v>44371</v>
      </c>
      <c r="E15" s="288">
        <v>2032.7</v>
      </c>
      <c r="F15" s="288">
        <v>2040.3999999999999</v>
      </c>
      <c r="G15" s="289">
        <v>2019.7999999999997</v>
      </c>
      <c r="H15" s="289">
        <v>2006.8999999999999</v>
      </c>
      <c r="I15" s="289">
        <v>1986.2999999999997</v>
      </c>
      <c r="J15" s="289">
        <v>2053.2999999999997</v>
      </c>
      <c r="K15" s="289">
        <v>2073.8999999999996</v>
      </c>
      <c r="L15" s="289">
        <v>2086.7999999999997</v>
      </c>
      <c r="M15" s="276">
        <v>2061</v>
      </c>
      <c r="N15" s="276">
        <v>2027.5</v>
      </c>
      <c r="O15" s="291">
        <v>2511500</v>
      </c>
      <c r="P15" s="292">
        <v>-2.1239282930631334E-2</v>
      </c>
    </row>
    <row r="16" spans="1:16" ht="15">
      <c r="A16" s="254">
        <v>6</v>
      </c>
      <c r="B16" s="342" t="s">
        <v>39</v>
      </c>
      <c r="C16" s="434" t="s">
        <v>40</v>
      </c>
      <c r="D16" s="435">
        <v>44371</v>
      </c>
      <c r="E16" s="288">
        <v>1502.75</v>
      </c>
      <c r="F16" s="288">
        <v>1517.3166666666666</v>
      </c>
      <c r="G16" s="289">
        <v>1465.4333333333332</v>
      </c>
      <c r="H16" s="289">
        <v>1428.1166666666666</v>
      </c>
      <c r="I16" s="289">
        <v>1376.2333333333331</v>
      </c>
      <c r="J16" s="289">
        <v>1554.6333333333332</v>
      </c>
      <c r="K16" s="289">
        <v>1606.5166666666664</v>
      </c>
      <c r="L16" s="289">
        <v>1643.8333333333333</v>
      </c>
      <c r="M16" s="276">
        <v>1569.2</v>
      </c>
      <c r="N16" s="276">
        <v>1480</v>
      </c>
      <c r="O16" s="291">
        <v>17937000</v>
      </c>
      <c r="P16" s="292">
        <v>-4.1638907395069955E-3</v>
      </c>
    </row>
    <row r="17" spans="1:16" ht="15">
      <c r="A17" s="254">
        <v>7</v>
      </c>
      <c r="B17" s="342" t="s">
        <v>39</v>
      </c>
      <c r="C17" s="434" t="s">
        <v>41</v>
      </c>
      <c r="D17" s="435">
        <v>44371</v>
      </c>
      <c r="E17" s="288">
        <v>714</v>
      </c>
      <c r="F17" s="288">
        <v>725.56666666666661</v>
      </c>
      <c r="G17" s="289">
        <v>698.53333333333319</v>
      </c>
      <c r="H17" s="289">
        <v>683.06666666666661</v>
      </c>
      <c r="I17" s="289">
        <v>656.03333333333319</v>
      </c>
      <c r="J17" s="289">
        <v>741.03333333333319</v>
      </c>
      <c r="K17" s="289">
        <v>768.06666666666649</v>
      </c>
      <c r="L17" s="289">
        <v>783.53333333333319</v>
      </c>
      <c r="M17" s="276">
        <v>752.6</v>
      </c>
      <c r="N17" s="276">
        <v>710.1</v>
      </c>
      <c r="O17" s="291">
        <v>81661250</v>
      </c>
      <c r="P17" s="292">
        <v>-1.9084084084084085E-2</v>
      </c>
    </row>
    <row r="18" spans="1:16" ht="15">
      <c r="A18" s="254">
        <v>8</v>
      </c>
      <c r="B18" s="342" t="s">
        <v>51</v>
      </c>
      <c r="C18" s="434" t="s">
        <v>226</v>
      </c>
      <c r="D18" s="435">
        <v>44371</v>
      </c>
      <c r="E18" s="288">
        <v>3104.85</v>
      </c>
      <c r="F18" s="288">
        <v>3112.8833333333332</v>
      </c>
      <c r="G18" s="289">
        <v>3079.3166666666666</v>
      </c>
      <c r="H18" s="289">
        <v>3053.7833333333333</v>
      </c>
      <c r="I18" s="289">
        <v>3020.2166666666667</v>
      </c>
      <c r="J18" s="289">
        <v>3138.4166666666665</v>
      </c>
      <c r="K18" s="289">
        <v>3171.9833333333331</v>
      </c>
      <c r="L18" s="289">
        <v>3197.5166666666664</v>
      </c>
      <c r="M18" s="276">
        <v>3146.45</v>
      </c>
      <c r="N18" s="276">
        <v>3087.35</v>
      </c>
      <c r="O18" s="291">
        <v>547000</v>
      </c>
      <c r="P18" s="292">
        <v>-2.3563013209568013E-2</v>
      </c>
    </row>
    <row r="19" spans="1:16" ht="15">
      <c r="A19" s="254">
        <v>9</v>
      </c>
      <c r="B19" s="342" t="s">
        <v>43</v>
      </c>
      <c r="C19" s="434" t="s">
        <v>44</v>
      </c>
      <c r="D19" s="435">
        <v>44371</v>
      </c>
      <c r="E19" s="288">
        <v>749.4</v>
      </c>
      <c r="F19" s="288">
        <v>748.05000000000007</v>
      </c>
      <c r="G19" s="289">
        <v>741.35000000000014</v>
      </c>
      <c r="H19" s="289">
        <v>733.30000000000007</v>
      </c>
      <c r="I19" s="289">
        <v>726.60000000000014</v>
      </c>
      <c r="J19" s="289">
        <v>756.10000000000014</v>
      </c>
      <c r="K19" s="289">
        <v>762.80000000000018</v>
      </c>
      <c r="L19" s="289">
        <v>770.85000000000014</v>
      </c>
      <c r="M19" s="276">
        <v>754.75</v>
      </c>
      <c r="N19" s="276">
        <v>740</v>
      </c>
      <c r="O19" s="291">
        <v>9818000</v>
      </c>
      <c r="P19" s="292">
        <v>-1.8592562974810076E-2</v>
      </c>
    </row>
    <row r="20" spans="1:16" ht="15">
      <c r="A20" s="254">
        <v>10</v>
      </c>
      <c r="B20" s="342" t="s">
        <v>37</v>
      </c>
      <c r="C20" s="434" t="s">
        <v>45</v>
      </c>
      <c r="D20" s="435">
        <v>44371</v>
      </c>
      <c r="E20" s="288">
        <v>345.75</v>
      </c>
      <c r="F20" s="288">
        <v>346.0333333333333</v>
      </c>
      <c r="G20" s="289">
        <v>343.31666666666661</v>
      </c>
      <c r="H20" s="289">
        <v>340.88333333333333</v>
      </c>
      <c r="I20" s="289">
        <v>338.16666666666663</v>
      </c>
      <c r="J20" s="289">
        <v>348.46666666666658</v>
      </c>
      <c r="K20" s="289">
        <v>351.18333333333328</v>
      </c>
      <c r="L20" s="289">
        <v>353.61666666666656</v>
      </c>
      <c r="M20" s="276">
        <v>348.75</v>
      </c>
      <c r="N20" s="276">
        <v>343.6</v>
      </c>
      <c r="O20" s="291">
        <v>20172000</v>
      </c>
      <c r="P20" s="292">
        <v>-2.465912387583406E-2</v>
      </c>
    </row>
    <row r="21" spans="1:16" ht="15">
      <c r="A21" s="254">
        <v>11</v>
      </c>
      <c r="B21" s="342" t="s">
        <v>51</v>
      </c>
      <c r="C21" s="434" t="s">
        <v>294</v>
      </c>
      <c r="D21" s="435">
        <v>44371</v>
      </c>
      <c r="E21" s="288">
        <v>982.75</v>
      </c>
      <c r="F21" s="288">
        <v>986.4666666666667</v>
      </c>
      <c r="G21" s="289">
        <v>976.38333333333344</v>
      </c>
      <c r="H21" s="289">
        <v>970.01666666666677</v>
      </c>
      <c r="I21" s="289">
        <v>959.93333333333351</v>
      </c>
      <c r="J21" s="289">
        <v>992.83333333333337</v>
      </c>
      <c r="K21" s="289">
        <v>1002.9166666666666</v>
      </c>
      <c r="L21" s="289">
        <v>1009.2833333333333</v>
      </c>
      <c r="M21" s="276">
        <v>996.55</v>
      </c>
      <c r="N21" s="276">
        <v>980.1</v>
      </c>
      <c r="O21" s="291">
        <v>1531750</v>
      </c>
      <c r="P21" s="292">
        <v>-8.8967971530249119E-3</v>
      </c>
    </row>
    <row r="22" spans="1:16" ht="15">
      <c r="A22" s="254">
        <v>12</v>
      </c>
      <c r="B22" s="342" t="s">
        <v>39</v>
      </c>
      <c r="C22" s="434" t="s">
        <v>46</v>
      </c>
      <c r="D22" s="435">
        <v>44371</v>
      </c>
      <c r="E22" s="288">
        <v>3241.25</v>
      </c>
      <c r="F22" s="288">
        <v>3240.9</v>
      </c>
      <c r="G22" s="289">
        <v>3208.8</v>
      </c>
      <c r="H22" s="289">
        <v>3176.35</v>
      </c>
      <c r="I22" s="289">
        <v>3144.25</v>
      </c>
      <c r="J22" s="289">
        <v>3273.3500000000004</v>
      </c>
      <c r="K22" s="289">
        <v>3305.45</v>
      </c>
      <c r="L22" s="289">
        <v>3337.9000000000005</v>
      </c>
      <c r="M22" s="276">
        <v>3273</v>
      </c>
      <c r="N22" s="276">
        <v>3208.45</v>
      </c>
      <c r="O22" s="291">
        <v>1754750</v>
      </c>
      <c r="P22" s="292">
        <v>2.7142857142857142E-3</v>
      </c>
    </row>
    <row r="23" spans="1:16" ht="15">
      <c r="A23" s="254">
        <v>13</v>
      </c>
      <c r="B23" s="342" t="s">
        <v>43</v>
      </c>
      <c r="C23" s="434" t="s">
        <v>47</v>
      </c>
      <c r="D23" s="435">
        <v>44371</v>
      </c>
      <c r="E23" s="288">
        <v>224.35</v>
      </c>
      <c r="F23" s="288">
        <v>226.6</v>
      </c>
      <c r="G23" s="289">
        <v>221.45</v>
      </c>
      <c r="H23" s="289">
        <v>218.54999999999998</v>
      </c>
      <c r="I23" s="289">
        <v>213.39999999999998</v>
      </c>
      <c r="J23" s="289">
        <v>229.5</v>
      </c>
      <c r="K23" s="289">
        <v>234.65000000000003</v>
      </c>
      <c r="L23" s="289">
        <v>237.55</v>
      </c>
      <c r="M23" s="276">
        <v>231.75</v>
      </c>
      <c r="N23" s="276">
        <v>223.7</v>
      </c>
      <c r="O23" s="291">
        <v>13515000</v>
      </c>
      <c r="P23" s="292">
        <v>-0.12609117361784675</v>
      </c>
    </row>
    <row r="24" spans="1:16" ht="15">
      <c r="A24" s="254">
        <v>14</v>
      </c>
      <c r="B24" s="342" t="s">
        <v>43</v>
      </c>
      <c r="C24" s="434" t="s">
        <v>48</v>
      </c>
      <c r="D24" s="435">
        <v>44371</v>
      </c>
      <c r="E24" s="288">
        <v>119.1</v>
      </c>
      <c r="F24" s="288">
        <v>119.03333333333335</v>
      </c>
      <c r="G24" s="289">
        <v>117.91666666666669</v>
      </c>
      <c r="H24" s="289">
        <v>116.73333333333333</v>
      </c>
      <c r="I24" s="289">
        <v>115.61666666666667</v>
      </c>
      <c r="J24" s="289">
        <v>120.2166666666667</v>
      </c>
      <c r="K24" s="289">
        <v>121.33333333333334</v>
      </c>
      <c r="L24" s="289">
        <v>122.51666666666671</v>
      </c>
      <c r="M24" s="276">
        <v>120.15</v>
      </c>
      <c r="N24" s="276">
        <v>117.85</v>
      </c>
      <c r="O24" s="291">
        <v>42979500</v>
      </c>
      <c r="P24" s="292">
        <v>3.1091439058620319E-2</v>
      </c>
    </row>
    <row r="25" spans="1:16" ht="15">
      <c r="A25" s="254">
        <v>15</v>
      </c>
      <c r="B25" s="342" t="s">
        <v>49</v>
      </c>
      <c r="C25" s="434" t="s">
        <v>50</v>
      </c>
      <c r="D25" s="435">
        <v>44371</v>
      </c>
      <c r="E25" s="288">
        <v>2992.15</v>
      </c>
      <c r="F25" s="288">
        <v>3002.7666666666664</v>
      </c>
      <c r="G25" s="289">
        <v>2977.4333333333329</v>
      </c>
      <c r="H25" s="289">
        <v>2962.7166666666667</v>
      </c>
      <c r="I25" s="289">
        <v>2937.3833333333332</v>
      </c>
      <c r="J25" s="289">
        <v>3017.4833333333327</v>
      </c>
      <c r="K25" s="289">
        <v>3042.8166666666666</v>
      </c>
      <c r="L25" s="289">
        <v>3057.5333333333324</v>
      </c>
      <c r="M25" s="276">
        <v>3028.1</v>
      </c>
      <c r="N25" s="276">
        <v>2988.05</v>
      </c>
      <c r="O25" s="291">
        <v>4019100</v>
      </c>
      <c r="P25" s="292">
        <v>-4.600156661681977E-2</v>
      </c>
    </row>
    <row r="26" spans="1:16" ht="15">
      <c r="A26" s="254">
        <v>16</v>
      </c>
      <c r="B26" s="342" t="s">
        <v>53</v>
      </c>
      <c r="C26" s="434" t="s">
        <v>222</v>
      </c>
      <c r="D26" s="435">
        <v>44371</v>
      </c>
      <c r="E26" s="288">
        <v>1016.6</v>
      </c>
      <c r="F26" s="288">
        <v>1024.6666666666667</v>
      </c>
      <c r="G26" s="289">
        <v>1004.8833333333334</v>
      </c>
      <c r="H26" s="289">
        <v>993.16666666666674</v>
      </c>
      <c r="I26" s="289">
        <v>973.38333333333344</v>
      </c>
      <c r="J26" s="289">
        <v>1036.3833333333334</v>
      </c>
      <c r="K26" s="289">
        <v>1056.1666666666667</v>
      </c>
      <c r="L26" s="289">
        <v>1067.8833333333334</v>
      </c>
      <c r="M26" s="276">
        <v>1044.45</v>
      </c>
      <c r="N26" s="276">
        <v>1012.95</v>
      </c>
      <c r="O26" s="291">
        <v>2622000</v>
      </c>
      <c r="P26" s="292">
        <v>3.0660377358490566E-2</v>
      </c>
    </row>
    <row r="27" spans="1:16" ht="15">
      <c r="A27" s="254">
        <v>17</v>
      </c>
      <c r="B27" s="342" t="s">
        <v>51</v>
      </c>
      <c r="C27" s="434" t="s">
        <v>52</v>
      </c>
      <c r="D27" s="435">
        <v>44371</v>
      </c>
      <c r="E27" s="288">
        <v>945</v>
      </c>
      <c r="F27" s="288">
        <v>947.4</v>
      </c>
      <c r="G27" s="289">
        <v>939.9</v>
      </c>
      <c r="H27" s="289">
        <v>934.8</v>
      </c>
      <c r="I27" s="289">
        <v>927.3</v>
      </c>
      <c r="J27" s="289">
        <v>952.5</v>
      </c>
      <c r="K27" s="289">
        <v>960</v>
      </c>
      <c r="L27" s="289">
        <v>965.1</v>
      </c>
      <c r="M27" s="276">
        <v>954.9</v>
      </c>
      <c r="N27" s="276">
        <v>942.3</v>
      </c>
      <c r="O27" s="291">
        <v>11638900</v>
      </c>
      <c r="P27" s="292">
        <v>-2.4621418455169408E-2</v>
      </c>
    </row>
    <row r="28" spans="1:16" ht="15">
      <c r="A28" s="254">
        <v>18</v>
      </c>
      <c r="B28" s="342" t="s">
        <v>53</v>
      </c>
      <c r="C28" s="434" t="s">
        <v>54</v>
      </c>
      <c r="D28" s="435">
        <v>44371</v>
      </c>
      <c r="E28" s="288">
        <v>733.5</v>
      </c>
      <c r="F28" s="288">
        <v>736.73333333333323</v>
      </c>
      <c r="G28" s="289">
        <v>728.76666666666642</v>
      </c>
      <c r="H28" s="289">
        <v>724.03333333333319</v>
      </c>
      <c r="I28" s="289">
        <v>716.06666666666638</v>
      </c>
      <c r="J28" s="289">
        <v>741.46666666666647</v>
      </c>
      <c r="K28" s="289">
        <v>749.43333333333339</v>
      </c>
      <c r="L28" s="289">
        <v>754.16666666666652</v>
      </c>
      <c r="M28" s="276">
        <v>744.7</v>
      </c>
      <c r="N28" s="276">
        <v>732</v>
      </c>
      <c r="O28" s="291">
        <v>33474000</v>
      </c>
      <c r="P28" s="292">
        <v>-7.9308627925172483E-3</v>
      </c>
    </row>
    <row r="29" spans="1:16" ht="15">
      <c r="A29" s="254">
        <v>19</v>
      </c>
      <c r="B29" s="342" t="s">
        <v>43</v>
      </c>
      <c r="C29" s="434" t="s">
        <v>55</v>
      </c>
      <c r="D29" s="435">
        <v>44371</v>
      </c>
      <c r="E29" s="288">
        <v>4202.1000000000004</v>
      </c>
      <c r="F29" s="288">
        <v>4220.8166666666666</v>
      </c>
      <c r="G29" s="289">
        <v>4176.8833333333332</v>
      </c>
      <c r="H29" s="289">
        <v>4151.666666666667</v>
      </c>
      <c r="I29" s="289">
        <v>4107.7333333333336</v>
      </c>
      <c r="J29" s="289">
        <v>4246.0333333333328</v>
      </c>
      <c r="K29" s="289">
        <v>4289.9666666666653</v>
      </c>
      <c r="L29" s="289">
        <v>4315.1833333333325</v>
      </c>
      <c r="M29" s="276">
        <v>4264.75</v>
      </c>
      <c r="N29" s="276">
        <v>4195.6000000000004</v>
      </c>
      <c r="O29" s="291">
        <v>1645000</v>
      </c>
      <c r="P29" s="292">
        <v>5.398045811308666E-2</v>
      </c>
    </row>
    <row r="30" spans="1:16" ht="15">
      <c r="A30" s="254">
        <v>20</v>
      </c>
      <c r="B30" s="342" t="s">
        <v>56</v>
      </c>
      <c r="C30" s="434" t="s">
        <v>57</v>
      </c>
      <c r="D30" s="435">
        <v>44371</v>
      </c>
      <c r="E30" s="288">
        <v>12296.75</v>
      </c>
      <c r="F30" s="288">
        <v>12267.85</v>
      </c>
      <c r="G30" s="289">
        <v>12108.6</v>
      </c>
      <c r="H30" s="289">
        <v>11920.45</v>
      </c>
      <c r="I30" s="289">
        <v>11761.2</v>
      </c>
      <c r="J30" s="289">
        <v>12456</v>
      </c>
      <c r="K30" s="289">
        <v>12615.25</v>
      </c>
      <c r="L30" s="289">
        <v>12803.4</v>
      </c>
      <c r="M30" s="276">
        <v>12427.1</v>
      </c>
      <c r="N30" s="276">
        <v>12079.7</v>
      </c>
      <c r="O30" s="291">
        <v>711550</v>
      </c>
      <c r="P30" s="292">
        <v>3.8266515886623137E-2</v>
      </c>
    </row>
    <row r="31" spans="1:16" ht="15">
      <c r="A31" s="254">
        <v>21</v>
      </c>
      <c r="B31" s="342" t="s">
        <v>56</v>
      </c>
      <c r="C31" s="434" t="s">
        <v>58</v>
      </c>
      <c r="D31" s="435">
        <v>44371</v>
      </c>
      <c r="E31" s="288">
        <v>6016.35</v>
      </c>
      <c r="F31" s="288">
        <v>6045.9666666666672</v>
      </c>
      <c r="G31" s="289">
        <v>5971.9333333333343</v>
      </c>
      <c r="H31" s="289">
        <v>5927.5166666666673</v>
      </c>
      <c r="I31" s="289">
        <v>5853.4833333333345</v>
      </c>
      <c r="J31" s="289">
        <v>6090.3833333333341</v>
      </c>
      <c r="K31" s="289">
        <v>6164.416666666667</v>
      </c>
      <c r="L31" s="289">
        <v>6208.8333333333339</v>
      </c>
      <c r="M31" s="276">
        <v>6120</v>
      </c>
      <c r="N31" s="276">
        <v>6001.55</v>
      </c>
      <c r="O31" s="291">
        <v>3663000</v>
      </c>
      <c r="P31" s="292">
        <v>-2.1275174509869411E-2</v>
      </c>
    </row>
    <row r="32" spans="1:16" ht="15">
      <c r="A32" s="254">
        <v>22</v>
      </c>
      <c r="B32" s="342" t="s">
        <v>43</v>
      </c>
      <c r="C32" s="434" t="s">
        <v>59</v>
      </c>
      <c r="D32" s="435">
        <v>44371</v>
      </c>
      <c r="E32" s="288">
        <v>2198</v>
      </c>
      <c r="F32" s="288">
        <v>2203.8833333333332</v>
      </c>
      <c r="G32" s="289">
        <v>2184.7666666666664</v>
      </c>
      <c r="H32" s="289">
        <v>2171.5333333333333</v>
      </c>
      <c r="I32" s="289">
        <v>2152.4166666666665</v>
      </c>
      <c r="J32" s="289">
        <v>2217.1166666666663</v>
      </c>
      <c r="K32" s="289">
        <v>2236.2333333333331</v>
      </c>
      <c r="L32" s="289">
        <v>2249.4666666666662</v>
      </c>
      <c r="M32" s="276">
        <v>2223</v>
      </c>
      <c r="N32" s="276">
        <v>2190.65</v>
      </c>
      <c r="O32" s="291">
        <v>1208800</v>
      </c>
      <c r="P32" s="292">
        <v>3.3869312350325011E-2</v>
      </c>
    </row>
    <row r="33" spans="1:16" ht="15">
      <c r="A33" s="254">
        <v>23</v>
      </c>
      <c r="B33" s="342" t="s">
        <v>53</v>
      </c>
      <c r="C33" s="434" t="s">
        <v>229</v>
      </c>
      <c r="D33" s="435">
        <v>44371</v>
      </c>
      <c r="E33" s="288">
        <v>333.5</v>
      </c>
      <c r="F33" s="288">
        <v>337.13333333333333</v>
      </c>
      <c r="G33" s="289">
        <v>328.76666666666665</v>
      </c>
      <c r="H33" s="289">
        <v>324.0333333333333</v>
      </c>
      <c r="I33" s="289">
        <v>315.66666666666663</v>
      </c>
      <c r="J33" s="289">
        <v>341.86666666666667</v>
      </c>
      <c r="K33" s="289">
        <v>350.23333333333335</v>
      </c>
      <c r="L33" s="289">
        <v>354.9666666666667</v>
      </c>
      <c r="M33" s="276">
        <v>345.5</v>
      </c>
      <c r="N33" s="276">
        <v>332.4</v>
      </c>
      <c r="O33" s="291">
        <v>14488200</v>
      </c>
      <c r="P33" s="292">
        <v>-0.11955808357033472</v>
      </c>
    </row>
    <row r="34" spans="1:16" ht="15">
      <c r="A34" s="254">
        <v>24</v>
      </c>
      <c r="B34" s="342" t="s">
        <v>53</v>
      </c>
      <c r="C34" s="434" t="s">
        <v>60</v>
      </c>
      <c r="D34" s="435">
        <v>44371</v>
      </c>
      <c r="E34" s="288">
        <v>82.15</v>
      </c>
      <c r="F34" s="288">
        <v>82.316666666666677</v>
      </c>
      <c r="G34" s="289">
        <v>80.933333333333351</v>
      </c>
      <c r="H34" s="289">
        <v>79.716666666666669</v>
      </c>
      <c r="I34" s="289">
        <v>78.333333333333343</v>
      </c>
      <c r="J34" s="289">
        <v>83.53333333333336</v>
      </c>
      <c r="K34" s="289">
        <v>84.916666666666686</v>
      </c>
      <c r="L34" s="289">
        <v>86.133333333333368</v>
      </c>
      <c r="M34" s="276">
        <v>83.7</v>
      </c>
      <c r="N34" s="276">
        <v>81.099999999999994</v>
      </c>
      <c r="O34" s="291">
        <v>153223200</v>
      </c>
      <c r="P34" s="292">
        <v>-5.8180510607695073E-2</v>
      </c>
    </row>
    <row r="35" spans="1:16" ht="15">
      <c r="A35" s="254">
        <v>25</v>
      </c>
      <c r="B35" s="342" t="s">
        <v>49</v>
      </c>
      <c r="C35" s="434" t="s">
        <v>62</v>
      </c>
      <c r="D35" s="435">
        <v>44371</v>
      </c>
      <c r="E35" s="288">
        <v>1662.2</v>
      </c>
      <c r="F35" s="288">
        <v>1663.5833333333333</v>
      </c>
      <c r="G35" s="289">
        <v>1650.6666666666665</v>
      </c>
      <c r="H35" s="289">
        <v>1639.1333333333332</v>
      </c>
      <c r="I35" s="289">
        <v>1626.2166666666665</v>
      </c>
      <c r="J35" s="289">
        <v>1675.1166666666666</v>
      </c>
      <c r="K35" s="289">
        <v>1688.0333333333331</v>
      </c>
      <c r="L35" s="289">
        <v>1699.5666666666666</v>
      </c>
      <c r="M35" s="276">
        <v>1676.5</v>
      </c>
      <c r="N35" s="276">
        <v>1652.05</v>
      </c>
      <c r="O35" s="291">
        <v>1250150</v>
      </c>
      <c r="P35" s="292">
        <v>-6.8824252355591975E-2</v>
      </c>
    </row>
    <row r="36" spans="1:16" ht="15">
      <c r="A36" s="254">
        <v>26</v>
      </c>
      <c r="B36" s="342" t="s">
        <v>63</v>
      </c>
      <c r="C36" s="434" t="s">
        <v>64</v>
      </c>
      <c r="D36" s="435">
        <v>44371</v>
      </c>
      <c r="E36" s="288">
        <v>168.55</v>
      </c>
      <c r="F36" s="288">
        <v>163.70000000000002</v>
      </c>
      <c r="G36" s="289">
        <v>157.40000000000003</v>
      </c>
      <c r="H36" s="289">
        <v>146.25000000000003</v>
      </c>
      <c r="I36" s="289">
        <v>139.95000000000005</v>
      </c>
      <c r="J36" s="289">
        <v>174.85000000000002</v>
      </c>
      <c r="K36" s="289">
        <v>181.15000000000003</v>
      </c>
      <c r="L36" s="289">
        <v>192.3</v>
      </c>
      <c r="M36" s="276">
        <v>170</v>
      </c>
      <c r="N36" s="276">
        <v>152.55000000000001</v>
      </c>
      <c r="O36" s="291">
        <v>30187200</v>
      </c>
      <c r="P36" s="292">
        <v>-1.2572290671360321E-3</v>
      </c>
    </row>
    <row r="37" spans="1:16" ht="15">
      <c r="A37" s="254">
        <v>27</v>
      </c>
      <c r="B37" s="342" t="s">
        <v>49</v>
      </c>
      <c r="C37" s="434" t="s">
        <v>65</v>
      </c>
      <c r="D37" s="435">
        <v>44371</v>
      </c>
      <c r="E37" s="288">
        <v>806.5</v>
      </c>
      <c r="F37" s="288">
        <v>807.5</v>
      </c>
      <c r="G37" s="289">
        <v>802.85</v>
      </c>
      <c r="H37" s="289">
        <v>799.2</v>
      </c>
      <c r="I37" s="289">
        <v>794.55000000000007</v>
      </c>
      <c r="J37" s="289">
        <v>811.15</v>
      </c>
      <c r="K37" s="289">
        <v>815.80000000000007</v>
      </c>
      <c r="L37" s="289">
        <v>819.44999999999993</v>
      </c>
      <c r="M37" s="276">
        <v>812.15</v>
      </c>
      <c r="N37" s="276">
        <v>803.85</v>
      </c>
      <c r="O37" s="291">
        <v>3399000</v>
      </c>
      <c r="P37" s="292">
        <v>-5.850091407678245E-2</v>
      </c>
    </row>
    <row r="38" spans="1:16" ht="15">
      <c r="A38" s="254">
        <v>28</v>
      </c>
      <c r="B38" s="342" t="s">
        <v>43</v>
      </c>
      <c r="C38" s="434" t="s">
        <v>66</v>
      </c>
      <c r="D38" s="435">
        <v>44371</v>
      </c>
      <c r="E38" s="288">
        <v>730.15</v>
      </c>
      <c r="F38" s="288">
        <v>736.75</v>
      </c>
      <c r="G38" s="289">
        <v>722.45</v>
      </c>
      <c r="H38" s="289">
        <v>714.75</v>
      </c>
      <c r="I38" s="289">
        <v>700.45</v>
      </c>
      <c r="J38" s="289">
        <v>744.45</v>
      </c>
      <c r="K38" s="289">
        <v>758.75</v>
      </c>
      <c r="L38" s="289">
        <v>766.45</v>
      </c>
      <c r="M38" s="276">
        <v>751.05</v>
      </c>
      <c r="N38" s="276">
        <v>729.05</v>
      </c>
      <c r="O38" s="291">
        <v>6801000</v>
      </c>
      <c r="P38" s="292">
        <v>-4.062632247143462E-2</v>
      </c>
    </row>
    <row r="39" spans="1:16" ht="15">
      <c r="A39" s="254">
        <v>29</v>
      </c>
      <c r="B39" s="342" t="s">
        <v>67</v>
      </c>
      <c r="C39" s="434" t="s">
        <v>68</v>
      </c>
      <c r="D39" s="435">
        <v>44371</v>
      </c>
      <c r="E39" s="288">
        <v>533.95000000000005</v>
      </c>
      <c r="F39" s="288">
        <v>535.25</v>
      </c>
      <c r="G39" s="289">
        <v>531.6</v>
      </c>
      <c r="H39" s="289">
        <v>529.25</v>
      </c>
      <c r="I39" s="289">
        <v>525.6</v>
      </c>
      <c r="J39" s="289">
        <v>537.6</v>
      </c>
      <c r="K39" s="289">
        <v>541.25000000000011</v>
      </c>
      <c r="L39" s="289">
        <v>543.6</v>
      </c>
      <c r="M39" s="276">
        <v>538.9</v>
      </c>
      <c r="N39" s="276">
        <v>532.9</v>
      </c>
      <c r="O39" s="291">
        <v>109518117</v>
      </c>
      <c r="P39" s="292">
        <v>-1.6538678900302518E-2</v>
      </c>
    </row>
    <row r="40" spans="1:16" ht="15">
      <c r="A40" s="254">
        <v>30</v>
      </c>
      <c r="B40" s="342" t="s">
        <v>63</v>
      </c>
      <c r="C40" s="434" t="s">
        <v>69</v>
      </c>
      <c r="D40" s="435">
        <v>44371</v>
      </c>
      <c r="E40" s="288">
        <v>65.95</v>
      </c>
      <c r="F40" s="288">
        <v>66.55</v>
      </c>
      <c r="G40" s="289">
        <v>65.099999999999994</v>
      </c>
      <c r="H40" s="289">
        <v>64.25</v>
      </c>
      <c r="I40" s="289">
        <v>62.8</v>
      </c>
      <c r="J40" s="289">
        <v>67.399999999999991</v>
      </c>
      <c r="K40" s="289">
        <v>68.850000000000009</v>
      </c>
      <c r="L40" s="289">
        <v>69.699999999999989</v>
      </c>
      <c r="M40" s="276">
        <v>68</v>
      </c>
      <c r="N40" s="276">
        <v>65.7</v>
      </c>
      <c r="O40" s="291">
        <v>90342000</v>
      </c>
      <c r="P40" s="292">
        <v>-2.8893905191873587E-2</v>
      </c>
    </row>
    <row r="41" spans="1:16" ht="15">
      <c r="A41" s="254">
        <v>31</v>
      </c>
      <c r="B41" s="342" t="s">
        <v>51</v>
      </c>
      <c r="C41" s="434" t="s">
        <v>70</v>
      </c>
      <c r="D41" s="435">
        <v>44371</v>
      </c>
      <c r="E41" s="288">
        <v>397.45</v>
      </c>
      <c r="F41" s="288">
        <v>399.2833333333333</v>
      </c>
      <c r="G41" s="289">
        <v>395.06666666666661</v>
      </c>
      <c r="H41" s="289">
        <v>392.68333333333328</v>
      </c>
      <c r="I41" s="289">
        <v>388.46666666666658</v>
      </c>
      <c r="J41" s="289">
        <v>401.66666666666663</v>
      </c>
      <c r="K41" s="289">
        <v>405.88333333333333</v>
      </c>
      <c r="L41" s="289">
        <v>408.26666666666665</v>
      </c>
      <c r="M41" s="276">
        <v>403.5</v>
      </c>
      <c r="N41" s="276">
        <v>396.9</v>
      </c>
      <c r="O41" s="291">
        <v>14027700</v>
      </c>
      <c r="P41" s="292">
        <v>-2.1027287319422151E-2</v>
      </c>
    </row>
    <row r="42" spans="1:16" ht="15">
      <c r="A42" s="254">
        <v>32</v>
      </c>
      <c r="B42" s="342" t="s">
        <v>43</v>
      </c>
      <c r="C42" s="434" t="s">
        <v>71</v>
      </c>
      <c r="D42" s="435">
        <v>44371</v>
      </c>
      <c r="E42" s="288">
        <v>15105.45</v>
      </c>
      <c r="F42" s="288">
        <v>15147.466666666667</v>
      </c>
      <c r="G42" s="289">
        <v>15014.933333333334</v>
      </c>
      <c r="H42" s="289">
        <v>14924.416666666668</v>
      </c>
      <c r="I42" s="289">
        <v>14791.883333333335</v>
      </c>
      <c r="J42" s="289">
        <v>15237.983333333334</v>
      </c>
      <c r="K42" s="289">
        <v>15370.516666666666</v>
      </c>
      <c r="L42" s="289">
        <v>15461.033333333333</v>
      </c>
      <c r="M42" s="276">
        <v>15280</v>
      </c>
      <c r="N42" s="276">
        <v>15056.95</v>
      </c>
      <c r="O42" s="291">
        <v>131100</v>
      </c>
      <c r="P42" s="292">
        <v>3.1471282454760031E-2</v>
      </c>
    </row>
    <row r="43" spans="1:16" ht="15">
      <c r="A43" s="254">
        <v>33</v>
      </c>
      <c r="B43" s="342" t="s">
        <v>72</v>
      </c>
      <c r="C43" s="434" t="s">
        <v>73</v>
      </c>
      <c r="D43" s="435">
        <v>44371</v>
      </c>
      <c r="E43" s="288">
        <v>470.25</v>
      </c>
      <c r="F43" s="288">
        <v>471.75</v>
      </c>
      <c r="G43" s="289">
        <v>468.3</v>
      </c>
      <c r="H43" s="289">
        <v>466.35</v>
      </c>
      <c r="I43" s="289">
        <v>462.90000000000003</v>
      </c>
      <c r="J43" s="289">
        <v>473.7</v>
      </c>
      <c r="K43" s="289">
        <v>477.15000000000003</v>
      </c>
      <c r="L43" s="289">
        <v>479.09999999999997</v>
      </c>
      <c r="M43" s="276">
        <v>475.2</v>
      </c>
      <c r="N43" s="276">
        <v>469.8</v>
      </c>
      <c r="O43" s="291">
        <v>33669000</v>
      </c>
      <c r="P43" s="292">
        <v>-3.4181855733980485E-2</v>
      </c>
    </row>
    <row r="44" spans="1:16" ht="15">
      <c r="A44" s="254">
        <v>34</v>
      </c>
      <c r="B44" s="342" t="s">
        <v>49</v>
      </c>
      <c r="C44" s="434" t="s">
        <v>74</v>
      </c>
      <c r="D44" s="435">
        <v>44371</v>
      </c>
      <c r="E44" s="288">
        <v>3657.5</v>
      </c>
      <c r="F44" s="288">
        <v>3657.15</v>
      </c>
      <c r="G44" s="289">
        <v>3634.4</v>
      </c>
      <c r="H44" s="289">
        <v>3611.3</v>
      </c>
      <c r="I44" s="289">
        <v>3588.55</v>
      </c>
      <c r="J44" s="289">
        <v>3680.25</v>
      </c>
      <c r="K44" s="289">
        <v>3703</v>
      </c>
      <c r="L44" s="289">
        <v>3726.1</v>
      </c>
      <c r="M44" s="276">
        <v>3679.9</v>
      </c>
      <c r="N44" s="276">
        <v>3634.05</v>
      </c>
      <c r="O44" s="291">
        <v>1871400</v>
      </c>
      <c r="P44" s="292">
        <v>6.6689466484268128E-2</v>
      </c>
    </row>
    <row r="45" spans="1:16" ht="15">
      <c r="A45" s="254">
        <v>35</v>
      </c>
      <c r="B45" s="342" t="s">
        <v>51</v>
      </c>
      <c r="C45" s="434" t="s">
        <v>75</v>
      </c>
      <c r="D45" s="435">
        <v>44371</v>
      </c>
      <c r="E45" s="288">
        <v>624.20000000000005</v>
      </c>
      <c r="F45" s="288">
        <v>627.2166666666667</v>
      </c>
      <c r="G45" s="289">
        <v>619.93333333333339</v>
      </c>
      <c r="H45" s="289">
        <v>615.66666666666674</v>
      </c>
      <c r="I45" s="289">
        <v>608.38333333333344</v>
      </c>
      <c r="J45" s="289">
        <v>631.48333333333335</v>
      </c>
      <c r="K45" s="289">
        <v>638.76666666666665</v>
      </c>
      <c r="L45" s="289">
        <v>643.0333333333333</v>
      </c>
      <c r="M45" s="276">
        <v>634.5</v>
      </c>
      <c r="N45" s="276">
        <v>622.95000000000005</v>
      </c>
      <c r="O45" s="291">
        <v>24840200</v>
      </c>
      <c r="P45" s="292">
        <v>-1.388646288209607E-2</v>
      </c>
    </row>
    <row r="46" spans="1:16" ht="15">
      <c r="A46" s="254">
        <v>36</v>
      </c>
      <c r="B46" s="342" t="s">
        <v>53</v>
      </c>
      <c r="C46" s="434" t="s">
        <v>76</v>
      </c>
      <c r="D46" s="435">
        <v>44371</v>
      </c>
      <c r="E46" s="288">
        <v>152</v>
      </c>
      <c r="F46" s="288">
        <v>152.4</v>
      </c>
      <c r="G46" s="289">
        <v>150.4</v>
      </c>
      <c r="H46" s="289">
        <v>148.80000000000001</v>
      </c>
      <c r="I46" s="289">
        <v>146.80000000000001</v>
      </c>
      <c r="J46" s="289">
        <v>154</v>
      </c>
      <c r="K46" s="289">
        <v>156</v>
      </c>
      <c r="L46" s="289">
        <v>157.6</v>
      </c>
      <c r="M46" s="276">
        <v>154.4</v>
      </c>
      <c r="N46" s="276">
        <v>150.80000000000001</v>
      </c>
      <c r="O46" s="291">
        <v>55517400</v>
      </c>
      <c r="P46" s="292">
        <v>-3.0062063615205587E-3</v>
      </c>
    </row>
    <row r="47" spans="1:16" ht="15">
      <c r="A47" s="254">
        <v>37</v>
      </c>
      <c r="B47" s="342" t="s">
        <v>56</v>
      </c>
      <c r="C47" s="434" t="s">
        <v>81</v>
      </c>
      <c r="D47" s="435">
        <v>44371</v>
      </c>
      <c r="E47" s="288">
        <v>536.65</v>
      </c>
      <c r="F47" s="288">
        <v>539.16666666666663</v>
      </c>
      <c r="G47" s="289">
        <v>532.93333333333328</v>
      </c>
      <c r="H47" s="289">
        <v>529.2166666666667</v>
      </c>
      <c r="I47" s="289">
        <v>522.98333333333335</v>
      </c>
      <c r="J47" s="289">
        <v>542.88333333333321</v>
      </c>
      <c r="K47" s="289">
        <v>549.11666666666656</v>
      </c>
      <c r="L47" s="289">
        <v>552.83333333333314</v>
      </c>
      <c r="M47" s="276">
        <v>545.4</v>
      </c>
      <c r="N47" s="276">
        <v>535.45000000000005</v>
      </c>
      <c r="O47" s="291">
        <v>8020000</v>
      </c>
      <c r="P47" s="292">
        <v>-2.6699029126213591E-2</v>
      </c>
    </row>
    <row r="48" spans="1:16" ht="15">
      <c r="A48" s="254">
        <v>38</v>
      </c>
      <c r="B48" s="361" t="s">
        <v>51</v>
      </c>
      <c r="C48" s="434" t="s">
        <v>82</v>
      </c>
      <c r="D48" s="435">
        <v>44371</v>
      </c>
      <c r="E48" s="288">
        <v>956.55</v>
      </c>
      <c r="F48" s="288">
        <v>958.76666666666654</v>
      </c>
      <c r="G48" s="289">
        <v>952.1333333333331</v>
      </c>
      <c r="H48" s="289">
        <v>947.71666666666658</v>
      </c>
      <c r="I48" s="289">
        <v>941.08333333333314</v>
      </c>
      <c r="J48" s="289">
        <v>963.18333333333305</v>
      </c>
      <c r="K48" s="289">
        <v>969.81666666666649</v>
      </c>
      <c r="L48" s="289">
        <v>974.23333333333301</v>
      </c>
      <c r="M48" s="276">
        <v>965.4</v>
      </c>
      <c r="N48" s="276">
        <v>954.35</v>
      </c>
      <c r="O48" s="291">
        <v>9477000</v>
      </c>
      <c r="P48" s="292">
        <v>-1.3465051762636173E-2</v>
      </c>
    </row>
    <row r="49" spans="1:16" ht="15">
      <c r="A49" s="254">
        <v>39</v>
      </c>
      <c r="B49" s="342" t="s">
        <v>39</v>
      </c>
      <c r="C49" s="434" t="s">
        <v>83</v>
      </c>
      <c r="D49" s="435">
        <v>44371</v>
      </c>
      <c r="E49" s="288">
        <v>148.55000000000001</v>
      </c>
      <c r="F49" s="288">
        <v>149.04999999999998</v>
      </c>
      <c r="G49" s="289">
        <v>147.74999999999997</v>
      </c>
      <c r="H49" s="289">
        <v>146.94999999999999</v>
      </c>
      <c r="I49" s="289">
        <v>145.64999999999998</v>
      </c>
      <c r="J49" s="289">
        <v>149.84999999999997</v>
      </c>
      <c r="K49" s="289">
        <v>151.14999999999998</v>
      </c>
      <c r="L49" s="289">
        <v>151.94999999999996</v>
      </c>
      <c r="M49" s="276">
        <v>150.35</v>
      </c>
      <c r="N49" s="276">
        <v>148.25</v>
      </c>
      <c r="O49" s="291">
        <v>64751400</v>
      </c>
      <c r="P49" s="292">
        <v>-1.1540680900173111E-2</v>
      </c>
    </row>
    <row r="50" spans="1:16" ht="15">
      <c r="A50" s="254">
        <v>40</v>
      </c>
      <c r="B50" s="342" t="s">
        <v>106</v>
      </c>
      <c r="C50" s="434" t="s">
        <v>820</v>
      </c>
      <c r="D50" s="435">
        <v>44371</v>
      </c>
      <c r="E50" s="288">
        <v>3935.7</v>
      </c>
      <c r="F50" s="288">
        <v>3956.8333333333335</v>
      </c>
      <c r="G50" s="289">
        <v>3890.3666666666668</v>
      </c>
      <c r="H50" s="289">
        <v>3845.0333333333333</v>
      </c>
      <c r="I50" s="289">
        <v>3778.5666666666666</v>
      </c>
      <c r="J50" s="289">
        <v>4002.166666666667</v>
      </c>
      <c r="K50" s="289">
        <v>4068.6333333333332</v>
      </c>
      <c r="L50" s="289">
        <v>4113.9666666666672</v>
      </c>
      <c r="M50" s="276">
        <v>4023.3</v>
      </c>
      <c r="N50" s="276">
        <v>3911.5</v>
      </c>
      <c r="O50" s="291">
        <v>720025</v>
      </c>
      <c r="P50" s="292">
        <v>-7.4071692653914167E-2</v>
      </c>
    </row>
    <row r="51" spans="1:16" ht="15">
      <c r="A51" s="254">
        <v>41</v>
      </c>
      <c r="B51" s="342" t="s">
        <v>49</v>
      </c>
      <c r="C51" s="434" t="s">
        <v>84</v>
      </c>
      <c r="D51" s="435">
        <v>44371</v>
      </c>
      <c r="E51" s="288">
        <v>1687.1</v>
      </c>
      <c r="F51" s="288">
        <v>1688.4333333333334</v>
      </c>
      <c r="G51" s="289">
        <v>1679.4666666666667</v>
      </c>
      <c r="H51" s="289">
        <v>1671.8333333333333</v>
      </c>
      <c r="I51" s="289">
        <v>1662.8666666666666</v>
      </c>
      <c r="J51" s="289">
        <v>1696.0666666666668</v>
      </c>
      <c r="K51" s="289">
        <v>1705.0333333333335</v>
      </c>
      <c r="L51" s="289">
        <v>1712.666666666667</v>
      </c>
      <c r="M51" s="276">
        <v>1697.4</v>
      </c>
      <c r="N51" s="276">
        <v>1680.8</v>
      </c>
      <c r="O51" s="291">
        <v>2622200</v>
      </c>
      <c r="P51" s="292">
        <v>-7.8135346311746789E-3</v>
      </c>
    </row>
    <row r="52" spans="1:16" ht="15">
      <c r="A52" s="254">
        <v>42</v>
      </c>
      <c r="B52" s="342" t="s">
        <v>39</v>
      </c>
      <c r="C52" s="434" t="s">
        <v>85</v>
      </c>
      <c r="D52" s="435">
        <v>44371</v>
      </c>
      <c r="E52" s="288">
        <v>699.2</v>
      </c>
      <c r="F52" s="288">
        <v>703.7166666666667</v>
      </c>
      <c r="G52" s="289">
        <v>691.63333333333344</v>
      </c>
      <c r="H52" s="289">
        <v>684.06666666666672</v>
      </c>
      <c r="I52" s="289">
        <v>671.98333333333346</v>
      </c>
      <c r="J52" s="289">
        <v>711.28333333333342</v>
      </c>
      <c r="K52" s="289">
        <v>723.36666666666667</v>
      </c>
      <c r="L52" s="289">
        <v>730.93333333333339</v>
      </c>
      <c r="M52" s="276">
        <v>715.8</v>
      </c>
      <c r="N52" s="276">
        <v>696.15</v>
      </c>
      <c r="O52" s="291">
        <v>6981921</v>
      </c>
      <c r="P52" s="292">
        <v>-8.406807463604675E-2</v>
      </c>
    </row>
    <row r="53" spans="1:16" ht="15">
      <c r="A53" s="254">
        <v>43</v>
      </c>
      <c r="B53" s="342" t="s">
        <v>53</v>
      </c>
      <c r="C53" s="434" t="s">
        <v>231</v>
      </c>
      <c r="D53" s="435">
        <v>44371</v>
      </c>
      <c r="E53" s="288">
        <v>167.7</v>
      </c>
      <c r="F53" s="288">
        <v>166.54999999999998</v>
      </c>
      <c r="G53" s="289">
        <v>164.74999999999997</v>
      </c>
      <c r="H53" s="289">
        <v>161.79999999999998</v>
      </c>
      <c r="I53" s="289">
        <v>159.99999999999997</v>
      </c>
      <c r="J53" s="289">
        <v>169.49999999999997</v>
      </c>
      <c r="K53" s="289">
        <v>171.29999999999998</v>
      </c>
      <c r="L53" s="289">
        <v>174.24999999999997</v>
      </c>
      <c r="M53" s="276">
        <v>168.35</v>
      </c>
      <c r="N53" s="276">
        <v>163.6</v>
      </c>
      <c r="O53" s="291">
        <v>9932400</v>
      </c>
      <c r="P53" s="292">
        <v>-8.5355409648872393E-2</v>
      </c>
    </row>
    <row r="54" spans="1:16" ht="15">
      <c r="A54" s="254">
        <v>44</v>
      </c>
      <c r="B54" s="342" t="s">
        <v>63</v>
      </c>
      <c r="C54" s="434" t="s">
        <v>86</v>
      </c>
      <c r="D54" s="435">
        <v>44371</v>
      </c>
      <c r="E54" s="288">
        <v>827.35</v>
      </c>
      <c r="F54" s="288">
        <v>832.11666666666667</v>
      </c>
      <c r="G54" s="289">
        <v>820.73333333333335</v>
      </c>
      <c r="H54" s="289">
        <v>814.11666666666667</v>
      </c>
      <c r="I54" s="289">
        <v>802.73333333333335</v>
      </c>
      <c r="J54" s="289">
        <v>838.73333333333335</v>
      </c>
      <c r="K54" s="289">
        <v>850.11666666666679</v>
      </c>
      <c r="L54" s="289">
        <v>856.73333333333335</v>
      </c>
      <c r="M54" s="276">
        <v>843.5</v>
      </c>
      <c r="N54" s="276">
        <v>825.5</v>
      </c>
      <c r="O54" s="291">
        <v>2759400</v>
      </c>
      <c r="P54" s="292">
        <v>7.889546351084813E-3</v>
      </c>
    </row>
    <row r="55" spans="1:16" ht="15">
      <c r="A55" s="254">
        <v>45</v>
      </c>
      <c r="B55" s="342" t="s">
        <v>49</v>
      </c>
      <c r="C55" s="434" t="s">
        <v>87</v>
      </c>
      <c r="D55" s="435">
        <v>44371</v>
      </c>
      <c r="E55" s="288">
        <v>567.04999999999995</v>
      </c>
      <c r="F55" s="288">
        <v>566.19999999999993</v>
      </c>
      <c r="G55" s="289">
        <v>561.99999999999989</v>
      </c>
      <c r="H55" s="289">
        <v>556.94999999999993</v>
      </c>
      <c r="I55" s="289">
        <v>552.74999999999989</v>
      </c>
      <c r="J55" s="289">
        <v>571.24999999999989</v>
      </c>
      <c r="K55" s="289">
        <v>575.44999999999993</v>
      </c>
      <c r="L55" s="289">
        <v>580.49999999999989</v>
      </c>
      <c r="M55" s="276">
        <v>570.4</v>
      </c>
      <c r="N55" s="276">
        <v>561.15</v>
      </c>
      <c r="O55" s="291">
        <v>7171250</v>
      </c>
      <c r="P55" s="292">
        <v>-0.11205695712737966</v>
      </c>
    </row>
    <row r="56" spans="1:16" ht="15">
      <c r="A56" s="254">
        <v>46</v>
      </c>
      <c r="B56" s="342" t="s">
        <v>835</v>
      </c>
      <c r="C56" s="434" t="s">
        <v>342</v>
      </c>
      <c r="D56" s="435">
        <v>44371</v>
      </c>
      <c r="E56" s="288">
        <v>1755.95</v>
      </c>
      <c r="F56" s="288">
        <v>1762.9666666666669</v>
      </c>
      <c r="G56" s="289">
        <v>1744.0333333333338</v>
      </c>
      <c r="H56" s="289">
        <v>1732.1166666666668</v>
      </c>
      <c r="I56" s="289">
        <v>1713.1833333333336</v>
      </c>
      <c r="J56" s="289">
        <v>1774.8833333333339</v>
      </c>
      <c r="K56" s="289">
        <v>1793.8166666666668</v>
      </c>
      <c r="L56" s="289">
        <v>1805.733333333334</v>
      </c>
      <c r="M56" s="276">
        <v>1781.9</v>
      </c>
      <c r="N56" s="276">
        <v>1751.05</v>
      </c>
      <c r="O56" s="291">
        <v>2868000</v>
      </c>
      <c r="P56" s="292">
        <v>-2.1494370522006142E-2</v>
      </c>
    </row>
    <row r="57" spans="1:16" ht="15">
      <c r="A57" s="254">
        <v>47</v>
      </c>
      <c r="B57" s="342" t="s">
        <v>51</v>
      </c>
      <c r="C57" s="434" t="s">
        <v>90</v>
      </c>
      <c r="D57" s="435">
        <v>44371</v>
      </c>
      <c r="E57" s="288">
        <v>4230.8</v>
      </c>
      <c r="F57" s="288">
        <v>4259.45</v>
      </c>
      <c r="G57" s="289">
        <v>4199.2</v>
      </c>
      <c r="H57" s="289">
        <v>4167.6000000000004</v>
      </c>
      <c r="I57" s="289">
        <v>4107.3500000000004</v>
      </c>
      <c r="J57" s="289">
        <v>4291.0499999999993</v>
      </c>
      <c r="K57" s="289">
        <v>4351.2999999999993</v>
      </c>
      <c r="L57" s="289">
        <v>4382.8999999999987</v>
      </c>
      <c r="M57" s="276">
        <v>4319.7</v>
      </c>
      <c r="N57" s="276">
        <v>4227.8500000000004</v>
      </c>
      <c r="O57" s="291">
        <v>2442800</v>
      </c>
      <c r="P57" s="292">
        <v>-1.8088270761315219E-2</v>
      </c>
    </row>
    <row r="58" spans="1:16" ht="15">
      <c r="A58" s="254">
        <v>48</v>
      </c>
      <c r="B58" s="342" t="s">
        <v>91</v>
      </c>
      <c r="C58" s="434" t="s">
        <v>92</v>
      </c>
      <c r="D58" s="435">
        <v>44371</v>
      </c>
      <c r="E58" s="288">
        <v>293.3</v>
      </c>
      <c r="F58" s="288">
        <v>295.5333333333333</v>
      </c>
      <c r="G58" s="289">
        <v>290.31666666666661</v>
      </c>
      <c r="H58" s="289">
        <v>287.33333333333331</v>
      </c>
      <c r="I58" s="289">
        <v>282.11666666666662</v>
      </c>
      <c r="J58" s="289">
        <v>298.51666666666659</v>
      </c>
      <c r="K58" s="289">
        <v>303.73333333333329</v>
      </c>
      <c r="L58" s="289">
        <v>306.71666666666658</v>
      </c>
      <c r="M58" s="276">
        <v>300.75</v>
      </c>
      <c r="N58" s="276">
        <v>292.55</v>
      </c>
      <c r="O58" s="291">
        <v>35788500</v>
      </c>
      <c r="P58" s="292">
        <v>-1.1574917973022238E-2</v>
      </c>
    </row>
    <row r="59" spans="1:16" ht="15">
      <c r="A59" s="254">
        <v>49</v>
      </c>
      <c r="B59" s="342" t="s">
        <v>51</v>
      </c>
      <c r="C59" s="434" t="s">
        <v>93</v>
      </c>
      <c r="D59" s="435">
        <v>44371</v>
      </c>
      <c r="E59" s="288">
        <v>5298.1</v>
      </c>
      <c r="F59" s="288">
        <v>5310.8666666666677</v>
      </c>
      <c r="G59" s="289">
        <v>5273.9333333333352</v>
      </c>
      <c r="H59" s="289">
        <v>5249.7666666666673</v>
      </c>
      <c r="I59" s="289">
        <v>5212.8333333333348</v>
      </c>
      <c r="J59" s="289">
        <v>5335.0333333333356</v>
      </c>
      <c r="K59" s="289">
        <v>5371.9666666666681</v>
      </c>
      <c r="L59" s="289">
        <v>5396.1333333333359</v>
      </c>
      <c r="M59" s="276">
        <v>5347.8</v>
      </c>
      <c r="N59" s="276">
        <v>5286.7</v>
      </c>
      <c r="O59" s="291">
        <v>2417625</v>
      </c>
      <c r="P59" s="292">
        <v>-5.0981354268891069E-2</v>
      </c>
    </row>
    <row r="60" spans="1:16" ht="15">
      <c r="A60" s="254">
        <v>50</v>
      </c>
      <c r="B60" s="342" t="s">
        <v>43</v>
      </c>
      <c r="C60" s="434" t="s">
        <v>94</v>
      </c>
      <c r="D60" s="435">
        <v>44371</v>
      </c>
      <c r="E60" s="288">
        <v>2731.9</v>
      </c>
      <c r="F60" s="288">
        <v>2735.6833333333329</v>
      </c>
      <c r="G60" s="289">
        <v>2707.9666666666658</v>
      </c>
      <c r="H60" s="289">
        <v>2684.0333333333328</v>
      </c>
      <c r="I60" s="289">
        <v>2656.3166666666657</v>
      </c>
      <c r="J60" s="289">
        <v>2759.6166666666659</v>
      </c>
      <c r="K60" s="289">
        <v>2787.333333333333</v>
      </c>
      <c r="L60" s="289">
        <v>2811.266666666666</v>
      </c>
      <c r="M60" s="276">
        <v>2763.4</v>
      </c>
      <c r="N60" s="276">
        <v>2711.75</v>
      </c>
      <c r="O60" s="291">
        <v>1866200</v>
      </c>
      <c r="P60" s="292">
        <v>-6.3361908311591504E-3</v>
      </c>
    </row>
    <row r="61" spans="1:16" ht="15">
      <c r="A61" s="254">
        <v>51</v>
      </c>
      <c r="B61" s="342" t="s">
        <v>43</v>
      </c>
      <c r="C61" s="434" t="s">
        <v>96</v>
      </c>
      <c r="D61" s="435">
        <v>44371</v>
      </c>
      <c r="E61" s="288">
        <v>1166.2</v>
      </c>
      <c r="F61" s="288">
        <v>1171.9666666666665</v>
      </c>
      <c r="G61" s="289">
        <v>1156.9333333333329</v>
      </c>
      <c r="H61" s="289">
        <v>1147.6666666666665</v>
      </c>
      <c r="I61" s="289">
        <v>1132.633333333333</v>
      </c>
      <c r="J61" s="289">
        <v>1181.2333333333329</v>
      </c>
      <c r="K61" s="289">
        <v>1196.2666666666662</v>
      </c>
      <c r="L61" s="289">
        <v>1205.5333333333328</v>
      </c>
      <c r="M61" s="276">
        <v>1187</v>
      </c>
      <c r="N61" s="276">
        <v>1162.7</v>
      </c>
      <c r="O61" s="291">
        <v>5262950</v>
      </c>
      <c r="P61" s="292">
        <v>-6.2414266117969824E-2</v>
      </c>
    </row>
    <row r="62" spans="1:16" ht="15">
      <c r="A62" s="254">
        <v>52</v>
      </c>
      <c r="B62" s="342" t="s">
        <v>43</v>
      </c>
      <c r="C62" s="434" t="s">
        <v>97</v>
      </c>
      <c r="D62" s="435">
        <v>44371</v>
      </c>
      <c r="E62" s="288">
        <v>184.85</v>
      </c>
      <c r="F62" s="288">
        <v>185.28333333333333</v>
      </c>
      <c r="G62" s="289">
        <v>184.06666666666666</v>
      </c>
      <c r="H62" s="289">
        <v>183.28333333333333</v>
      </c>
      <c r="I62" s="289">
        <v>182.06666666666666</v>
      </c>
      <c r="J62" s="289">
        <v>186.06666666666666</v>
      </c>
      <c r="K62" s="289">
        <v>187.2833333333333</v>
      </c>
      <c r="L62" s="289">
        <v>188.06666666666666</v>
      </c>
      <c r="M62" s="276">
        <v>186.5</v>
      </c>
      <c r="N62" s="276">
        <v>184.5</v>
      </c>
      <c r="O62" s="291">
        <v>13320000</v>
      </c>
      <c r="P62" s="292">
        <v>-3.7460978147762745E-2</v>
      </c>
    </row>
    <row r="63" spans="1:16" ht="15">
      <c r="A63" s="254">
        <v>53</v>
      </c>
      <c r="B63" s="342" t="s">
        <v>53</v>
      </c>
      <c r="C63" s="434" t="s">
        <v>98</v>
      </c>
      <c r="D63" s="435">
        <v>44371</v>
      </c>
      <c r="E63" s="288">
        <v>84.75</v>
      </c>
      <c r="F63" s="288">
        <v>85.216666666666654</v>
      </c>
      <c r="G63" s="289">
        <v>84.083333333333314</v>
      </c>
      <c r="H63" s="289">
        <v>83.416666666666657</v>
      </c>
      <c r="I63" s="289">
        <v>82.283333333333317</v>
      </c>
      <c r="J63" s="289">
        <v>85.883333333333312</v>
      </c>
      <c r="K63" s="289">
        <v>87.016666666666666</v>
      </c>
      <c r="L63" s="289">
        <v>87.683333333333309</v>
      </c>
      <c r="M63" s="276">
        <v>86.35</v>
      </c>
      <c r="N63" s="276">
        <v>84.55</v>
      </c>
      <c r="O63" s="291">
        <v>85530000</v>
      </c>
      <c r="P63" s="292">
        <v>1.7366480314024029E-2</v>
      </c>
    </row>
    <row r="64" spans="1:16" ht="15">
      <c r="A64" s="254">
        <v>54</v>
      </c>
      <c r="B64" s="361" t="s">
        <v>72</v>
      </c>
      <c r="C64" s="434" t="s">
        <v>99</v>
      </c>
      <c r="D64" s="435">
        <v>44371</v>
      </c>
      <c r="E64" s="288">
        <v>153.55000000000001</v>
      </c>
      <c r="F64" s="288">
        <v>154.29999999999998</v>
      </c>
      <c r="G64" s="289">
        <v>152.14999999999998</v>
      </c>
      <c r="H64" s="289">
        <v>150.75</v>
      </c>
      <c r="I64" s="289">
        <v>148.6</v>
      </c>
      <c r="J64" s="289">
        <v>155.69999999999996</v>
      </c>
      <c r="K64" s="289">
        <v>157.85</v>
      </c>
      <c r="L64" s="289">
        <v>159.24999999999994</v>
      </c>
      <c r="M64" s="276">
        <v>156.44999999999999</v>
      </c>
      <c r="N64" s="276">
        <v>152.9</v>
      </c>
      <c r="O64" s="291">
        <v>31945700</v>
      </c>
      <c r="P64" s="292">
        <v>-1.7632714312511726E-2</v>
      </c>
    </row>
    <row r="65" spans="1:16" ht="15">
      <c r="A65" s="254">
        <v>55</v>
      </c>
      <c r="B65" s="342" t="s">
        <v>51</v>
      </c>
      <c r="C65" s="434" t="s">
        <v>100</v>
      </c>
      <c r="D65" s="435">
        <v>44371</v>
      </c>
      <c r="E65" s="288">
        <v>638.1</v>
      </c>
      <c r="F65" s="288">
        <v>640.1</v>
      </c>
      <c r="G65" s="289">
        <v>633.65000000000009</v>
      </c>
      <c r="H65" s="289">
        <v>629.20000000000005</v>
      </c>
      <c r="I65" s="289">
        <v>622.75000000000011</v>
      </c>
      <c r="J65" s="289">
        <v>644.55000000000007</v>
      </c>
      <c r="K65" s="289">
        <v>651.00000000000011</v>
      </c>
      <c r="L65" s="289">
        <v>655.45</v>
      </c>
      <c r="M65" s="276">
        <v>646.54999999999995</v>
      </c>
      <c r="N65" s="276">
        <v>635.65</v>
      </c>
      <c r="O65" s="291">
        <v>7719950</v>
      </c>
      <c r="P65" s="292">
        <v>-3.1173329484774137E-2</v>
      </c>
    </row>
    <row r="66" spans="1:16" ht="15">
      <c r="A66" s="254">
        <v>56</v>
      </c>
      <c r="B66" s="342" t="s">
        <v>101</v>
      </c>
      <c r="C66" s="434" t="s">
        <v>102</v>
      </c>
      <c r="D66" s="435">
        <v>44371</v>
      </c>
      <c r="E66" s="288">
        <v>32.450000000000003</v>
      </c>
      <c r="F66" s="288">
        <v>32.800000000000004</v>
      </c>
      <c r="G66" s="289">
        <v>31.750000000000007</v>
      </c>
      <c r="H66" s="289">
        <v>31.050000000000004</v>
      </c>
      <c r="I66" s="289">
        <v>30.000000000000007</v>
      </c>
      <c r="J66" s="289">
        <v>33.500000000000007</v>
      </c>
      <c r="K66" s="289">
        <v>34.550000000000004</v>
      </c>
      <c r="L66" s="289">
        <v>35.250000000000007</v>
      </c>
      <c r="M66" s="276">
        <v>33.85</v>
      </c>
      <c r="N66" s="276">
        <v>32.1</v>
      </c>
      <c r="O66" s="291">
        <v>124087500</v>
      </c>
      <c r="P66" s="292">
        <v>7.1219868517165812E-3</v>
      </c>
    </row>
    <row r="67" spans="1:16" ht="15">
      <c r="A67" s="254">
        <v>57</v>
      </c>
      <c r="B67" s="342" t="s">
        <v>49</v>
      </c>
      <c r="C67" s="434" t="s">
        <v>103</v>
      </c>
      <c r="D67" s="435">
        <v>44371</v>
      </c>
      <c r="E67" s="400">
        <v>880</v>
      </c>
      <c r="F67" s="400">
        <v>880.61666666666667</v>
      </c>
      <c r="G67" s="401">
        <v>875.23333333333335</v>
      </c>
      <c r="H67" s="401">
        <v>870.4666666666667</v>
      </c>
      <c r="I67" s="401">
        <v>865.08333333333337</v>
      </c>
      <c r="J67" s="401">
        <v>885.38333333333333</v>
      </c>
      <c r="K67" s="401">
        <v>890.76666666666677</v>
      </c>
      <c r="L67" s="401">
        <v>895.5333333333333</v>
      </c>
      <c r="M67" s="402">
        <v>886</v>
      </c>
      <c r="N67" s="402">
        <v>875.85</v>
      </c>
      <c r="O67" s="403">
        <v>3647000</v>
      </c>
      <c r="P67" s="404">
        <v>9.6899224806201549E-3</v>
      </c>
    </row>
    <row r="68" spans="1:16" ht="15">
      <c r="A68" s="254">
        <v>58</v>
      </c>
      <c r="B68" s="342" t="s">
        <v>91</v>
      </c>
      <c r="C68" s="434" t="s">
        <v>244</v>
      </c>
      <c r="D68" s="435">
        <v>44371</v>
      </c>
      <c r="E68" s="288">
        <v>1404.95</v>
      </c>
      <c r="F68" s="288">
        <v>1405.7666666666667</v>
      </c>
      <c r="G68" s="289">
        <v>1395.7333333333333</v>
      </c>
      <c r="H68" s="289">
        <v>1386.5166666666667</v>
      </c>
      <c r="I68" s="289">
        <v>1376.4833333333333</v>
      </c>
      <c r="J68" s="289">
        <v>1414.9833333333333</v>
      </c>
      <c r="K68" s="289">
        <v>1425.0166666666667</v>
      </c>
      <c r="L68" s="289">
        <v>1434.2333333333333</v>
      </c>
      <c r="M68" s="276">
        <v>1415.8</v>
      </c>
      <c r="N68" s="276">
        <v>1396.55</v>
      </c>
      <c r="O68" s="291">
        <v>1840800</v>
      </c>
      <c r="P68" s="292">
        <v>-2.2099447513812154E-2</v>
      </c>
    </row>
    <row r="69" spans="1:16" ht="15">
      <c r="A69" s="254">
        <v>59</v>
      </c>
      <c r="B69" s="361" t="s">
        <v>51</v>
      </c>
      <c r="C69" s="434" t="s">
        <v>367</v>
      </c>
      <c r="D69" s="435">
        <v>44371</v>
      </c>
      <c r="E69" s="288">
        <v>314.25</v>
      </c>
      <c r="F69" s="288">
        <v>315.41666666666669</v>
      </c>
      <c r="G69" s="289">
        <v>312.63333333333338</v>
      </c>
      <c r="H69" s="289">
        <v>311.01666666666671</v>
      </c>
      <c r="I69" s="289">
        <v>308.23333333333341</v>
      </c>
      <c r="J69" s="289">
        <v>317.03333333333336</v>
      </c>
      <c r="K69" s="289">
        <v>319.81666666666666</v>
      </c>
      <c r="L69" s="289">
        <v>321.43333333333334</v>
      </c>
      <c r="M69" s="276">
        <v>318.2</v>
      </c>
      <c r="N69" s="276">
        <v>313.8</v>
      </c>
      <c r="O69" s="291">
        <v>12183000</v>
      </c>
      <c r="P69" s="292">
        <v>-1.6393442622950821E-2</v>
      </c>
    </row>
    <row r="70" spans="1:16" ht="15">
      <c r="A70" s="254">
        <v>60</v>
      </c>
      <c r="B70" s="342" t="s">
        <v>37</v>
      </c>
      <c r="C70" s="434" t="s">
        <v>104</v>
      </c>
      <c r="D70" s="435">
        <v>44371</v>
      </c>
      <c r="E70" s="288">
        <v>1496.3</v>
      </c>
      <c r="F70" s="288">
        <v>1496.7333333333333</v>
      </c>
      <c r="G70" s="289">
        <v>1482.0666666666666</v>
      </c>
      <c r="H70" s="289">
        <v>1467.8333333333333</v>
      </c>
      <c r="I70" s="289">
        <v>1453.1666666666665</v>
      </c>
      <c r="J70" s="289">
        <v>1510.9666666666667</v>
      </c>
      <c r="K70" s="289">
        <v>1525.6333333333332</v>
      </c>
      <c r="L70" s="289">
        <v>1539.8666666666668</v>
      </c>
      <c r="M70" s="276">
        <v>1511.4</v>
      </c>
      <c r="N70" s="276">
        <v>1482.5</v>
      </c>
      <c r="O70" s="291">
        <v>11889725</v>
      </c>
      <c r="P70" s="292">
        <v>-3.2468787445402186E-2</v>
      </c>
    </row>
    <row r="71" spans="1:16" ht="15">
      <c r="A71" s="254">
        <v>61</v>
      </c>
      <c r="B71" s="342" t="s">
        <v>72</v>
      </c>
      <c r="C71" s="434" t="s">
        <v>372</v>
      </c>
      <c r="D71" s="435">
        <v>44371</v>
      </c>
      <c r="E71" s="288">
        <v>654.45000000000005</v>
      </c>
      <c r="F71" s="288">
        <v>661.95</v>
      </c>
      <c r="G71" s="289">
        <v>645.30000000000007</v>
      </c>
      <c r="H71" s="289">
        <v>636.15</v>
      </c>
      <c r="I71" s="289">
        <v>619.5</v>
      </c>
      <c r="J71" s="289">
        <v>671.10000000000014</v>
      </c>
      <c r="K71" s="289">
        <v>687.75000000000023</v>
      </c>
      <c r="L71" s="289">
        <v>696.9000000000002</v>
      </c>
      <c r="M71" s="276">
        <v>678.6</v>
      </c>
      <c r="N71" s="276">
        <v>652.79999999999995</v>
      </c>
      <c r="O71" s="291">
        <v>2735000</v>
      </c>
      <c r="P71" s="292">
        <v>-7.0123246918827029E-2</v>
      </c>
    </row>
    <row r="72" spans="1:16" ht="15">
      <c r="A72" s="254">
        <v>62</v>
      </c>
      <c r="B72" s="342" t="s">
        <v>63</v>
      </c>
      <c r="C72" s="434" t="s">
        <v>105</v>
      </c>
      <c r="D72" s="435">
        <v>44371</v>
      </c>
      <c r="E72" s="288">
        <v>999.9</v>
      </c>
      <c r="F72" s="288">
        <v>1000.7666666666668</v>
      </c>
      <c r="G72" s="289">
        <v>993.28333333333353</v>
      </c>
      <c r="H72" s="289">
        <v>986.66666666666674</v>
      </c>
      <c r="I72" s="289">
        <v>979.18333333333351</v>
      </c>
      <c r="J72" s="289">
        <v>1007.3833333333336</v>
      </c>
      <c r="K72" s="289">
        <v>1014.8666666666669</v>
      </c>
      <c r="L72" s="289">
        <v>1021.4833333333336</v>
      </c>
      <c r="M72" s="276">
        <v>1008.25</v>
      </c>
      <c r="N72" s="276">
        <v>994.15</v>
      </c>
      <c r="O72" s="291">
        <v>6575000</v>
      </c>
      <c r="P72" s="292">
        <v>2.8307788551767282E-2</v>
      </c>
    </row>
    <row r="73" spans="1:16" ht="15">
      <c r="A73" s="254">
        <v>63</v>
      </c>
      <c r="B73" s="342" t="s">
        <v>106</v>
      </c>
      <c r="C73" s="434" t="s">
        <v>107</v>
      </c>
      <c r="D73" s="435">
        <v>44371</v>
      </c>
      <c r="E73" s="288">
        <v>973.55</v>
      </c>
      <c r="F73" s="288">
        <v>976.7166666666667</v>
      </c>
      <c r="G73" s="289">
        <v>968.48333333333335</v>
      </c>
      <c r="H73" s="289">
        <v>963.41666666666663</v>
      </c>
      <c r="I73" s="289">
        <v>955.18333333333328</v>
      </c>
      <c r="J73" s="289">
        <v>981.78333333333342</v>
      </c>
      <c r="K73" s="289">
        <v>990.01666666666677</v>
      </c>
      <c r="L73" s="289">
        <v>995.08333333333348</v>
      </c>
      <c r="M73" s="276">
        <v>984.95</v>
      </c>
      <c r="N73" s="276">
        <v>971.65</v>
      </c>
      <c r="O73" s="291">
        <v>20643700</v>
      </c>
      <c r="P73" s="292">
        <v>-2.1987132718710618E-2</v>
      </c>
    </row>
    <row r="74" spans="1:16" ht="15">
      <c r="A74" s="254">
        <v>64</v>
      </c>
      <c r="B74" s="342" t="s">
        <v>56</v>
      </c>
      <c r="C74" s="434" t="s">
        <v>108</v>
      </c>
      <c r="D74" s="435">
        <v>44371</v>
      </c>
      <c r="E74" s="288">
        <v>2499.6999999999998</v>
      </c>
      <c r="F74" s="288">
        <v>2511.1</v>
      </c>
      <c r="G74" s="289">
        <v>2484.5499999999997</v>
      </c>
      <c r="H74" s="289">
        <v>2469.3999999999996</v>
      </c>
      <c r="I74" s="289">
        <v>2442.8499999999995</v>
      </c>
      <c r="J74" s="289">
        <v>2526.25</v>
      </c>
      <c r="K74" s="289">
        <v>2552.8000000000002</v>
      </c>
      <c r="L74" s="289">
        <v>2567.9500000000003</v>
      </c>
      <c r="M74" s="276">
        <v>2537.65</v>
      </c>
      <c r="N74" s="276">
        <v>2495.9499999999998</v>
      </c>
      <c r="O74" s="291">
        <v>16046700</v>
      </c>
      <c r="P74" s="292">
        <v>-1.8027941473444584E-2</v>
      </c>
    </row>
    <row r="75" spans="1:16" ht="15">
      <c r="A75" s="254">
        <v>65</v>
      </c>
      <c r="B75" s="342" t="s">
        <v>56</v>
      </c>
      <c r="C75" s="434" t="s">
        <v>248</v>
      </c>
      <c r="D75" s="435">
        <v>44371</v>
      </c>
      <c r="E75" s="288">
        <v>2947</v>
      </c>
      <c r="F75" s="288">
        <v>2956.8833333333337</v>
      </c>
      <c r="G75" s="289">
        <v>2926.4166666666674</v>
      </c>
      <c r="H75" s="289">
        <v>2905.8333333333339</v>
      </c>
      <c r="I75" s="289">
        <v>2875.3666666666677</v>
      </c>
      <c r="J75" s="289">
        <v>2977.4666666666672</v>
      </c>
      <c r="K75" s="289">
        <v>3007.9333333333334</v>
      </c>
      <c r="L75" s="289">
        <v>3028.5166666666669</v>
      </c>
      <c r="M75" s="276">
        <v>2987.35</v>
      </c>
      <c r="N75" s="276">
        <v>2936.3</v>
      </c>
      <c r="O75" s="291">
        <v>558200</v>
      </c>
      <c r="P75" s="292">
        <v>-7.4679943100995731E-3</v>
      </c>
    </row>
    <row r="76" spans="1:16" ht="15">
      <c r="A76" s="254">
        <v>66</v>
      </c>
      <c r="B76" s="342" t="s">
        <v>53</v>
      </c>
      <c r="C76" t="s">
        <v>109</v>
      </c>
      <c r="D76" s="435">
        <v>44371</v>
      </c>
      <c r="E76" s="400">
        <v>1487.7</v>
      </c>
      <c r="F76" s="400">
        <v>1488.8166666666666</v>
      </c>
      <c r="G76" s="401">
        <v>1479.8833333333332</v>
      </c>
      <c r="H76" s="401">
        <v>1472.0666666666666</v>
      </c>
      <c r="I76" s="401">
        <v>1463.1333333333332</v>
      </c>
      <c r="J76" s="401">
        <v>1496.6333333333332</v>
      </c>
      <c r="K76" s="401">
        <v>1505.5666666666666</v>
      </c>
      <c r="L76" s="401">
        <v>1513.3833333333332</v>
      </c>
      <c r="M76" s="402">
        <v>1497.75</v>
      </c>
      <c r="N76" s="402">
        <v>1481</v>
      </c>
      <c r="O76" s="403">
        <v>24992000</v>
      </c>
      <c r="P76" s="404">
        <v>4.9398397265652066E-2</v>
      </c>
    </row>
    <row r="77" spans="1:16" ht="15">
      <c r="A77" s="254">
        <v>67</v>
      </c>
      <c r="B77" s="342" t="s">
        <v>56</v>
      </c>
      <c r="C77" s="434" t="s">
        <v>249</v>
      </c>
      <c r="D77" s="435">
        <v>44371</v>
      </c>
      <c r="E77" s="288">
        <v>717.1</v>
      </c>
      <c r="F77" s="288">
        <v>718.69999999999993</v>
      </c>
      <c r="G77" s="289">
        <v>714.39999999999986</v>
      </c>
      <c r="H77" s="289">
        <v>711.69999999999993</v>
      </c>
      <c r="I77" s="289">
        <v>707.39999999999986</v>
      </c>
      <c r="J77" s="289">
        <v>721.39999999999986</v>
      </c>
      <c r="K77" s="289">
        <v>725.69999999999982</v>
      </c>
      <c r="L77" s="289">
        <v>728.39999999999986</v>
      </c>
      <c r="M77" s="276">
        <v>723</v>
      </c>
      <c r="N77" s="276">
        <v>716</v>
      </c>
      <c r="O77" s="291">
        <v>9403900</v>
      </c>
      <c r="P77" s="292">
        <v>-1.6451909802116887E-2</v>
      </c>
    </row>
    <row r="78" spans="1:16" ht="15">
      <c r="A78" s="254">
        <v>68</v>
      </c>
      <c r="B78" s="361" t="s">
        <v>43</v>
      </c>
      <c r="C78" s="434" t="s">
        <v>110</v>
      </c>
      <c r="D78" s="435">
        <v>44371</v>
      </c>
      <c r="E78" s="288">
        <v>2932.25</v>
      </c>
      <c r="F78" s="288">
        <v>2951.4666666666667</v>
      </c>
      <c r="G78" s="289">
        <v>2905.7833333333333</v>
      </c>
      <c r="H78" s="289">
        <v>2879.3166666666666</v>
      </c>
      <c r="I78" s="289">
        <v>2833.6333333333332</v>
      </c>
      <c r="J78" s="289">
        <v>2977.9333333333334</v>
      </c>
      <c r="K78" s="289">
        <v>3023.6166666666668</v>
      </c>
      <c r="L78" s="289">
        <v>3050.0833333333335</v>
      </c>
      <c r="M78" s="276">
        <v>2997.15</v>
      </c>
      <c r="N78" s="276">
        <v>2925</v>
      </c>
      <c r="O78" s="291">
        <v>4208700</v>
      </c>
      <c r="P78" s="292">
        <v>-2.5290071562565134E-2</v>
      </c>
    </row>
    <row r="79" spans="1:16" ht="15">
      <c r="A79" s="254">
        <v>69</v>
      </c>
      <c r="B79" s="342" t="s">
        <v>111</v>
      </c>
      <c r="C79" s="434" t="s">
        <v>112</v>
      </c>
      <c r="D79" s="435">
        <v>44371</v>
      </c>
      <c r="E79" s="288">
        <v>368.65</v>
      </c>
      <c r="F79" s="288">
        <v>371.21666666666664</v>
      </c>
      <c r="G79" s="289">
        <v>364.98333333333329</v>
      </c>
      <c r="H79" s="289">
        <v>361.31666666666666</v>
      </c>
      <c r="I79" s="289">
        <v>355.08333333333331</v>
      </c>
      <c r="J79" s="289">
        <v>374.88333333333327</v>
      </c>
      <c r="K79" s="289">
        <v>381.11666666666662</v>
      </c>
      <c r="L79" s="289">
        <v>384.78333333333325</v>
      </c>
      <c r="M79" s="276">
        <v>377.45</v>
      </c>
      <c r="N79" s="276">
        <v>367.55</v>
      </c>
      <c r="O79" s="291">
        <v>27244800</v>
      </c>
      <c r="P79" s="292">
        <v>-1.4772197169958015E-2</v>
      </c>
    </row>
    <row r="80" spans="1:16" ht="15">
      <c r="A80" s="254">
        <v>70</v>
      </c>
      <c r="B80" s="342" t="s">
        <v>72</v>
      </c>
      <c r="C80" s="434" t="s">
        <v>113</v>
      </c>
      <c r="D80" s="435">
        <v>44371</v>
      </c>
      <c r="E80" s="288">
        <v>300.3</v>
      </c>
      <c r="F80" s="288">
        <v>301.31666666666666</v>
      </c>
      <c r="G80" s="289">
        <v>297.88333333333333</v>
      </c>
      <c r="H80" s="289">
        <v>295.46666666666664</v>
      </c>
      <c r="I80" s="289">
        <v>292.0333333333333</v>
      </c>
      <c r="J80" s="289">
        <v>303.73333333333335</v>
      </c>
      <c r="K80" s="289">
        <v>307.16666666666663</v>
      </c>
      <c r="L80" s="289">
        <v>309.58333333333337</v>
      </c>
      <c r="M80" s="276">
        <v>304.75</v>
      </c>
      <c r="N80" s="276">
        <v>298.89999999999998</v>
      </c>
      <c r="O80" s="291">
        <v>22766400</v>
      </c>
      <c r="P80" s="292">
        <v>-1.5068333138652027E-2</v>
      </c>
    </row>
    <row r="81" spans="1:16" ht="15">
      <c r="A81" s="254">
        <v>71</v>
      </c>
      <c r="B81" s="342" t="s">
        <v>49</v>
      </c>
      <c r="C81" s="434" t="s">
        <v>114</v>
      </c>
      <c r="D81" s="435">
        <v>44371</v>
      </c>
      <c r="E81" s="288">
        <v>2482.25</v>
      </c>
      <c r="F81" s="288">
        <v>2486.6166666666668</v>
      </c>
      <c r="G81" s="289">
        <v>2459.1833333333334</v>
      </c>
      <c r="H81" s="289">
        <v>2436.1166666666668</v>
      </c>
      <c r="I81" s="289">
        <v>2408.6833333333334</v>
      </c>
      <c r="J81" s="289">
        <v>2509.6833333333334</v>
      </c>
      <c r="K81" s="289">
        <v>2537.1166666666668</v>
      </c>
      <c r="L81" s="289">
        <v>2560.1833333333334</v>
      </c>
      <c r="M81" s="276">
        <v>2514.0500000000002</v>
      </c>
      <c r="N81" s="276">
        <v>2463.5500000000002</v>
      </c>
      <c r="O81" s="291">
        <v>6658500</v>
      </c>
      <c r="P81" s="292">
        <v>-7.3238966136373124E-2</v>
      </c>
    </row>
    <row r="82" spans="1:16" ht="15">
      <c r="A82" s="254">
        <v>72</v>
      </c>
      <c r="B82" s="342" t="s">
        <v>56</v>
      </c>
      <c r="C82" s="434" t="s">
        <v>115</v>
      </c>
      <c r="D82" s="435">
        <v>44371</v>
      </c>
      <c r="E82" s="288">
        <v>268.3</v>
      </c>
      <c r="F82" s="288">
        <v>271.23333333333329</v>
      </c>
      <c r="G82" s="289">
        <v>263.46666666666658</v>
      </c>
      <c r="H82" s="289">
        <v>258.63333333333327</v>
      </c>
      <c r="I82" s="289">
        <v>250.86666666666656</v>
      </c>
      <c r="J82" s="289">
        <v>276.06666666666661</v>
      </c>
      <c r="K82" s="289">
        <v>283.83333333333337</v>
      </c>
      <c r="L82" s="289">
        <v>288.66666666666663</v>
      </c>
      <c r="M82" s="276">
        <v>279</v>
      </c>
      <c r="N82" s="276">
        <v>266.39999999999998</v>
      </c>
      <c r="O82" s="291">
        <v>30135100</v>
      </c>
      <c r="P82" s="292">
        <v>-3.9426877470355733E-2</v>
      </c>
    </row>
    <row r="83" spans="1:16" ht="15">
      <c r="A83" s="254">
        <v>73</v>
      </c>
      <c r="B83" s="342" t="s">
        <v>53</v>
      </c>
      <c r="C83" s="434" t="s">
        <v>116</v>
      </c>
      <c r="D83" s="435">
        <v>44371</v>
      </c>
      <c r="E83" s="288">
        <v>626</v>
      </c>
      <c r="F83" s="288">
        <v>628.78333333333342</v>
      </c>
      <c r="G83" s="289">
        <v>621.91666666666686</v>
      </c>
      <c r="H83" s="289">
        <v>617.83333333333348</v>
      </c>
      <c r="I83" s="289">
        <v>610.96666666666692</v>
      </c>
      <c r="J83" s="289">
        <v>632.86666666666679</v>
      </c>
      <c r="K83" s="289">
        <v>639.73333333333335</v>
      </c>
      <c r="L83" s="289">
        <v>643.81666666666672</v>
      </c>
      <c r="M83" s="276">
        <v>635.65</v>
      </c>
      <c r="N83" s="276">
        <v>624.70000000000005</v>
      </c>
      <c r="O83" s="291">
        <v>70686000</v>
      </c>
      <c r="P83" s="292">
        <v>1.5065653075328266E-2</v>
      </c>
    </row>
    <row r="84" spans="1:16" ht="15">
      <c r="A84" s="254">
        <v>74</v>
      </c>
      <c r="B84" s="342" t="s">
        <v>56</v>
      </c>
      <c r="C84" s="434" t="s">
        <v>252</v>
      </c>
      <c r="D84" s="435">
        <v>44371</v>
      </c>
      <c r="E84" s="288">
        <v>1536</v>
      </c>
      <c r="F84" s="288">
        <v>1536.1333333333332</v>
      </c>
      <c r="G84" s="289">
        <v>1520.0166666666664</v>
      </c>
      <c r="H84" s="289">
        <v>1504.0333333333333</v>
      </c>
      <c r="I84" s="289">
        <v>1487.9166666666665</v>
      </c>
      <c r="J84" s="289">
        <v>1552.1166666666663</v>
      </c>
      <c r="K84" s="289">
        <v>1568.2333333333331</v>
      </c>
      <c r="L84" s="289">
        <v>1584.2166666666662</v>
      </c>
      <c r="M84" s="276">
        <v>1552.25</v>
      </c>
      <c r="N84" s="276">
        <v>1520.15</v>
      </c>
      <c r="O84" s="291">
        <v>1169600</v>
      </c>
      <c r="P84" s="292">
        <v>-5.9145299145299146E-2</v>
      </c>
    </row>
    <row r="85" spans="1:16" ht="15">
      <c r="A85" s="254">
        <v>75</v>
      </c>
      <c r="B85" s="342" t="s">
        <v>56</v>
      </c>
      <c r="C85" s="434" t="s">
        <v>117</v>
      </c>
      <c r="D85" s="435">
        <v>44371</v>
      </c>
      <c r="E85" s="288">
        <v>605.04999999999995</v>
      </c>
      <c r="F85" s="288">
        <v>605.13333333333333</v>
      </c>
      <c r="G85" s="289">
        <v>598.56666666666661</v>
      </c>
      <c r="H85" s="289">
        <v>592.08333333333326</v>
      </c>
      <c r="I85" s="289">
        <v>585.51666666666654</v>
      </c>
      <c r="J85" s="289">
        <v>611.61666666666667</v>
      </c>
      <c r="K85" s="289">
        <v>618.18333333333351</v>
      </c>
      <c r="L85" s="289">
        <v>624.66666666666674</v>
      </c>
      <c r="M85" s="276">
        <v>611.70000000000005</v>
      </c>
      <c r="N85" s="276">
        <v>598.65</v>
      </c>
      <c r="O85" s="291">
        <v>5580000</v>
      </c>
      <c r="P85" s="292">
        <v>0.10516934046345811</v>
      </c>
    </row>
    <row r="86" spans="1:16" ht="15">
      <c r="A86" s="254">
        <v>76</v>
      </c>
      <c r="B86" s="342" t="s">
        <v>67</v>
      </c>
      <c r="C86" s="434" t="s">
        <v>118</v>
      </c>
      <c r="D86" s="435">
        <v>44371</v>
      </c>
      <c r="E86" s="288">
        <v>9.9499999999999993</v>
      </c>
      <c r="F86" s="288">
        <v>9.9833333333333343</v>
      </c>
      <c r="G86" s="289">
        <v>9.8166666666666682</v>
      </c>
      <c r="H86" s="289">
        <v>9.6833333333333336</v>
      </c>
      <c r="I86" s="289">
        <v>9.5166666666666675</v>
      </c>
      <c r="J86" s="289">
        <v>10.116666666666669</v>
      </c>
      <c r="K86" s="289">
        <v>10.283333333333333</v>
      </c>
      <c r="L86" s="289">
        <v>10.41666666666667</v>
      </c>
      <c r="M86" s="276">
        <v>10.15</v>
      </c>
      <c r="N86" s="276">
        <v>9.85</v>
      </c>
      <c r="O86" s="291">
        <v>794570000</v>
      </c>
      <c r="P86" s="292">
        <v>-3.5680910712768667E-2</v>
      </c>
    </row>
    <row r="87" spans="1:16" ht="15">
      <c r="A87" s="254">
        <v>77</v>
      </c>
      <c r="B87" s="342" t="s">
        <v>53</v>
      </c>
      <c r="C87" s="434" t="s">
        <v>119</v>
      </c>
      <c r="D87" s="435">
        <v>44371</v>
      </c>
      <c r="E87" s="288">
        <v>57.7</v>
      </c>
      <c r="F87" s="288">
        <v>58</v>
      </c>
      <c r="G87" s="289">
        <v>57.2</v>
      </c>
      <c r="H87" s="289">
        <v>56.7</v>
      </c>
      <c r="I87" s="289">
        <v>55.900000000000006</v>
      </c>
      <c r="J87" s="289">
        <v>58.5</v>
      </c>
      <c r="K87" s="289">
        <v>59.3</v>
      </c>
      <c r="L87" s="289">
        <v>59.8</v>
      </c>
      <c r="M87" s="276">
        <v>58.8</v>
      </c>
      <c r="N87" s="276">
        <v>57.5</v>
      </c>
      <c r="O87" s="291">
        <v>129076500</v>
      </c>
      <c r="P87" s="292">
        <v>-9.9103694527435688E-3</v>
      </c>
    </row>
    <row r="88" spans="1:16" ht="15">
      <c r="A88" s="254">
        <v>78</v>
      </c>
      <c r="B88" s="342" t="s">
        <v>72</v>
      </c>
      <c r="C88" s="434" t="s">
        <v>120</v>
      </c>
      <c r="D88" s="435">
        <v>44371</v>
      </c>
      <c r="E88" s="288">
        <v>518.9</v>
      </c>
      <c r="F88" s="288">
        <v>522.35</v>
      </c>
      <c r="G88" s="289">
        <v>514.05000000000007</v>
      </c>
      <c r="H88" s="289">
        <v>509.20000000000005</v>
      </c>
      <c r="I88" s="289">
        <v>500.90000000000009</v>
      </c>
      <c r="J88" s="289">
        <v>527.20000000000005</v>
      </c>
      <c r="K88" s="289">
        <v>535.5</v>
      </c>
      <c r="L88" s="289">
        <v>540.35</v>
      </c>
      <c r="M88" s="276">
        <v>530.65</v>
      </c>
      <c r="N88" s="276">
        <v>517.5</v>
      </c>
      <c r="O88" s="291">
        <v>9461375</v>
      </c>
      <c r="P88" s="292">
        <v>-2.4386785764922727E-2</v>
      </c>
    </row>
    <row r="89" spans="1:16" ht="15">
      <c r="A89" s="254">
        <v>79</v>
      </c>
      <c r="B89" s="342" t="s">
        <v>39</v>
      </c>
      <c r="C89" s="434" t="s">
        <v>121</v>
      </c>
      <c r="D89" s="435">
        <v>44371</v>
      </c>
      <c r="E89" s="288">
        <v>1712.15</v>
      </c>
      <c r="F89" s="288">
        <v>1720.75</v>
      </c>
      <c r="G89" s="289">
        <v>1696.5</v>
      </c>
      <c r="H89" s="289">
        <v>1680.85</v>
      </c>
      <c r="I89" s="289">
        <v>1656.6</v>
      </c>
      <c r="J89" s="289">
        <v>1736.4</v>
      </c>
      <c r="K89" s="289">
        <v>1760.65</v>
      </c>
      <c r="L89" s="289">
        <v>1776.3000000000002</v>
      </c>
      <c r="M89" s="276">
        <v>1745</v>
      </c>
      <c r="N89" s="276">
        <v>1705.1</v>
      </c>
      <c r="O89" s="291">
        <v>3148000</v>
      </c>
      <c r="P89" s="292">
        <v>-3.9550704002531247E-3</v>
      </c>
    </row>
    <row r="90" spans="1:16" ht="15">
      <c r="A90" s="254">
        <v>80</v>
      </c>
      <c r="B90" s="342" t="s">
        <v>53</v>
      </c>
      <c r="C90" s="434" t="s">
        <v>122</v>
      </c>
      <c r="D90" s="435">
        <v>44371</v>
      </c>
      <c r="E90" s="288">
        <v>1000.2</v>
      </c>
      <c r="F90" s="288">
        <v>1005.9</v>
      </c>
      <c r="G90" s="289">
        <v>992.3</v>
      </c>
      <c r="H90" s="289">
        <v>984.4</v>
      </c>
      <c r="I90" s="289">
        <v>970.8</v>
      </c>
      <c r="J90" s="289">
        <v>1013.8</v>
      </c>
      <c r="K90" s="289">
        <v>1027.4000000000001</v>
      </c>
      <c r="L90" s="289">
        <v>1035.3</v>
      </c>
      <c r="M90" s="276">
        <v>1019.5</v>
      </c>
      <c r="N90" s="276">
        <v>998</v>
      </c>
      <c r="O90" s="291">
        <v>19388700</v>
      </c>
      <c r="P90" s="292">
        <v>3.9318795831725199E-2</v>
      </c>
    </row>
    <row r="91" spans="1:16" ht="15">
      <c r="A91" s="254">
        <v>81</v>
      </c>
      <c r="B91" s="342" t="s">
        <v>67</v>
      </c>
      <c r="C91" s="434" t="s">
        <v>822</v>
      </c>
      <c r="D91" s="435">
        <v>44371</v>
      </c>
      <c r="E91" s="288">
        <v>242.95</v>
      </c>
      <c r="F91" s="288">
        <v>244.70000000000002</v>
      </c>
      <c r="G91" s="289">
        <v>239.90000000000003</v>
      </c>
      <c r="H91" s="289">
        <v>236.85000000000002</v>
      </c>
      <c r="I91" s="289">
        <v>232.05000000000004</v>
      </c>
      <c r="J91" s="289">
        <v>247.75000000000003</v>
      </c>
      <c r="K91" s="289">
        <v>252.55000000000004</v>
      </c>
      <c r="L91" s="289">
        <v>255.60000000000002</v>
      </c>
      <c r="M91" s="276">
        <v>249.5</v>
      </c>
      <c r="N91" s="276">
        <v>241.65</v>
      </c>
      <c r="O91" s="291">
        <v>12051200</v>
      </c>
      <c r="P91" s="292">
        <v>8.741788782213239E-2</v>
      </c>
    </row>
    <row r="92" spans="1:16" ht="15">
      <c r="A92" s="254">
        <v>82</v>
      </c>
      <c r="B92" s="342" t="s">
        <v>106</v>
      </c>
      <c r="C92" s="434" t="s">
        <v>124</v>
      </c>
      <c r="D92" s="435">
        <v>44371</v>
      </c>
      <c r="E92" s="400">
        <v>1503.55</v>
      </c>
      <c r="F92" s="400">
        <v>1508.8499999999997</v>
      </c>
      <c r="G92" s="401">
        <v>1494.5499999999993</v>
      </c>
      <c r="H92" s="401">
        <v>1485.5499999999995</v>
      </c>
      <c r="I92" s="401">
        <v>1471.2499999999991</v>
      </c>
      <c r="J92" s="401">
        <v>1517.8499999999995</v>
      </c>
      <c r="K92" s="401">
        <v>1532.15</v>
      </c>
      <c r="L92" s="401">
        <v>1541.1499999999996</v>
      </c>
      <c r="M92" s="402">
        <v>1523.15</v>
      </c>
      <c r="N92" s="402">
        <v>1499.85</v>
      </c>
      <c r="O92" s="403">
        <v>33009600</v>
      </c>
      <c r="P92" s="404">
        <v>-7.2653298459750076E-4</v>
      </c>
    </row>
    <row r="93" spans="1:16" ht="15">
      <c r="A93" s="254">
        <v>83</v>
      </c>
      <c r="B93" s="342" t="s">
        <v>72</v>
      </c>
      <c r="C93" s="434" t="s">
        <v>125</v>
      </c>
      <c r="D93" s="435">
        <v>44371</v>
      </c>
      <c r="E93" s="288">
        <v>112.95</v>
      </c>
      <c r="F93" s="288">
        <v>113.33333333333333</v>
      </c>
      <c r="G93" s="289">
        <v>112.31666666666666</v>
      </c>
      <c r="H93" s="289">
        <v>111.68333333333334</v>
      </c>
      <c r="I93" s="289">
        <v>110.66666666666667</v>
      </c>
      <c r="J93" s="289">
        <v>113.96666666666665</v>
      </c>
      <c r="K93" s="289">
        <v>114.98333333333333</v>
      </c>
      <c r="L93" s="289">
        <v>115.61666666666665</v>
      </c>
      <c r="M93" s="276">
        <v>114.35</v>
      </c>
      <c r="N93" s="276">
        <v>112.7</v>
      </c>
      <c r="O93" s="291">
        <v>55165500</v>
      </c>
      <c r="P93" s="292">
        <v>6.9834867011218965E-2</v>
      </c>
    </row>
    <row r="94" spans="1:16" ht="15">
      <c r="A94" s="254">
        <v>84</v>
      </c>
      <c r="B94" s="361" t="s">
        <v>39</v>
      </c>
      <c r="C94" s="434" t="s">
        <v>772</v>
      </c>
      <c r="D94" s="435">
        <v>44371</v>
      </c>
      <c r="E94" s="288">
        <v>2077.15</v>
      </c>
      <c r="F94" s="288">
        <v>2084.7999999999997</v>
      </c>
      <c r="G94" s="289">
        <v>2060.6999999999994</v>
      </c>
      <c r="H94" s="289">
        <v>2044.2499999999995</v>
      </c>
      <c r="I94" s="289">
        <v>2020.1499999999992</v>
      </c>
      <c r="J94" s="289">
        <v>2101.2499999999995</v>
      </c>
      <c r="K94" s="289">
        <v>2125.35</v>
      </c>
      <c r="L94" s="289">
        <v>2141.7999999999997</v>
      </c>
      <c r="M94" s="276">
        <v>2108.9</v>
      </c>
      <c r="N94" s="276">
        <v>2068.35</v>
      </c>
      <c r="O94" s="291">
        <v>1922050</v>
      </c>
      <c r="P94" s="292">
        <v>-2.6502057613168723E-2</v>
      </c>
    </row>
    <row r="95" spans="1:16" ht="15">
      <c r="A95" s="254">
        <v>85</v>
      </c>
      <c r="B95" s="342" t="s">
        <v>49</v>
      </c>
      <c r="C95" s="434" t="s">
        <v>126</v>
      </c>
      <c r="D95" s="435">
        <v>44371</v>
      </c>
      <c r="E95" s="288">
        <v>204.15</v>
      </c>
      <c r="F95" s="288">
        <v>204.56666666666669</v>
      </c>
      <c r="G95" s="289">
        <v>203.33333333333337</v>
      </c>
      <c r="H95" s="289">
        <v>202.51666666666668</v>
      </c>
      <c r="I95" s="289">
        <v>201.28333333333336</v>
      </c>
      <c r="J95" s="289">
        <v>205.38333333333338</v>
      </c>
      <c r="K95" s="289">
        <v>206.61666666666667</v>
      </c>
      <c r="L95" s="289">
        <v>207.43333333333339</v>
      </c>
      <c r="M95" s="276">
        <v>205.8</v>
      </c>
      <c r="N95" s="276">
        <v>203.75</v>
      </c>
      <c r="O95" s="291">
        <v>176988800</v>
      </c>
      <c r="P95" s="292">
        <v>-6.6630747126436782E-3</v>
      </c>
    </row>
    <row r="96" spans="1:16" ht="15">
      <c r="A96" s="254">
        <v>86</v>
      </c>
      <c r="B96" s="342" t="s">
        <v>111</v>
      </c>
      <c r="C96" s="434" t="s">
        <v>127</v>
      </c>
      <c r="D96" s="435">
        <v>44371</v>
      </c>
      <c r="E96" s="288">
        <v>384.95</v>
      </c>
      <c r="F96" s="288">
        <v>387.38333333333338</v>
      </c>
      <c r="G96" s="289">
        <v>380.46666666666675</v>
      </c>
      <c r="H96" s="289">
        <v>375.98333333333335</v>
      </c>
      <c r="I96" s="289">
        <v>369.06666666666672</v>
      </c>
      <c r="J96" s="289">
        <v>391.86666666666679</v>
      </c>
      <c r="K96" s="289">
        <v>398.78333333333342</v>
      </c>
      <c r="L96" s="289">
        <v>403.26666666666682</v>
      </c>
      <c r="M96" s="276">
        <v>394.3</v>
      </c>
      <c r="N96" s="276">
        <v>382.9</v>
      </c>
      <c r="O96" s="291">
        <v>32490000</v>
      </c>
      <c r="P96" s="292">
        <v>-1.9983409999245909E-2</v>
      </c>
    </row>
    <row r="97" spans="1:16" ht="15">
      <c r="A97" s="254">
        <v>87</v>
      </c>
      <c r="B97" s="342" t="s">
        <v>111</v>
      </c>
      <c r="C97" s="434" t="s">
        <v>128</v>
      </c>
      <c r="D97" s="435">
        <v>44371</v>
      </c>
      <c r="E97" s="288">
        <v>665.9</v>
      </c>
      <c r="F97" s="288">
        <v>671.86666666666667</v>
      </c>
      <c r="G97" s="289">
        <v>658.33333333333337</v>
      </c>
      <c r="H97" s="289">
        <v>650.76666666666665</v>
      </c>
      <c r="I97" s="289">
        <v>637.23333333333335</v>
      </c>
      <c r="J97" s="289">
        <v>679.43333333333339</v>
      </c>
      <c r="K97" s="289">
        <v>692.9666666666667</v>
      </c>
      <c r="L97" s="289">
        <v>700.53333333333342</v>
      </c>
      <c r="M97" s="276">
        <v>685.4</v>
      </c>
      <c r="N97" s="276">
        <v>664.3</v>
      </c>
      <c r="O97" s="291">
        <v>39495600</v>
      </c>
      <c r="P97" s="292">
        <v>2.6388841289968815E-3</v>
      </c>
    </row>
    <row r="98" spans="1:16" ht="15">
      <c r="A98" s="254">
        <v>88</v>
      </c>
      <c r="B98" s="342" t="s">
        <v>39</v>
      </c>
      <c r="C98" s="434" t="s">
        <v>129</v>
      </c>
      <c r="D98" s="435">
        <v>44371</v>
      </c>
      <c r="E98" s="288">
        <v>3225.45</v>
      </c>
      <c r="F98" s="288">
        <v>3219.5666666666671</v>
      </c>
      <c r="G98" s="289">
        <v>3189.1833333333343</v>
      </c>
      <c r="H98" s="289">
        <v>3152.9166666666674</v>
      </c>
      <c r="I98" s="289">
        <v>3122.5333333333347</v>
      </c>
      <c r="J98" s="289">
        <v>3255.8333333333339</v>
      </c>
      <c r="K98" s="289">
        <v>3286.2166666666662</v>
      </c>
      <c r="L98" s="289">
        <v>3322.4833333333336</v>
      </c>
      <c r="M98" s="276">
        <v>3249.95</v>
      </c>
      <c r="N98" s="276">
        <v>3183.3</v>
      </c>
      <c r="O98" s="291">
        <v>1347000</v>
      </c>
      <c r="P98" s="292">
        <v>-1.0650018362100624E-2</v>
      </c>
    </row>
    <row r="99" spans="1:16" ht="15">
      <c r="A99" s="254">
        <v>89</v>
      </c>
      <c r="B99" s="342" t="s">
        <v>53</v>
      </c>
      <c r="C99" s="434" t="s">
        <v>131</v>
      </c>
      <c r="D99" s="435">
        <v>44371</v>
      </c>
      <c r="E99" s="288">
        <v>1736.75</v>
      </c>
      <c r="F99" s="288">
        <v>1743.4833333333333</v>
      </c>
      <c r="G99" s="289">
        <v>1724.1166666666668</v>
      </c>
      <c r="H99" s="289">
        <v>1711.4833333333333</v>
      </c>
      <c r="I99" s="289">
        <v>1692.1166666666668</v>
      </c>
      <c r="J99" s="289">
        <v>1756.1166666666668</v>
      </c>
      <c r="K99" s="289">
        <v>1775.4833333333331</v>
      </c>
      <c r="L99" s="289">
        <v>1788.1166666666668</v>
      </c>
      <c r="M99" s="276">
        <v>1762.85</v>
      </c>
      <c r="N99" s="276">
        <v>1730.85</v>
      </c>
      <c r="O99" s="291">
        <v>14574000</v>
      </c>
      <c r="P99" s="292">
        <v>7.6875332505763436E-2</v>
      </c>
    </row>
    <row r="100" spans="1:16" ht="15">
      <c r="A100" s="254">
        <v>90</v>
      </c>
      <c r="B100" s="342" t="s">
        <v>56</v>
      </c>
      <c r="C100" s="434" t="s">
        <v>132</v>
      </c>
      <c r="D100" s="435">
        <v>44371</v>
      </c>
      <c r="E100" s="288">
        <v>94.9</v>
      </c>
      <c r="F100" s="288">
        <v>94.3</v>
      </c>
      <c r="G100" s="289">
        <v>93</v>
      </c>
      <c r="H100" s="289">
        <v>91.100000000000009</v>
      </c>
      <c r="I100" s="289">
        <v>89.800000000000011</v>
      </c>
      <c r="J100" s="289">
        <v>96.199999999999989</v>
      </c>
      <c r="K100" s="289">
        <v>97.499999999999972</v>
      </c>
      <c r="L100" s="289">
        <v>99.399999999999977</v>
      </c>
      <c r="M100" s="276">
        <v>95.6</v>
      </c>
      <c r="N100" s="276">
        <v>92.4</v>
      </c>
      <c r="O100" s="291">
        <v>58496820</v>
      </c>
      <c r="P100" s="292">
        <v>-0.14637322568042713</v>
      </c>
    </row>
    <row r="101" spans="1:16" ht="15">
      <c r="A101" s="254">
        <v>91</v>
      </c>
      <c r="B101" s="342" t="s">
        <v>39</v>
      </c>
      <c r="C101" s="434" t="s">
        <v>348</v>
      </c>
      <c r="D101" s="435">
        <v>44371</v>
      </c>
      <c r="E101" s="288">
        <v>3231.9</v>
      </c>
      <c r="F101" s="288">
        <v>3214.7333333333336</v>
      </c>
      <c r="G101" s="289">
        <v>3149.4666666666672</v>
      </c>
      <c r="H101" s="289">
        <v>3067.0333333333338</v>
      </c>
      <c r="I101" s="289">
        <v>3001.7666666666673</v>
      </c>
      <c r="J101" s="289">
        <v>3297.166666666667</v>
      </c>
      <c r="K101" s="289">
        <v>3362.4333333333334</v>
      </c>
      <c r="L101" s="289">
        <v>3444.8666666666668</v>
      </c>
      <c r="M101" s="276">
        <v>3280</v>
      </c>
      <c r="N101" s="276">
        <v>3132.3</v>
      </c>
      <c r="O101" s="291">
        <v>336750</v>
      </c>
      <c r="P101" s="292">
        <v>-0.11614173228346457</v>
      </c>
    </row>
    <row r="102" spans="1:16" ht="15">
      <c r="A102" s="254">
        <v>92</v>
      </c>
      <c r="B102" s="342" t="s">
        <v>56</v>
      </c>
      <c r="C102" s="434" t="s">
        <v>133</v>
      </c>
      <c r="D102" s="435">
        <v>44371</v>
      </c>
      <c r="E102" s="288">
        <v>465.3</v>
      </c>
      <c r="F102" s="288">
        <v>468.63333333333338</v>
      </c>
      <c r="G102" s="289">
        <v>460.76666666666677</v>
      </c>
      <c r="H102" s="289">
        <v>456.23333333333341</v>
      </c>
      <c r="I102" s="289">
        <v>448.36666666666679</v>
      </c>
      <c r="J102" s="289">
        <v>473.16666666666674</v>
      </c>
      <c r="K102" s="289">
        <v>481.03333333333342</v>
      </c>
      <c r="L102" s="289">
        <v>485.56666666666672</v>
      </c>
      <c r="M102" s="276">
        <v>476.5</v>
      </c>
      <c r="N102" s="276">
        <v>464.1</v>
      </c>
      <c r="O102" s="291">
        <v>14068000</v>
      </c>
      <c r="P102" s="292">
        <v>2.7761542957334892E-2</v>
      </c>
    </row>
    <row r="103" spans="1:16" ht="15">
      <c r="A103" s="254">
        <v>93</v>
      </c>
      <c r="B103" s="342" t="s">
        <v>63</v>
      </c>
      <c r="C103" s="434" t="s">
        <v>134</v>
      </c>
      <c r="D103" s="435">
        <v>44371</v>
      </c>
      <c r="E103" s="288">
        <v>1480.1</v>
      </c>
      <c r="F103" s="288">
        <v>1488.1499999999999</v>
      </c>
      <c r="G103" s="289">
        <v>1468.2499999999998</v>
      </c>
      <c r="H103" s="289">
        <v>1456.3999999999999</v>
      </c>
      <c r="I103" s="289">
        <v>1436.4999999999998</v>
      </c>
      <c r="J103" s="289">
        <v>1499.9999999999998</v>
      </c>
      <c r="K103" s="289">
        <v>1519.8999999999999</v>
      </c>
      <c r="L103" s="289">
        <v>1531.7499999999998</v>
      </c>
      <c r="M103" s="276">
        <v>1508.05</v>
      </c>
      <c r="N103" s="276">
        <v>1476.3</v>
      </c>
      <c r="O103" s="291">
        <v>14983350</v>
      </c>
      <c r="P103" s="292">
        <v>7.9006211180124228E-2</v>
      </c>
    </row>
    <row r="104" spans="1:16" ht="15">
      <c r="A104" s="254">
        <v>94</v>
      </c>
      <c r="B104" s="342" t="s">
        <v>106</v>
      </c>
      <c r="C104" s="434" t="s">
        <v>260</v>
      </c>
      <c r="D104" s="435">
        <v>44371</v>
      </c>
      <c r="E104" s="288">
        <v>4120.6499999999996</v>
      </c>
      <c r="F104" s="288">
        <v>4130.9333333333334</v>
      </c>
      <c r="G104" s="289">
        <v>4095.916666666667</v>
      </c>
      <c r="H104" s="289">
        <v>4071.1833333333334</v>
      </c>
      <c r="I104" s="289">
        <v>4036.166666666667</v>
      </c>
      <c r="J104" s="289">
        <v>4155.666666666667</v>
      </c>
      <c r="K104" s="289">
        <v>4190.6833333333334</v>
      </c>
      <c r="L104" s="289">
        <v>4215.416666666667</v>
      </c>
      <c r="M104" s="276">
        <v>4165.95</v>
      </c>
      <c r="N104" s="276">
        <v>4106.2</v>
      </c>
      <c r="O104" s="291">
        <v>585000</v>
      </c>
      <c r="P104" s="292">
        <v>-1.1406844106463879E-2</v>
      </c>
    </row>
    <row r="105" spans="1:16" ht="15">
      <c r="A105" s="254">
        <v>95</v>
      </c>
      <c r="B105" s="342" t="s">
        <v>106</v>
      </c>
      <c r="C105" s="434" t="s">
        <v>259</v>
      </c>
      <c r="D105" s="435">
        <v>44371</v>
      </c>
      <c r="E105" s="288">
        <v>2822.6</v>
      </c>
      <c r="F105" s="288">
        <v>2828.1333333333337</v>
      </c>
      <c r="G105" s="289">
        <v>2806.2666666666673</v>
      </c>
      <c r="H105" s="289">
        <v>2789.9333333333338</v>
      </c>
      <c r="I105" s="289">
        <v>2768.0666666666675</v>
      </c>
      <c r="J105" s="289">
        <v>2844.4666666666672</v>
      </c>
      <c r="K105" s="289">
        <v>2866.333333333333</v>
      </c>
      <c r="L105" s="289">
        <v>2882.666666666667</v>
      </c>
      <c r="M105" s="276">
        <v>2850</v>
      </c>
      <c r="N105" s="276">
        <v>2811.8</v>
      </c>
      <c r="O105" s="291">
        <v>445800</v>
      </c>
      <c r="P105" s="292">
        <v>-5.9890341628005064E-2</v>
      </c>
    </row>
    <row r="106" spans="1:16" ht="15">
      <c r="A106" s="254">
        <v>96</v>
      </c>
      <c r="B106" s="342" t="s">
        <v>51</v>
      </c>
      <c r="C106" s="434" t="s">
        <v>135</v>
      </c>
      <c r="D106" s="435">
        <v>44371</v>
      </c>
      <c r="E106" s="288">
        <v>1155</v>
      </c>
      <c r="F106" s="288">
        <v>1159.7666666666667</v>
      </c>
      <c r="G106" s="289">
        <v>1147.9833333333333</v>
      </c>
      <c r="H106" s="289">
        <v>1140.9666666666667</v>
      </c>
      <c r="I106" s="289">
        <v>1129.1833333333334</v>
      </c>
      <c r="J106" s="289">
        <v>1166.7833333333333</v>
      </c>
      <c r="K106" s="289">
        <v>1178.5666666666666</v>
      </c>
      <c r="L106" s="289">
        <v>1185.5833333333333</v>
      </c>
      <c r="M106" s="276">
        <v>1171.55</v>
      </c>
      <c r="N106" s="276">
        <v>1152.75</v>
      </c>
      <c r="O106" s="291">
        <v>7817450</v>
      </c>
      <c r="P106" s="292">
        <v>4.5876570180229384E-3</v>
      </c>
    </row>
    <row r="107" spans="1:16" ht="15">
      <c r="A107" s="254">
        <v>97</v>
      </c>
      <c r="B107" s="342" t="s">
        <v>43</v>
      </c>
      <c r="C107" s="434" t="s">
        <v>136</v>
      </c>
      <c r="D107" s="435">
        <v>44371</v>
      </c>
      <c r="E107" s="288">
        <v>782.9</v>
      </c>
      <c r="F107" s="288">
        <v>782.03333333333342</v>
      </c>
      <c r="G107" s="289">
        <v>776.81666666666683</v>
      </c>
      <c r="H107" s="289">
        <v>770.73333333333346</v>
      </c>
      <c r="I107" s="289">
        <v>765.51666666666688</v>
      </c>
      <c r="J107" s="289">
        <v>788.11666666666679</v>
      </c>
      <c r="K107" s="289">
        <v>793.33333333333326</v>
      </c>
      <c r="L107" s="289">
        <v>799.41666666666674</v>
      </c>
      <c r="M107" s="276">
        <v>787.25</v>
      </c>
      <c r="N107" s="276">
        <v>775.95</v>
      </c>
      <c r="O107" s="291">
        <v>9816100</v>
      </c>
      <c r="P107" s="292">
        <v>1.1176809922122872E-2</v>
      </c>
    </row>
    <row r="108" spans="1:16" ht="15">
      <c r="A108" s="254">
        <v>98</v>
      </c>
      <c r="B108" s="342" t="s">
        <v>56</v>
      </c>
      <c r="C108" s="434" t="s">
        <v>137</v>
      </c>
      <c r="D108" s="435">
        <v>44371</v>
      </c>
      <c r="E108" s="288">
        <v>156.80000000000001</v>
      </c>
      <c r="F108" s="288">
        <v>157.41666666666666</v>
      </c>
      <c r="G108" s="289">
        <v>155.83333333333331</v>
      </c>
      <c r="H108" s="289">
        <v>154.86666666666665</v>
      </c>
      <c r="I108" s="289">
        <v>153.2833333333333</v>
      </c>
      <c r="J108" s="289">
        <v>158.38333333333333</v>
      </c>
      <c r="K108" s="289">
        <v>159.96666666666664</v>
      </c>
      <c r="L108" s="289">
        <v>160.93333333333334</v>
      </c>
      <c r="M108" s="276">
        <v>159</v>
      </c>
      <c r="N108" s="276">
        <v>156.44999999999999</v>
      </c>
      <c r="O108" s="291">
        <v>45572000</v>
      </c>
      <c r="P108" s="292">
        <v>-2.9970200085142614E-2</v>
      </c>
    </row>
    <row r="109" spans="1:16" ht="15">
      <c r="A109" s="254">
        <v>99</v>
      </c>
      <c r="B109" s="342" t="s">
        <v>56</v>
      </c>
      <c r="C109" s="434" t="s">
        <v>138</v>
      </c>
      <c r="D109" s="435">
        <v>44371</v>
      </c>
      <c r="E109" s="288">
        <v>161.80000000000001</v>
      </c>
      <c r="F109" s="288">
        <v>162.51666666666668</v>
      </c>
      <c r="G109" s="289">
        <v>160.03333333333336</v>
      </c>
      <c r="H109" s="289">
        <v>158.26666666666668</v>
      </c>
      <c r="I109" s="289">
        <v>155.78333333333336</v>
      </c>
      <c r="J109" s="289">
        <v>164.28333333333336</v>
      </c>
      <c r="K109" s="289">
        <v>166.76666666666665</v>
      </c>
      <c r="L109" s="289">
        <v>168.53333333333336</v>
      </c>
      <c r="M109" s="276">
        <v>165</v>
      </c>
      <c r="N109" s="276">
        <v>160.75</v>
      </c>
      <c r="O109" s="291">
        <v>24954000</v>
      </c>
      <c r="P109" s="292">
        <v>-5.9475350520126639E-2</v>
      </c>
    </row>
    <row r="110" spans="1:16" ht="15">
      <c r="A110" s="254">
        <v>100</v>
      </c>
      <c r="B110" s="342" t="s">
        <v>49</v>
      </c>
      <c r="C110" s="434" t="s">
        <v>139</v>
      </c>
      <c r="D110" s="435">
        <v>44371</v>
      </c>
      <c r="E110" s="288">
        <v>516.29999999999995</v>
      </c>
      <c r="F110" s="288">
        <v>516.41666666666663</v>
      </c>
      <c r="G110" s="289">
        <v>514.18333333333328</v>
      </c>
      <c r="H110" s="289">
        <v>512.06666666666661</v>
      </c>
      <c r="I110" s="289">
        <v>509.83333333333326</v>
      </c>
      <c r="J110" s="289">
        <v>518.5333333333333</v>
      </c>
      <c r="K110" s="289">
        <v>520.76666666666665</v>
      </c>
      <c r="L110" s="289">
        <v>522.88333333333333</v>
      </c>
      <c r="M110" s="276">
        <v>518.65</v>
      </c>
      <c r="N110" s="276">
        <v>514.29999999999995</v>
      </c>
      <c r="O110" s="291">
        <v>5830000</v>
      </c>
      <c r="P110" s="292">
        <v>-4.6450768727510632E-2</v>
      </c>
    </row>
    <row r="111" spans="1:16" ht="15">
      <c r="A111" s="254">
        <v>101</v>
      </c>
      <c r="B111" s="342" t="s">
        <v>43</v>
      </c>
      <c r="C111" s="434" t="s">
        <v>140</v>
      </c>
      <c r="D111" s="435">
        <v>44371</v>
      </c>
      <c r="E111" s="288">
        <v>7422.1</v>
      </c>
      <c r="F111" s="288">
        <v>7379.083333333333</v>
      </c>
      <c r="G111" s="289">
        <v>7278.1666666666661</v>
      </c>
      <c r="H111" s="289">
        <v>7134.2333333333327</v>
      </c>
      <c r="I111" s="289">
        <v>7033.3166666666657</v>
      </c>
      <c r="J111" s="289">
        <v>7523.0166666666664</v>
      </c>
      <c r="K111" s="289">
        <v>7623.9333333333325</v>
      </c>
      <c r="L111" s="289">
        <v>7767.8666666666668</v>
      </c>
      <c r="M111" s="276">
        <v>7480</v>
      </c>
      <c r="N111" s="276">
        <v>7235.15</v>
      </c>
      <c r="O111" s="291">
        <v>2127200</v>
      </c>
      <c r="P111" s="292">
        <v>5.2912933722714446E-2</v>
      </c>
    </row>
    <row r="112" spans="1:16" ht="15">
      <c r="A112" s="254">
        <v>102</v>
      </c>
      <c r="B112" s="342" t="s">
        <v>49</v>
      </c>
      <c r="C112" s="434" t="s">
        <v>141</v>
      </c>
      <c r="D112" s="435">
        <v>44371</v>
      </c>
      <c r="E112" s="288">
        <v>665.15</v>
      </c>
      <c r="F112" s="288">
        <v>670.31666666666661</v>
      </c>
      <c r="G112" s="289">
        <v>655.83333333333326</v>
      </c>
      <c r="H112" s="289">
        <v>646.51666666666665</v>
      </c>
      <c r="I112" s="289">
        <v>632.0333333333333</v>
      </c>
      <c r="J112" s="289">
        <v>679.63333333333321</v>
      </c>
      <c r="K112" s="289">
        <v>694.11666666666656</v>
      </c>
      <c r="L112" s="289">
        <v>703.43333333333317</v>
      </c>
      <c r="M112" s="276">
        <v>684.8</v>
      </c>
      <c r="N112" s="276">
        <v>661</v>
      </c>
      <c r="O112" s="291">
        <v>10433750</v>
      </c>
      <c r="P112" s="292">
        <v>-3.0320631970260224E-2</v>
      </c>
    </row>
    <row r="113" spans="1:16" ht="15">
      <c r="A113" s="254">
        <v>103</v>
      </c>
      <c r="B113" s="342" t="s">
        <v>56</v>
      </c>
      <c r="C113" s="434" t="s">
        <v>142</v>
      </c>
      <c r="D113" s="435">
        <v>44371</v>
      </c>
      <c r="E113" s="288">
        <v>1013.05</v>
      </c>
      <c r="F113" s="288">
        <v>1009.5833333333334</v>
      </c>
      <c r="G113" s="289">
        <v>999.91666666666674</v>
      </c>
      <c r="H113" s="289">
        <v>986.78333333333342</v>
      </c>
      <c r="I113" s="289">
        <v>977.11666666666679</v>
      </c>
      <c r="J113" s="289">
        <v>1022.7166666666667</v>
      </c>
      <c r="K113" s="289">
        <v>1032.3833333333334</v>
      </c>
      <c r="L113" s="289">
        <v>1045.5166666666667</v>
      </c>
      <c r="M113" s="276">
        <v>1019.25</v>
      </c>
      <c r="N113" s="276">
        <v>996.45</v>
      </c>
      <c r="O113" s="291">
        <v>2221700</v>
      </c>
      <c r="P113" s="292">
        <v>-7.2707542051003798E-2</v>
      </c>
    </row>
    <row r="114" spans="1:16" ht="15">
      <c r="A114" s="254">
        <v>104</v>
      </c>
      <c r="B114" s="342" t="s">
        <v>72</v>
      </c>
      <c r="C114" s="434" t="s">
        <v>143</v>
      </c>
      <c r="D114" s="435">
        <v>44371</v>
      </c>
      <c r="E114" s="288">
        <v>1165.9000000000001</v>
      </c>
      <c r="F114" s="288">
        <v>1173.1833333333334</v>
      </c>
      <c r="G114" s="289">
        <v>1155.3666666666668</v>
      </c>
      <c r="H114" s="289">
        <v>1144.8333333333335</v>
      </c>
      <c r="I114" s="289">
        <v>1127.0166666666669</v>
      </c>
      <c r="J114" s="289">
        <v>1183.7166666666667</v>
      </c>
      <c r="K114" s="289">
        <v>1201.5333333333333</v>
      </c>
      <c r="L114" s="289">
        <v>1212.0666666666666</v>
      </c>
      <c r="M114" s="276">
        <v>1191</v>
      </c>
      <c r="N114" s="276">
        <v>1162.6500000000001</v>
      </c>
      <c r="O114" s="291">
        <v>1925400</v>
      </c>
      <c r="P114" s="292">
        <v>-2.3432744978697503E-2</v>
      </c>
    </row>
    <row r="115" spans="1:16" ht="15">
      <c r="A115" s="254">
        <v>105</v>
      </c>
      <c r="B115" s="342" t="s">
        <v>106</v>
      </c>
      <c r="C115" s="434" t="s">
        <v>144</v>
      </c>
      <c r="D115" s="435">
        <v>44371</v>
      </c>
      <c r="E115" s="288">
        <v>2481.35</v>
      </c>
      <c r="F115" s="288">
        <v>2488.7666666666669</v>
      </c>
      <c r="G115" s="289">
        <v>2469.5333333333338</v>
      </c>
      <c r="H115" s="289">
        <v>2457.7166666666667</v>
      </c>
      <c r="I115" s="289">
        <v>2438.4833333333336</v>
      </c>
      <c r="J115" s="289">
        <v>2500.5833333333339</v>
      </c>
      <c r="K115" s="289">
        <v>2519.8166666666666</v>
      </c>
      <c r="L115" s="289">
        <v>2531.6333333333341</v>
      </c>
      <c r="M115" s="276">
        <v>2508</v>
      </c>
      <c r="N115" s="276">
        <v>2476.9499999999998</v>
      </c>
      <c r="O115" s="291">
        <v>1761600</v>
      </c>
      <c r="P115" s="292">
        <v>-1.9590382902938557E-2</v>
      </c>
    </row>
    <row r="116" spans="1:16" ht="15">
      <c r="A116" s="254">
        <v>106</v>
      </c>
      <c r="B116" s="342" t="s">
        <v>43</v>
      </c>
      <c r="C116" s="434" t="s">
        <v>145</v>
      </c>
      <c r="D116" s="435">
        <v>44371</v>
      </c>
      <c r="E116" s="288">
        <v>237.5</v>
      </c>
      <c r="F116" s="288">
        <v>239.15</v>
      </c>
      <c r="G116" s="289">
        <v>235</v>
      </c>
      <c r="H116" s="289">
        <v>232.5</v>
      </c>
      <c r="I116" s="289">
        <v>228.35</v>
      </c>
      <c r="J116" s="289">
        <v>241.65</v>
      </c>
      <c r="K116" s="289">
        <v>245.80000000000004</v>
      </c>
      <c r="L116" s="289">
        <v>248.3</v>
      </c>
      <c r="M116" s="276">
        <v>243.3</v>
      </c>
      <c r="N116" s="276">
        <v>236.65</v>
      </c>
      <c r="O116" s="291">
        <v>30054500</v>
      </c>
      <c r="P116" s="292">
        <v>-3.0265386787125918E-2</v>
      </c>
    </row>
    <row r="117" spans="1:16" ht="15">
      <c r="A117" s="254">
        <v>107</v>
      </c>
      <c r="B117" s="342" t="s">
        <v>106</v>
      </c>
      <c r="C117" s="434" t="s">
        <v>262</v>
      </c>
      <c r="D117" s="435">
        <v>44371</v>
      </c>
      <c r="E117" s="288">
        <v>1987.6</v>
      </c>
      <c r="F117" s="288">
        <v>2003.1499999999999</v>
      </c>
      <c r="G117" s="289">
        <v>1966.4999999999998</v>
      </c>
      <c r="H117" s="289">
        <v>1945.3999999999999</v>
      </c>
      <c r="I117" s="289">
        <v>1908.7499999999998</v>
      </c>
      <c r="J117" s="289">
        <v>2024.2499999999998</v>
      </c>
      <c r="K117" s="289">
        <v>2060.8999999999996</v>
      </c>
      <c r="L117" s="289">
        <v>2082</v>
      </c>
      <c r="M117" s="276">
        <v>2039.8</v>
      </c>
      <c r="N117" s="276">
        <v>1982.05</v>
      </c>
      <c r="O117" s="291">
        <v>657150</v>
      </c>
      <c r="P117" s="292">
        <v>1.9153225806451613E-2</v>
      </c>
    </row>
    <row r="118" spans="1:16" ht="15">
      <c r="A118" s="254">
        <v>108</v>
      </c>
      <c r="B118" s="342" t="s">
        <v>43</v>
      </c>
      <c r="C118" s="434" t="s">
        <v>146</v>
      </c>
      <c r="D118" s="435">
        <v>44371</v>
      </c>
      <c r="E118" s="288">
        <v>81954.95</v>
      </c>
      <c r="F118" s="288">
        <v>82047.900000000009</v>
      </c>
      <c r="G118" s="289">
        <v>81507.300000000017</v>
      </c>
      <c r="H118" s="289">
        <v>81059.650000000009</v>
      </c>
      <c r="I118" s="289">
        <v>80519.050000000017</v>
      </c>
      <c r="J118" s="289">
        <v>82495.550000000017</v>
      </c>
      <c r="K118" s="289">
        <v>83036.150000000023</v>
      </c>
      <c r="L118" s="289">
        <v>83483.800000000017</v>
      </c>
      <c r="M118" s="276">
        <v>82588.5</v>
      </c>
      <c r="N118" s="276">
        <v>81600.25</v>
      </c>
      <c r="O118" s="291">
        <v>42040</v>
      </c>
      <c r="P118" s="292">
        <v>-4.6928134209929723E-2</v>
      </c>
    </row>
    <row r="119" spans="1:16" ht="15">
      <c r="A119" s="254">
        <v>109</v>
      </c>
      <c r="B119" s="342" t="s">
        <v>56</v>
      </c>
      <c r="C119" s="434" t="s">
        <v>147</v>
      </c>
      <c r="D119" s="435">
        <v>44371</v>
      </c>
      <c r="E119" s="288">
        <v>1479.15</v>
      </c>
      <c r="F119" s="288">
        <v>1487.5166666666667</v>
      </c>
      <c r="G119" s="289">
        <v>1465.0333333333333</v>
      </c>
      <c r="H119" s="289">
        <v>1450.9166666666667</v>
      </c>
      <c r="I119" s="289">
        <v>1428.4333333333334</v>
      </c>
      <c r="J119" s="289">
        <v>1501.6333333333332</v>
      </c>
      <c r="K119" s="289">
        <v>1524.1166666666663</v>
      </c>
      <c r="L119" s="289">
        <v>1538.2333333333331</v>
      </c>
      <c r="M119" s="276">
        <v>1510</v>
      </c>
      <c r="N119" s="276">
        <v>1473.4</v>
      </c>
      <c r="O119" s="291">
        <v>2955000</v>
      </c>
      <c r="P119" s="292">
        <v>-5.8317399617590825E-2</v>
      </c>
    </row>
    <row r="120" spans="1:16" ht="15">
      <c r="A120" s="254">
        <v>110</v>
      </c>
      <c r="B120" s="342" t="s">
        <v>39</v>
      </c>
      <c r="C120" s="434" t="s">
        <v>790</v>
      </c>
      <c r="D120" s="435">
        <v>44371</v>
      </c>
      <c r="E120" s="288">
        <v>358.15</v>
      </c>
      <c r="F120" s="288">
        <v>356.81666666666661</v>
      </c>
      <c r="G120" s="289">
        <v>353.93333333333322</v>
      </c>
      <c r="H120" s="289">
        <v>349.71666666666664</v>
      </c>
      <c r="I120" s="289">
        <v>346.83333333333326</v>
      </c>
      <c r="J120" s="289">
        <v>361.03333333333319</v>
      </c>
      <c r="K120" s="289">
        <v>363.91666666666663</v>
      </c>
      <c r="L120" s="289">
        <v>368.13333333333316</v>
      </c>
      <c r="M120" s="276">
        <v>359.7</v>
      </c>
      <c r="N120" s="276">
        <v>352.6</v>
      </c>
      <c r="O120" s="291">
        <v>2358400</v>
      </c>
      <c r="P120" s="292">
        <v>-0.10882708585247884</v>
      </c>
    </row>
    <row r="121" spans="1:16" ht="15">
      <c r="A121" s="254">
        <v>111</v>
      </c>
      <c r="B121" s="342" t="s">
        <v>111</v>
      </c>
      <c r="C121" s="434" t="s">
        <v>148</v>
      </c>
      <c r="D121" s="435">
        <v>44371</v>
      </c>
      <c r="E121" s="288">
        <v>69.099999999999994</v>
      </c>
      <c r="F121" s="288">
        <v>69.583333333333329</v>
      </c>
      <c r="G121" s="289">
        <v>68.316666666666663</v>
      </c>
      <c r="H121" s="289">
        <v>67.533333333333331</v>
      </c>
      <c r="I121" s="289">
        <v>66.266666666666666</v>
      </c>
      <c r="J121" s="289">
        <v>70.36666666666666</v>
      </c>
      <c r="K121" s="289">
        <v>71.63333333333334</v>
      </c>
      <c r="L121" s="289">
        <v>72.416666666666657</v>
      </c>
      <c r="M121" s="276">
        <v>70.849999999999994</v>
      </c>
      <c r="N121" s="276">
        <v>68.8</v>
      </c>
      <c r="O121" s="291">
        <v>87108000</v>
      </c>
      <c r="P121" s="292">
        <v>3.7037037037037035E-2</v>
      </c>
    </row>
    <row r="122" spans="1:16" ht="15">
      <c r="A122" s="254">
        <v>112</v>
      </c>
      <c r="B122" s="342" t="s">
        <v>39</v>
      </c>
      <c r="C122" s="434" t="s">
        <v>256</v>
      </c>
      <c r="D122" s="435">
        <v>44371</v>
      </c>
      <c r="E122" s="288">
        <v>4787.8500000000004</v>
      </c>
      <c r="F122" s="288">
        <v>4822.9833333333327</v>
      </c>
      <c r="G122" s="289">
        <v>4737.7666666666655</v>
      </c>
      <c r="H122" s="289">
        <v>4687.6833333333325</v>
      </c>
      <c r="I122" s="289">
        <v>4602.4666666666653</v>
      </c>
      <c r="J122" s="289">
        <v>4873.0666666666657</v>
      </c>
      <c r="K122" s="289">
        <v>4958.2833333333328</v>
      </c>
      <c r="L122" s="289">
        <v>5008.3666666666659</v>
      </c>
      <c r="M122" s="276">
        <v>4908.2</v>
      </c>
      <c r="N122" s="276">
        <v>4772.8999999999996</v>
      </c>
      <c r="O122" s="291">
        <v>1250500</v>
      </c>
      <c r="P122" s="292">
        <v>-2.9020673590216442E-2</v>
      </c>
    </row>
    <row r="123" spans="1:16" ht="15">
      <c r="A123" s="254">
        <v>113</v>
      </c>
      <c r="B123" s="342" t="s">
        <v>835</v>
      </c>
      <c r="C123" s="434" t="s">
        <v>450</v>
      </c>
      <c r="D123" s="435">
        <v>44371</v>
      </c>
      <c r="E123" s="288">
        <v>3402.2</v>
      </c>
      <c r="F123" s="288">
        <v>3418.8833333333332</v>
      </c>
      <c r="G123" s="289">
        <v>3372.2166666666662</v>
      </c>
      <c r="H123" s="289">
        <v>3342.2333333333331</v>
      </c>
      <c r="I123" s="289">
        <v>3295.5666666666662</v>
      </c>
      <c r="J123" s="289">
        <v>3448.8666666666663</v>
      </c>
      <c r="K123" s="289">
        <v>3495.5333333333333</v>
      </c>
      <c r="L123" s="289">
        <v>3525.5166666666664</v>
      </c>
      <c r="M123" s="276">
        <v>3465.55</v>
      </c>
      <c r="N123" s="276">
        <v>3388.9</v>
      </c>
      <c r="O123" s="291">
        <v>315450</v>
      </c>
      <c r="P123" s="292">
        <v>-5.652759084791386E-2</v>
      </c>
    </row>
    <row r="124" spans="1:16" ht="15">
      <c r="A124" s="254">
        <v>114</v>
      </c>
      <c r="B124" s="342" t="s">
        <v>49</v>
      </c>
      <c r="C124" s="434" t="s">
        <v>151</v>
      </c>
      <c r="D124" s="435">
        <v>44371</v>
      </c>
      <c r="E124" s="288">
        <v>17442.599999999999</v>
      </c>
      <c r="F124" s="288">
        <v>17457.399999999998</v>
      </c>
      <c r="G124" s="289">
        <v>17345.199999999997</v>
      </c>
      <c r="H124" s="289">
        <v>17247.8</v>
      </c>
      <c r="I124" s="289">
        <v>17135.599999999999</v>
      </c>
      <c r="J124" s="289">
        <v>17554.799999999996</v>
      </c>
      <c r="K124" s="289">
        <v>17667</v>
      </c>
      <c r="L124" s="289">
        <v>17764.399999999994</v>
      </c>
      <c r="M124" s="276">
        <v>17569.599999999999</v>
      </c>
      <c r="N124" s="276">
        <v>17360</v>
      </c>
      <c r="O124" s="291">
        <v>252850</v>
      </c>
      <c r="P124" s="292">
        <v>-1.9010669253152278E-2</v>
      </c>
    </row>
    <row r="125" spans="1:16" ht="15">
      <c r="A125" s="254">
        <v>115</v>
      </c>
      <c r="B125" s="342" t="s">
        <v>111</v>
      </c>
      <c r="C125" s="434" t="s">
        <v>152</v>
      </c>
      <c r="D125" s="435">
        <v>44371</v>
      </c>
      <c r="E125" s="288">
        <v>178.9</v>
      </c>
      <c r="F125" s="288">
        <v>182.11666666666667</v>
      </c>
      <c r="G125" s="289">
        <v>175.03333333333336</v>
      </c>
      <c r="H125" s="289">
        <v>171.16666666666669</v>
      </c>
      <c r="I125" s="289">
        <v>164.08333333333337</v>
      </c>
      <c r="J125" s="289">
        <v>185.98333333333335</v>
      </c>
      <c r="K125" s="289">
        <v>193.06666666666666</v>
      </c>
      <c r="L125" s="289">
        <v>196.93333333333334</v>
      </c>
      <c r="M125" s="276">
        <v>189.2</v>
      </c>
      <c r="N125" s="276">
        <v>178.25</v>
      </c>
      <c r="O125" s="291">
        <v>84574100</v>
      </c>
      <c r="P125" s="292">
        <v>7.8151691151349498E-2</v>
      </c>
    </row>
    <row r="126" spans="1:16" ht="15">
      <c r="A126" s="254">
        <v>116</v>
      </c>
      <c r="B126" s="342" t="s">
        <v>42</v>
      </c>
      <c r="C126" s="434" t="s">
        <v>153</v>
      </c>
      <c r="D126" s="435">
        <v>44371</v>
      </c>
      <c r="E126" s="288">
        <v>117.25</v>
      </c>
      <c r="F126" s="288">
        <v>117.58333333333333</v>
      </c>
      <c r="G126" s="289">
        <v>116.41666666666666</v>
      </c>
      <c r="H126" s="289">
        <v>115.58333333333333</v>
      </c>
      <c r="I126" s="289">
        <v>114.41666666666666</v>
      </c>
      <c r="J126" s="289">
        <v>118.41666666666666</v>
      </c>
      <c r="K126" s="289">
        <v>119.58333333333331</v>
      </c>
      <c r="L126" s="289">
        <v>120.41666666666666</v>
      </c>
      <c r="M126" s="276">
        <v>118.75</v>
      </c>
      <c r="N126" s="276">
        <v>116.75</v>
      </c>
      <c r="O126" s="291">
        <v>76744800</v>
      </c>
      <c r="P126" s="292">
        <v>3.6888717751251444E-2</v>
      </c>
    </row>
    <row r="127" spans="1:16" ht="15">
      <c r="A127" s="254">
        <v>117</v>
      </c>
      <c r="B127" s="342" t="s">
        <v>72</v>
      </c>
      <c r="C127" s="434" t="s">
        <v>155</v>
      </c>
      <c r="D127" s="435">
        <v>44371</v>
      </c>
      <c r="E127" s="288">
        <v>123.55</v>
      </c>
      <c r="F127" s="288">
        <v>123.23333333333333</v>
      </c>
      <c r="G127" s="289">
        <v>122.01666666666667</v>
      </c>
      <c r="H127" s="289">
        <v>120.48333333333333</v>
      </c>
      <c r="I127" s="289">
        <v>119.26666666666667</v>
      </c>
      <c r="J127" s="289">
        <v>124.76666666666667</v>
      </c>
      <c r="K127" s="289">
        <v>125.98333333333333</v>
      </c>
      <c r="L127" s="289">
        <v>127.51666666666667</v>
      </c>
      <c r="M127" s="276">
        <v>124.45</v>
      </c>
      <c r="N127" s="276">
        <v>121.7</v>
      </c>
      <c r="O127" s="291">
        <v>82251400</v>
      </c>
      <c r="P127" s="292">
        <v>5.5429305404604286E-2</v>
      </c>
    </row>
    <row r="128" spans="1:16" ht="15">
      <c r="A128" s="254">
        <v>118</v>
      </c>
      <c r="B128" s="342" t="s">
        <v>78</v>
      </c>
      <c r="C128" s="434" t="s">
        <v>156</v>
      </c>
      <c r="D128" s="435">
        <v>44371</v>
      </c>
      <c r="E128" s="288">
        <v>29405.1</v>
      </c>
      <c r="F128" s="288">
        <v>29477.733333333334</v>
      </c>
      <c r="G128" s="289">
        <v>29255.466666666667</v>
      </c>
      <c r="H128" s="289">
        <v>29105.833333333332</v>
      </c>
      <c r="I128" s="289">
        <v>28883.566666666666</v>
      </c>
      <c r="J128" s="289">
        <v>29627.366666666669</v>
      </c>
      <c r="K128" s="289">
        <v>29849.633333333339</v>
      </c>
      <c r="L128" s="289">
        <v>29999.26666666667</v>
      </c>
      <c r="M128" s="276">
        <v>29700</v>
      </c>
      <c r="N128" s="276">
        <v>29328.1</v>
      </c>
      <c r="O128" s="291">
        <v>80280</v>
      </c>
      <c r="P128" s="292">
        <v>-2.4070021881838075E-2</v>
      </c>
    </row>
    <row r="129" spans="1:16" ht="15">
      <c r="A129" s="254">
        <v>119</v>
      </c>
      <c r="B129" s="361" t="s">
        <v>51</v>
      </c>
      <c r="C129" s="434" t="s">
        <v>157</v>
      </c>
      <c r="D129" s="435">
        <v>44371</v>
      </c>
      <c r="E129" s="288">
        <v>2430.6999999999998</v>
      </c>
      <c r="F129" s="288">
        <v>2450.1333333333332</v>
      </c>
      <c r="G129" s="289">
        <v>2398.7666666666664</v>
      </c>
      <c r="H129" s="289">
        <v>2366.833333333333</v>
      </c>
      <c r="I129" s="289">
        <v>2315.4666666666662</v>
      </c>
      <c r="J129" s="289">
        <v>2482.0666666666666</v>
      </c>
      <c r="K129" s="289">
        <v>2533.4333333333334</v>
      </c>
      <c r="L129" s="289">
        <v>2565.3666666666668</v>
      </c>
      <c r="M129" s="276">
        <v>2501.5</v>
      </c>
      <c r="N129" s="276">
        <v>2418.1999999999998</v>
      </c>
      <c r="O129" s="291">
        <v>3356650</v>
      </c>
      <c r="P129" s="292">
        <v>-5.1224251846094054E-2</v>
      </c>
    </row>
    <row r="130" spans="1:16" ht="15">
      <c r="A130" s="254">
        <v>120</v>
      </c>
      <c r="B130" s="342" t="s">
        <v>72</v>
      </c>
      <c r="C130" s="434" t="s">
        <v>158</v>
      </c>
      <c r="D130" s="435">
        <v>44371</v>
      </c>
      <c r="E130" s="288">
        <v>230.85</v>
      </c>
      <c r="F130" s="288">
        <v>231.0333333333333</v>
      </c>
      <c r="G130" s="289">
        <v>229.76666666666659</v>
      </c>
      <c r="H130" s="289">
        <v>228.68333333333328</v>
      </c>
      <c r="I130" s="289">
        <v>227.41666666666657</v>
      </c>
      <c r="J130" s="289">
        <v>232.11666666666662</v>
      </c>
      <c r="K130" s="289">
        <v>233.38333333333333</v>
      </c>
      <c r="L130" s="289">
        <v>234.46666666666664</v>
      </c>
      <c r="M130" s="276">
        <v>232.3</v>
      </c>
      <c r="N130" s="276">
        <v>229.95</v>
      </c>
      <c r="O130" s="291">
        <v>24765000</v>
      </c>
      <c r="P130" s="292">
        <v>-2.365464222353637E-2</v>
      </c>
    </row>
    <row r="131" spans="1:16" ht="15">
      <c r="A131" s="254">
        <v>121</v>
      </c>
      <c r="B131" s="342" t="s">
        <v>56</v>
      </c>
      <c r="C131" s="434" t="s">
        <v>159</v>
      </c>
      <c r="D131" s="435">
        <v>44371</v>
      </c>
      <c r="E131" s="288">
        <v>123.15</v>
      </c>
      <c r="F131" s="288">
        <v>123.91666666666667</v>
      </c>
      <c r="G131" s="289">
        <v>121.58333333333334</v>
      </c>
      <c r="H131" s="289">
        <v>120.01666666666667</v>
      </c>
      <c r="I131" s="289">
        <v>117.68333333333334</v>
      </c>
      <c r="J131" s="289">
        <v>125.48333333333335</v>
      </c>
      <c r="K131" s="289">
        <v>127.81666666666669</v>
      </c>
      <c r="L131" s="289">
        <v>129.38333333333335</v>
      </c>
      <c r="M131" s="276">
        <v>126.25</v>
      </c>
      <c r="N131" s="276">
        <v>122.35</v>
      </c>
      <c r="O131" s="291">
        <v>40740200</v>
      </c>
      <c r="P131" s="292">
        <v>-0.16622256058875778</v>
      </c>
    </row>
    <row r="132" spans="1:16" ht="15">
      <c r="A132" s="254">
        <v>122</v>
      </c>
      <c r="B132" s="342" t="s">
        <v>51</v>
      </c>
      <c r="C132" s="434" t="s">
        <v>269</v>
      </c>
      <c r="D132" s="435">
        <v>44371</v>
      </c>
      <c r="E132" s="288">
        <v>5590.25</v>
      </c>
      <c r="F132" s="288">
        <v>5577.8833333333341</v>
      </c>
      <c r="G132" s="289">
        <v>5492.2166666666681</v>
      </c>
      <c r="H132" s="289">
        <v>5394.1833333333343</v>
      </c>
      <c r="I132" s="289">
        <v>5308.5166666666682</v>
      </c>
      <c r="J132" s="289">
        <v>5675.9166666666679</v>
      </c>
      <c r="K132" s="289">
        <v>5761.5833333333339</v>
      </c>
      <c r="L132" s="289">
        <v>5859.6166666666677</v>
      </c>
      <c r="M132" s="276">
        <v>5663.55</v>
      </c>
      <c r="N132" s="276">
        <v>5479.85</v>
      </c>
      <c r="O132" s="291">
        <v>368625</v>
      </c>
      <c r="P132" s="292">
        <v>-2.6732673267326732E-2</v>
      </c>
    </row>
    <row r="133" spans="1:16" ht="15">
      <c r="A133" s="254">
        <v>123</v>
      </c>
      <c r="B133" s="342" t="s">
        <v>49</v>
      </c>
      <c r="C133" s="434" t="s">
        <v>160</v>
      </c>
      <c r="D133" s="435">
        <v>44371</v>
      </c>
      <c r="E133" s="288">
        <v>2132.5</v>
      </c>
      <c r="F133" s="288">
        <v>2137.0499999999997</v>
      </c>
      <c r="G133" s="289">
        <v>2111.8499999999995</v>
      </c>
      <c r="H133" s="289">
        <v>2091.1999999999998</v>
      </c>
      <c r="I133" s="289">
        <v>2065.9999999999995</v>
      </c>
      <c r="J133" s="289">
        <v>2157.6999999999994</v>
      </c>
      <c r="K133" s="289">
        <v>2182.8999999999992</v>
      </c>
      <c r="L133" s="289">
        <v>2203.5499999999993</v>
      </c>
      <c r="M133" s="276">
        <v>2162.25</v>
      </c>
      <c r="N133" s="276">
        <v>2116.4</v>
      </c>
      <c r="O133" s="291">
        <v>2323500</v>
      </c>
      <c r="P133" s="292">
        <v>-2.3123817532058021E-2</v>
      </c>
    </row>
    <row r="134" spans="1:16" ht="15">
      <c r="A134" s="254">
        <v>124</v>
      </c>
      <c r="B134" s="342" t="s">
        <v>835</v>
      </c>
      <c r="C134" s="434" t="s">
        <v>267</v>
      </c>
      <c r="D134" s="435">
        <v>44371</v>
      </c>
      <c r="E134" s="288">
        <v>2844.6</v>
      </c>
      <c r="F134" s="288">
        <v>2832.1666666666665</v>
      </c>
      <c r="G134" s="289">
        <v>2778.4833333333331</v>
      </c>
      <c r="H134" s="289">
        <v>2712.3666666666668</v>
      </c>
      <c r="I134" s="289">
        <v>2658.6833333333334</v>
      </c>
      <c r="J134" s="289">
        <v>2898.2833333333328</v>
      </c>
      <c r="K134" s="289">
        <v>2951.9666666666662</v>
      </c>
      <c r="L134" s="289">
        <v>3018.0833333333326</v>
      </c>
      <c r="M134" s="276">
        <v>2885.85</v>
      </c>
      <c r="N134" s="276">
        <v>2766.05</v>
      </c>
      <c r="O134" s="291">
        <v>701250</v>
      </c>
      <c r="P134" s="292">
        <v>-9.5338983050847464E-3</v>
      </c>
    </row>
    <row r="135" spans="1:16" ht="15">
      <c r="A135" s="254">
        <v>125</v>
      </c>
      <c r="B135" s="342" t="s">
        <v>53</v>
      </c>
      <c r="C135" s="434" t="s">
        <v>161</v>
      </c>
      <c r="D135" s="435">
        <v>44371</v>
      </c>
      <c r="E135" s="288">
        <v>42.2</v>
      </c>
      <c r="F135" s="288">
        <v>42.183333333333337</v>
      </c>
      <c r="G135" s="289">
        <v>41.366666666666674</v>
      </c>
      <c r="H135" s="289">
        <v>40.533333333333339</v>
      </c>
      <c r="I135" s="289">
        <v>39.716666666666676</v>
      </c>
      <c r="J135" s="289">
        <v>43.016666666666673</v>
      </c>
      <c r="K135" s="289">
        <v>43.833333333333336</v>
      </c>
      <c r="L135" s="289">
        <v>44.666666666666671</v>
      </c>
      <c r="M135" s="276">
        <v>43</v>
      </c>
      <c r="N135" s="276">
        <v>41.35</v>
      </c>
      <c r="O135" s="291">
        <v>332544000</v>
      </c>
      <c r="P135" s="292">
        <v>2.7181970940001975E-2</v>
      </c>
    </row>
    <row r="136" spans="1:16" ht="15">
      <c r="A136" s="254">
        <v>126</v>
      </c>
      <c r="B136" s="342" t="s">
        <v>42</v>
      </c>
      <c r="C136" s="434" t="s">
        <v>162</v>
      </c>
      <c r="D136" s="435">
        <v>44371</v>
      </c>
      <c r="E136" s="288">
        <v>232.65</v>
      </c>
      <c r="F136" s="288">
        <v>233.5333333333333</v>
      </c>
      <c r="G136" s="289">
        <v>231.31666666666661</v>
      </c>
      <c r="H136" s="289">
        <v>229.98333333333329</v>
      </c>
      <c r="I136" s="289">
        <v>227.76666666666659</v>
      </c>
      <c r="J136" s="289">
        <v>234.86666666666662</v>
      </c>
      <c r="K136" s="289">
        <v>237.08333333333331</v>
      </c>
      <c r="L136" s="289">
        <v>238.41666666666663</v>
      </c>
      <c r="M136" s="276">
        <v>235.75</v>
      </c>
      <c r="N136" s="276">
        <v>232.2</v>
      </c>
      <c r="O136" s="291">
        <v>22516000</v>
      </c>
      <c r="P136" s="292">
        <v>-5.3313151698620921E-2</v>
      </c>
    </row>
    <row r="137" spans="1:16" ht="15">
      <c r="A137" s="254">
        <v>127</v>
      </c>
      <c r="B137" s="342" t="s">
        <v>88</v>
      </c>
      <c r="C137" s="434" t="s">
        <v>163</v>
      </c>
      <c r="D137" s="435">
        <v>44371</v>
      </c>
      <c r="E137" s="288">
        <v>1414.4</v>
      </c>
      <c r="F137" s="288">
        <v>1412.2833333333335</v>
      </c>
      <c r="G137" s="289">
        <v>1400.116666666667</v>
      </c>
      <c r="H137" s="289">
        <v>1385.8333333333335</v>
      </c>
      <c r="I137" s="289">
        <v>1373.666666666667</v>
      </c>
      <c r="J137" s="289">
        <v>1426.5666666666671</v>
      </c>
      <c r="K137" s="289">
        <v>1438.7333333333336</v>
      </c>
      <c r="L137" s="289">
        <v>1453.0166666666671</v>
      </c>
      <c r="M137" s="276">
        <v>1424.45</v>
      </c>
      <c r="N137" s="276">
        <v>1398</v>
      </c>
      <c r="O137" s="291">
        <v>1479852</v>
      </c>
      <c r="P137" s="292">
        <v>0.12989434431323804</v>
      </c>
    </row>
    <row r="138" spans="1:16" ht="15">
      <c r="A138" s="254">
        <v>128</v>
      </c>
      <c r="B138" s="342" t="s">
        <v>37</v>
      </c>
      <c r="C138" s="434" t="s">
        <v>164</v>
      </c>
      <c r="D138" s="435">
        <v>44371</v>
      </c>
      <c r="E138" s="288">
        <v>1021.25</v>
      </c>
      <c r="F138" s="288">
        <v>1020.4499999999999</v>
      </c>
      <c r="G138" s="289">
        <v>1010.8</v>
      </c>
      <c r="H138" s="289">
        <v>1000.35</v>
      </c>
      <c r="I138" s="289">
        <v>990.7</v>
      </c>
      <c r="J138" s="289">
        <v>1030.8999999999999</v>
      </c>
      <c r="K138" s="289">
        <v>1040.5499999999997</v>
      </c>
      <c r="L138" s="289">
        <v>1050.9999999999998</v>
      </c>
      <c r="M138" s="276">
        <v>1030.0999999999999</v>
      </c>
      <c r="N138" s="276">
        <v>1010</v>
      </c>
      <c r="O138" s="291">
        <v>1934600</v>
      </c>
      <c r="P138" s="292">
        <v>-1.896551724137931E-2</v>
      </c>
    </row>
    <row r="139" spans="1:16" ht="15">
      <c r="A139" s="254">
        <v>129</v>
      </c>
      <c r="B139" s="342" t="s">
        <v>53</v>
      </c>
      <c r="C139" s="434" t="s">
        <v>165</v>
      </c>
      <c r="D139" s="435">
        <v>44371</v>
      </c>
      <c r="E139" s="288">
        <v>208.75</v>
      </c>
      <c r="F139" s="288">
        <v>209.71666666666667</v>
      </c>
      <c r="G139" s="289">
        <v>207.18333333333334</v>
      </c>
      <c r="H139" s="289">
        <v>205.61666666666667</v>
      </c>
      <c r="I139" s="289">
        <v>203.08333333333334</v>
      </c>
      <c r="J139" s="289">
        <v>211.28333333333333</v>
      </c>
      <c r="K139" s="289">
        <v>213.81666666666669</v>
      </c>
      <c r="L139" s="289">
        <v>215.38333333333333</v>
      </c>
      <c r="M139" s="276">
        <v>212.25</v>
      </c>
      <c r="N139" s="276">
        <v>208.15</v>
      </c>
      <c r="O139" s="291">
        <v>22237200</v>
      </c>
      <c r="P139" s="292">
        <v>-7.480694980694981E-2</v>
      </c>
    </row>
    <row r="140" spans="1:16" ht="15">
      <c r="A140" s="254">
        <v>130</v>
      </c>
      <c r="B140" s="342" t="s">
        <v>42</v>
      </c>
      <c r="C140" s="434" t="s">
        <v>166</v>
      </c>
      <c r="D140" s="435">
        <v>44371</v>
      </c>
      <c r="E140" s="288">
        <v>144.69999999999999</v>
      </c>
      <c r="F140" s="288">
        <v>144.93333333333331</v>
      </c>
      <c r="G140" s="289">
        <v>143.76666666666662</v>
      </c>
      <c r="H140" s="289">
        <v>142.83333333333331</v>
      </c>
      <c r="I140" s="289">
        <v>141.66666666666663</v>
      </c>
      <c r="J140" s="289">
        <v>145.86666666666662</v>
      </c>
      <c r="K140" s="289">
        <v>147.0333333333333</v>
      </c>
      <c r="L140" s="289">
        <v>147.96666666666661</v>
      </c>
      <c r="M140" s="276">
        <v>146.1</v>
      </c>
      <c r="N140" s="276">
        <v>144</v>
      </c>
      <c r="O140" s="291">
        <v>24930000</v>
      </c>
      <c r="P140" s="292">
        <v>6.2969241947202709E-3</v>
      </c>
    </row>
    <row r="141" spans="1:16" ht="15">
      <c r="A141" s="254">
        <v>131</v>
      </c>
      <c r="B141" s="342" t="s">
        <v>72</v>
      </c>
      <c r="C141" s="434" t="s">
        <v>167</v>
      </c>
      <c r="D141" s="435">
        <v>44371</v>
      </c>
      <c r="E141" s="288">
        <v>2209.5500000000002</v>
      </c>
      <c r="F141" s="288">
        <v>2220.5333333333333</v>
      </c>
      <c r="G141" s="289">
        <v>2195.2166666666667</v>
      </c>
      <c r="H141" s="289">
        <v>2180.8833333333332</v>
      </c>
      <c r="I141" s="289">
        <v>2155.5666666666666</v>
      </c>
      <c r="J141" s="289">
        <v>2234.8666666666668</v>
      </c>
      <c r="K141" s="289">
        <v>2260.1833333333334</v>
      </c>
      <c r="L141" s="289">
        <v>2274.5166666666669</v>
      </c>
      <c r="M141" s="276">
        <v>2245.85</v>
      </c>
      <c r="N141" s="276">
        <v>2206.1999999999998</v>
      </c>
      <c r="O141" s="291">
        <v>36144250</v>
      </c>
      <c r="P141" s="292">
        <v>-1.0571408830235612E-3</v>
      </c>
    </row>
    <row r="142" spans="1:16" ht="15">
      <c r="A142" s="254">
        <v>132</v>
      </c>
      <c r="B142" s="342" t="s">
        <v>111</v>
      </c>
      <c r="C142" s="434" t="s">
        <v>168</v>
      </c>
      <c r="D142" s="435">
        <v>44371</v>
      </c>
      <c r="E142" s="288">
        <v>124</v>
      </c>
      <c r="F142" s="288">
        <v>125.64999999999999</v>
      </c>
      <c r="G142" s="289">
        <v>121.94999999999999</v>
      </c>
      <c r="H142" s="289">
        <v>119.89999999999999</v>
      </c>
      <c r="I142" s="289">
        <v>116.19999999999999</v>
      </c>
      <c r="J142" s="289">
        <v>127.69999999999999</v>
      </c>
      <c r="K142" s="289">
        <v>131.4</v>
      </c>
      <c r="L142" s="289">
        <v>133.44999999999999</v>
      </c>
      <c r="M142" s="276">
        <v>129.35</v>
      </c>
      <c r="N142" s="276">
        <v>123.6</v>
      </c>
      <c r="O142" s="291">
        <v>176757000</v>
      </c>
      <c r="P142" s="292">
        <v>-2.4127392633102782E-3</v>
      </c>
    </row>
    <row r="143" spans="1:16" ht="15">
      <c r="A143" s="254">
        <v>133</v>
      </c>
      <c r="B143" s="342" t="s">
        <v>56</v>
      </c>
      <c r="C143" s="434" t="s">
        <v>274</v>
      </c>
      <c r="D143" s="435">
        <v>44371</v>
      </c>
      <c r="E143" s="288">
        <v>1000.7</v>
      </c>
      <c r="F143" s="288">
        <v>1003.7166666666666</v>
      </c>
      <c r="G143" s="289">
        <v>995.53333333333319</v>
      </c>
      <c r="H143" s="289">
        <v>990.36666666666656</v>
      </c>
      <c r="I143" s="289">
        <v>982.18333333333317</v>
      </c>
      <c r="J143" s="289">
        <v>1008.8833333333332</v>
      </c>
      <c r="K143" s="289">
        <v>1017.0666666666666</v>
      </c>
      <c r="L143" s="289">
        <v>1022.2333333333332</v>
      </c>
      <c r="M143" s="276">
        <v>1011.9</v>
      </c>
      <c r="N143" s="276">
        <v>998.55</v>
      </c>
      <c r="O143" s="291">
        <v>6609750</v>
      </c>
      <c r="P143" s="292">
        <v>4.5557005575987665E-2</v>
      </c>
    </row>
    <row r="144" spans="1:16" ht="15">
      <c r="A144" s="254">
        <v>134</v>
      </c>
      <c r="B144" s="342" t="s">
        <v>53</v>
      </c>
      <c r="C144" s="434" t="s">
        <v>169</v>
      </c>
      <c r="D144" s="435">
        <v>44371</v>
      </c>
      <c r="E144" s="288">
        <v>418.6</v>
      </c>
      <c r="F144" s="288">
        <v>419.2833333333333</v>
      </c>
      <c r="G144" s="289">
        <v>413.66666666666663</v>
      </c>
      <c r="H144" s="289">
        <v>408.73333333333335</v>
      </c>
      <c r="I144" s="289">
        <v>403.11666666666667</v>
      </c>
      <c r="J144" s="289">
        <v>424.21666666666658</v>
      </c>
      <c r="K144" s="289">
        <v>429.83333333333326</v>
      </c>
      <c r="L144" s="289">
        <v>434.76666666666654</v>
      </c>
      <c r="M144" s="276">
        <v>424.9</v>
      </c>
      <c r="N144" s="276">
        <v>414.35</v>
      </c>
      <c r="O144" s="291">
        <v>83659500</v>
      </c>
      <c r="P144" s="292">
        <v>-1.1064418320123412E-2</v>
      </c>
    </row>
    <row r="145" spans="1:16" ht="15">
      <c r="A145" s="254">
        <v>135</v>
      </c>
      <c r="B145" s="342" t="s">
        <v>37</v>
      </c>
      <c r="C145" s="434" t="s">
        <v>170</v>
      </c>
      <c r="D145" s="435">
        <v>44371</v>
      </c>
      <c r="E145" s="288">
        <v>28868.2</v>
      </c>
      <c r="F145" s="288">
        <v>29092.5</v>
      </c>
      <c r="G145" s="289">
        <v>28501.7</v>
      </c>
      <c r="H145" s="289">
        <v>28135.200000000001</v>
      </c>
      <c r="I145" s="289">
        <v>27544.400000000001</v>
      </c>
      <c r="J145" s="289">
        <v>29459</v>
      </c>
      <c r="K145" s="289">
        <v>30049.800000000003</v>
      </c>
      <c r="L145" s="289">
        <v>30416.3</v>
      </c>
      <c r="M145" s="276">
        <v>29683.3</v>
      </c>
      <c r="N145" s="276">
        <v>28726</v>
      </c>
      <c r="O145" s="291">
        <v>124700</v>
      </c>
      <c r="P145" s="292">
        <v>-5.5481916303730353E-2</v>
      </c>
    </row>
    <row r="146" spans="1:16" ht="15">
      <c r="A146" s="254">
        <v>136</v>
      </c>
      <c r="B146" s="342" t="s">
        <v>63</v>
      </c>
      <c r="C146" s="434" t="s">
        <v>171</v>
      </c>
      <c r="D146" s="435">
        <v>44371</v>
      </c>
      <c r="E146" s="288">
        <v>2027.1</v>
      </c>
      <c r="F146" s="288">
        <v>2023.05</v>
      </c>
      <c r="G146" s="289">
        <v>2000.1</v>
      </c>
      <c r="H146" s="289">
        <v>1973.1</v>
      </c>
      <c r="I146" s="289">
        <v>1950.1499999999999</v>
      </c>
      <c r="J146" s="289">
        <v>2050.0500000000002</v>
      </c>
      <c r="K146" s="289">
        <v>2073</v>
      </c>
      <c r="L146" s="289">
        <v>2100</v>
      </c>
      <c r="M146" s="276">
        <v>2046</v>
      </c>
      <c r="N146" s="276">
        <v>1996.05</v>
      </c>
      <c r="O146" s="291">
        <v>1057375</v>
      </c>
      <c r="P146" s="292">
        <v>-4.5431976166832172E-2</v>
      </c>
    </row>
    <row r="147" spans="1:16" ht="15">
      <c r="A147" s="254">
        <v>137</v>
      </c>
      <c r="B147" s="342" t="s">
        <v>78</v>
      </c>
      <c r="C147" s="434" t="s">
        <v>172</v>
      </c>
      <c r="D147" s="435">
        <v>44371</v>
      </c>
      <c r="E147" s="288">
        <v>6899.7</v>
      </c>
      <c r="F147" s="288">
        <v>6942.166666666667</v>
      </c>
      <c r="G147" s="289">
        <v>6832.5333333333338</v>
      </c>
      <c r="H147" s="289">
        <v>6765.3666666666668</v>
      </c>
      <c r="I147" s="289">
        <v>6655.7333333333336</v>
      </c>
      <c r="J147" s="289">
        <v>7009.3333333333339</v>
      </c>
      <c r="K147" s="289">
        <v>7118.9666666666672</v>
      </c>
      <c r="L147" s="289">
        <v>7186.1333333333341</v>
      </c>
      <c r="M147" s="276">
        <v>7051.8</v>
      </c>
      <c r="N147" s="276">
        <v>6875</v>
      </c>
      <c r="O147" s="291">
        <v>301500</v>
      </c>
      <c r="P147" s="292">
        <v>-2.0308692120227456E-2</v>
      </c>
    </row>
    <row r="148" spans="1:16" ht="15">
      <c r="A148" s="254">
        <v>138</v>
      </c>
      <c r="B148" s="342" t="s">
        <v>56</v>
      </c>
      <c r="C148" s="434" t="s">
        <v>173</v>
      </c>
      <c r="D148" s="435">
        <v>44371</v>
      </c>
      <c r="E148" s="288">
        <v>1365.6</v>
      </c>
      <c r="F148" s="288">
        <v>1372.5166666666664</v>
      </c>
      <c r="G148" s="289">
        <v>1356.9833333333329</v>
      </c>
      <c r="H148" s="289">
        <v>1348.3666666666666</v>
      </c>
      <c r="I148" s="289">
        <v>1332.833333333333</v>
      </c>
      <c r="J148" s="289">
        <v>1381.1333333333328</v>
      </c>
      <c r="K148" s="289">
        <v>1396.6666666666665</v>
      </c>
      <c r="L148" s="289">
        <v>1405.2833333333326</v>
      </c>
      <c r="M148" s="276">
        <v>1388.05</v>
      </c>
      <c r="N148" s="276">
        <v>1363.9</v>
      </c>
      <c r="O148" s="291">
        <v>5088400</v>
      </c>
      <c r="P148" s="292">
        <v>-2.5807933833665187E-2</v>
      </c>
    </row>
    <row r="149" spans="1:16" ht="15">
      <c r="A149" s="254">
        <v>139</v>
      </c>
      <c r="B149" s="342" t="s">
        <v>51</v>
      </c>
      <c r="C149" s="434" t="s">
        <v>175</v>
      </c>
      <c r="D149" s="435">
        <v>44371</v>
      </c>
      <c r="E149" s="288">
        <v>666.15</v>
      </c>
      <c r="F149" s="288">
        <v>668.0333333333333</v>
      </c>
      <c r="G149" s="289">
        <v>663.26666666666665</v>
      </c>
      <c r="H149" s="289">
        <v>660.38333333333333</v>
      </c>
      <c r="I149" s="289">
        <v>655.61666666666667</v>
      </c>
      <c r="J149" s="289">
        <v>670.91666666666663</v>
      </c>
      <c r="K149" s="289">
        <v>675.68333333333328</v>
      </c>
      <c r="L149" s="289">
        <v>678.56666666666661</v>
      </c>
      <c r="M149" s="276">
        <v>672.8</v>
      </c>
      <c r="N149" s="276">
        <v>665.15</v>
      </c>
      <c r="O149" s="291">
        <v>39305000</v>
      </c>
      <c r="P149" s="292">
        <v>-9.2808243348154427E-3</v>
      </c>
    </row>
    <row r="150" spans="1:16" ht="15">
      <c r="A150" s="254">
        <v>140</v>
      </c>
      <c r="B150" s="342" t="s">
        <v>88</v>
      </c>
      <c r="C150" s="434" t="s">
        <v>176</v>
      </c>
      <c r="D150" s="435">
        <v>44371</v>
      </c>
      <c r="E150" s="288">
        <v>537.1</v>
      </c>
      <c r="F150" s="288">
        <v>542.68333333333339</v>
      </c>
      <c r="G150" s="289">
        <v>526.41666666666674</v>
      </c>
      <c r="H150" s="289">
        <v>515.73333333333335</v>
      </c>
      <c r="I150" s="289">
        <v>499.4666666666667</v>
      </c>
      <c r="J150" s="289">
        <v>553.36666666666679</v>
      </c>
      <c r="K150" s="289">
        <v>569.63333333333344</v>
      </c>
      <c r="L150" s="289">
        <v>580.31666666666683</v>
      </c>
      <c r="M150" s="276">
        <v>558.95000000000005</v>
      </c>
      <c r="N150" s="276">
        <v>532</v>
      </c>
      <c r="O150" s="291">
        <v>13750500</v>
      </c>
      <c r="P150" s="292">
        <v>-2.8198876285381109E-2</v>
      </c>
    </row>
    <row r="151" spans="1:16" ht="15">
      <c r="A151" s="254">
        <v>141</v>
      </c>
      <c r="B151" s="342" t="s">
        <v>835</v>
      </c>
      <c r="C151" s="434" t="s">
        <v>177</v>
      </c>
      <c r="D151" s="435">
        <v>44371</v>
      </c>
      <c r="E151" s="288">
        <v>714.2</v>
      </c>
      <c r="F151" s="288">
        <v>718.2166666666667</v>
      </c>
      <c r="G151" s="289">
        <v>708.58333333333337</v>
      </c>
      <c r="H151" s="289">
        <v>702.9666666666667</v>
      </c>
      <c r="I151" s="289">
        <v>693.33333333333337</v>
      </c>
      <c r="J151" s="289">
        <v>723.83333333333337</v>
      </c>
      <c r="K151" s="289">
        <v>733.46666666666658</v>
      </c>
      <c r="L151" s="289">
        <v>739.08333333333337</v>
      </c>
      <c r="M151" s="276">
        <v>727.85</v>
      </c>
      <c r="N151" s="276">
        <v>712.6</v>
      </c>
      <c r="O151" s="291">
        <v>7052000</v>
      </c>
      <c r="P151" s="292">
        <v>-2.5024194663348542E-2</v>
      </c>
    </row>
    <row r="152" spans="1:16" ht="15">
      <c r="A152" s="254">
        <v>142</v>
      </c>
      <c r="B152" s="342" t="s">
        <v>49</v>
      </c>
      <c r="C152" s="434" t="s">
        <v>804</v>
      </c>
      <c r="D152" s="435">
        <v>44371</v>
      </c>
      <c r="E152" s="288">
        <v>756.35</v>
      </c>
      <c r="F152" s="288">
        <v>757.5333333333333</v>
      </c>
      <c r="G152" s="289">
        <v>750.96666666666658</v>
      </c>
      <c r="H152" s="289">
        <v>745.58333333333326</v>
      </c>
      <c r="I152" s="289">
        <v>739.01666666666654</v>
      </c>
      <c r="J152" s="289">
        <v>762.91666666666663</v>
      </c>
      <c r="K152" s="289">
        <v>769.48333333333323</v>
      </c>
      <c r="L152" s="289">
        <v>774.86666666666667</v>
      </c>
      <c r="M152" s="276">
        <v>764.1</v>
      </c>
      <c r="N152" s="276">
        <v>752.15</v>
      </c>
      <c r="O152" s="291">
        <v>7391250</v>
      </c>
      <c r="P152" s="292">
        <v>1.6713091922005572E-2</v>
      </c>
    </row>
    <row r="153" spans="1:16" ht="15">
      <c r="A153" s="254">
        <v>143</v>
      </c>
      <c r="B153" s="342" t="s">
        <v>43</v>
      </c>
      <c r="C153" s="434" t="s">
        <v>179</v>
      </c>
      <c r="D153" s="435">
        <v>44371</v>
      </c>
      <c r="E153" s="288">
        <v>335.55</v>
      </c>
      <c r="F153" s="288">
        <v>337.76666666666671</v>
      </c>
      <c r="G153" s="289">
        <v>332.68333333333339</v>
      </c>
      <c r="H153" s="289">
        <v>329.81666666666666</v>
      </c>
      <c r="I153" s="289">
        <v>324.73333333333335</v>
      </c>
      <c r="J153" s="289">
        <v>340.63333333333344</v>
      </c>
      <c r="K153" s="289">
        <v>345.71666666666681</v>
      </c>
      <c r="L153" s="289">
        <v>348.58333333333348</v>
      </c>
      <c r="M153" s="276">
        <v>342.85</v>
      </c>
      <c r="N153" s="276">
        <v>334.9</v>
      </c>
      <c r="O153" s="291">
        <v>92003700</v>
      </c>
      <c r="P153" s="292">
        <v>-1.4801477095858639E-2</v>
      </c>
    </row>
    <row r="154" spans="1:16" ht="15">
      <c r="A154" s="254">
        <v>144</v>
      </c>
      <c r="B154" s="342" t="s">
        <v>42</v>
      </c>
      <c r="C154" s="434" t="s">
        <v>181</v>
      </c>
      <c r="D154" s="435">
        <v>44371</v>
      </c>
      <c r="E154" s="288">
        <v>120.65</v>
      </c>
      <c r="F154" s="288">
        <v>121.40000000000002</v>
      </c>
      <c r="G154" s="289">
        <v>119.65000000000003</v>
      </c>
      <c r="H154" s="289">
        <v>118.65000000000002</v>
      </c>
      <c r="I154" s="289">
        <v>116.90000000000003</v>
      </c>
      <c r="J154" s="289">
        <v>122.40000000000003</v>
      </c>
      <c r="K154" s="289">
        <v>124.15</v>
      </c>
      <c r="L154" s="289">
        <v>125.15000000000003</v>
      </c>
      <c r="M154" s="276">
        <v>123.15</v>
      </c>
      <c r="N154" s="276">
        <v>120.4</v>
      </c>
      <c r="O154" s="291">
        <v>132813000</v>
      </c>
      <c r="P154" s="292">
        <v>-8.8656054805561161E-3</v>
      </c>
    </row>
    <row r="155" spans="1:16" ht="15">
      <c r="A155" s="254">
        <v>145</v>
      </c>
      <c r="B155" s="342" t="s">
        <v>111</v>
      </c>
      <c r="C155" s="434" t="s">
        <v>182</v>
      </c>
      <c r="D155" s="435">
        <v>44371</v>
      </c>
      <c r="E155" s="288">
        <v>1099.25</v>
      </c>
      <c r="F155" s="288">
        <v>1107.6333333333334</v>
      </c>
      <c r="G155" s="289">
        <v>1088.6166666666668</v>
      </c>
      <c r="H155" s="289">
        <v>1077.9833333333333</v>
      </c>
      <c r="I155" s="289">
        <v>1058.9666666666667</v>
      </c>
      <c r="J155" s="289">
        <v>1118.2666666666669</v>
      </c>
      <c r="K155" s="289">
        <v>1137.2833333333338</v>
      </c>
      <c r="L155" s="289">
        <v>1147.916666666667</v>
      </c>
      <c r="M155" s="276">
        <v>1126.6500000000001</v>
      </c>
      <c r="N155" s="276">
        <v>1097</v>
      </c>
      <c r="O155" s="291">
        <v>47311850</v>
      </c>
      <c r="P155" s="292">
        <v>-1.5633566186223361E-2</v>
      </c>
    </row>
    <row r="156" spans="1:16" ht="15">
      <c r="A156" s="254">
        <v>146</v>
      </c>
      <c r="B156" s="342" t="s">
        <v>106</v>
      </c>
      <c r="C156" s="434" t="s">
        <v>183</v>
      </c>
      <c r="D156" s="435">
        <v>44371</v>
      </c>
      <c r="E156" s="288">
        <v>3267</v>
      </c>
      <c r="F156" s="288">
        <v>3283.6333333333332</v>
      </c>
      <c r="G156" s="289">
        <v>3243.8666666666663</v>
      </c>
      <c r="H156" s="289">
        <v>3220.7333333333331</v>
      </c>
      <c r="I156" s="289">
        <v>3180.9666666666662</v>
      </c>
      <c r="J156" s="289">
        <v>3306.7666666666664</v>
      </c>
      <c r="K156" s="289">
        <v>3346.5333333333328</v>
      </c>
      <c r="L156" s="289">
        <v>3369.6666666666665</v>
      </c>
      <c r="M156" s="276">
        <v>3323.4</v>
      </c>
      <c r="N156" s="276">
        <v>3260.5</v>
      </c>
      <c r="O156" s="291">
        <v>8230500</v>
      </c>
      <c r="P156" s="292">
        <v>2.3748629886737303E-3</v>
      </c>
    </row>
    <row r="157" spans="1:16" ht="15">
      <c r="A157" s="254">
        <v>147</v>
      </c>
      <c r="B157" s="342" t="s">
        <v>106</v>
      </c>
      <c r="C157" s="434" t="s">
        <v>184</v>
      </c>
      <c r="D157" s="435">
        <v>44371</v>
      </c>
      <c r="E157" s="288">
        <v>1055.5999999999999</v>
      </c>
      <c r="F157" s="288">
        <v>1052.6666666666667</v>
      </c>
      <c r="G157" s="289">
        <v>1041.5833333333335</v>
      </c>
      <c r="H157" s="289">
        <v>1027.5666666666668</v>
      </c>
      <c r="I157" s="289">
        <v>1016.4833333333336</v>
      </c>
      <c r="J157" s="289">
        <v>1066.6833333333334</v>
      </c>
      <c r="K157" s="289">
        <v>1077.7666666666669</v>
      </c>
      <c r="L157" s="289">
        <v>1091.7833333333333</v>
      </c>
      <c r="M157" s="276">
        <v>1063.75</v>
      </c>
      <c r="N157" s="276">
        <v>1038.6500000000001</v>
      </c>
      <c r="O157" s="291">
        <v>13663200</v>
      </c>
      <c r="P157" s="292">
        <v>5.862117056389754E-2</v>
      </c>
    </row>
    <row r="158" spans="1:16" ht="15">
      <c r="A158" s="254">
        <v>148</v>
      </c>
      <c r="B158" s="342" t="s">
        <v>49</v>
      </c>
      <c r="C158" s="434" t="s">
        <v>185</v>
      </c>
      <c r="D158" s="435">
        <v>44371</v>
      </c>
      <c r="E158" s="288">
        <v>1784.15</v>
      </c>
      <c r="F158" s="288">
        <v>1776.2666666666667</v>
      </c>
      <c r="G158" s="289">
        <v>1764.7833333333333</v>
      </c>
      <c r="H158" s="289">
        <v>1745.4166666666667</v>
      </c>
      <c r="I158" s="289">
        <v>1733.9333333333334</v>
      </c>
      <c r="J158" s="289">
        <v>1795.6333333333332</v>
      </c>
      <c r="K158" s="289">
        <v>1807.1166666666663</v>
      </c>
      <c r="L158" s="289">
        <v>1826.4833333333331</v>
      </c>
      <c r="M158" s="276">
        <v>1787.75</v>
      </c>
      <c r="N158" s="276">
        <v>1756.9</v>
      </c>
      <c r="O158" s="291">
        <v>4617000</v>
      </c>
      <c r="P158" s="292">
        <v>-6.5359477124183009E-3</v>
      </c>
    </row>
    <row r="159" spans="1:16" ht="15">
      <c r="A159" s="254">
        <v>149</v>
      </c>
      <c r="B159" s="342" t="s">
        <v>51</v>
      </c>
      <c r="C159" s="434" t="s">
        <v>186</v>
      </c>
      <c r="D159" s="435">
        <v>44371</v>
      </c>
      <c r="E159" s="288">
        <v>2899.3</v>
      </c>
      <c r="F159" s="288">
        <v>2909.2000000000003</v>
      </c>
      <c r="G159" s="289">
        <v>2879.2000000000007</v>
      </c>
      <c r="H159" s="289">
        <v>2859.1000000000004</v>
      </c>
      <c r="I159" s="289">
        <v>2829.1000000000008</v>
      </c>
      <c r="J159" s="289">
        <v>2929.3000000000006</v>
      </c>
      <c r="K159" s="289">
        <v>2959.2999999999997</v>
      </c>
      <c r="L159" s="289">
        <v>2979.4000000000005</v>
      </c>
      <c r="M159" s="276">
        <v>2939.2</v>
      </c>
      <c r="N159" s="276">
        <v>2889.1</v>
      </c>
      <c r="O159" s="291">
        <v>648750</v>
      </c>
      <c r="P159" s="292">
        <v>-4.8753665689149558E-2</v>
      </c>
    </row>
    <row r="160" spans="1:16" ht="15">
      <c r="A160" s="254">
        <v>150</v>
      </c>
      <c r="B160" s="342" t="s">
        <v>42</v>
      </c>
      <c r="C160" s="434" t="s">
        <v>187</v>
      </c>
      <c r="D160" s="435">
        <v>44371</v>
      </c>
      <c r="E160" s="288">
        <v>450.8</v>
      </c>
      <c r="F160" s="288">
        <v>450.15000000000003</v>
      </c>
      <c r="G160" s="289">
        <v>447.75000000000006</v>
      </c>
      <c r="H160" s="289">
        <v>444.70000000000005</v>
      </c>
      <c r="I160" s="289">
        <v>442.30000000000007</v>
      </c>
      <c r="J160" s="289">
        <v>453.20000000000005</v>
      </c>
      <c r="K160" s="289">
        <v>455.6</v>
      </c>
      <c r="L160" s="289">
        <v>458.65000000000003</v>
      </c>
      <c r="M160" s="276">
        <v>452.55</v>
      </c>
      <c r="N160" s="276">
        <v>447.1</v>
      </c>
      <c r="O160" s="291">
        <v>4207500</v>
      </c>
      <c r="P160" s="292">
        <v>1.2269938650306749E-2</v>
      </c>
    </row>
    <row r="161" spans="1:16" ht="15">
      <c r="A161" s="254">
        <v>151</v>
      </c>
      <c r="B161" s="342" t="s">
        <v>39</v>
      </c>
      <c r="C161" s="434" t="s">
        <v>510</v>
      </c>
      <c r="D161" s="435">
        <v>44371</v>
      </c>
      <c r="E161" s="288">
        <v>859</v>
      </c>
      <c r="F161" s="288">
        <v>859.86666666666667</v>
      </c>
      <c r="G161" s="289">
        <v>849.73333333333335</v>
      </c>
      <c r="H161" s="289">
        <v>840.4666666666667</v>
      </c>
      <c r="I161" s="289">
        <v>830.33333333333337</v>
      </c>
      <c r="J161" s="289">
        <v>869.13333333333333</v>
      </c>
      <c r="K161" s="289">
        <v>879.26666666666677</v>
      </c>
      <c r="L161" s="289">
        <v>888.5333333333333</v>
      </c>
      <c r="M161" s="276">
        <v>870</v>
      </c>
      <c r="N161" s="276">
        <v>850.6</v>
      </c>
      <c r="O161" s="291">
        <v>899725</v>
      </c>
      <c r="P161" s="292">
        <v>-3.6490683229813664E-2</v>
      </c>
    </row>
    <row r="162" spans="1:16" ht="15">
      <c r="A162" s="254">
        <v>152</v>
      </c>
      <c r="B162" s="342" t="s">
        <v>43</v>
      </c>
      <c r="C162" s="434" t="s">
        <v>188</v>
      </c>
      <c r="D162" s="435">
        <v>44371</v>
      </c>
      <c r="E162" s="288">
        <v>618.95000000000005</v>
      </c>
      <c r="F162" s="288">
        <v>621.0333333333333</v>
      </c>
      <c r="G162" s="289">
        <v>614.66666666666663</v>
      </c>
      <c r="H162" s="289">
        <v>610.38333333333333</v>
      </c>
      <c r="I162" s="289">
        <v>604.01666666666665</v>
      </c>
      <c r="J162" s="289">
        <v>625.31666666666661</v>
      </c>
      <c r="K162" s="289">
        <v>631.68333333333339</v>
      </c>
      <c r="L162" s="289">
        <v>635.96666666666658</v>
      </c>
      <c r="M162" s="276">
        <v>627.4</v>
      </c>
      <c r="N162" s="276">
        <v>616.75</v>
      </c>
      <c r="O162" s="291">
        <v>6731200</v>
      </c>
      <c r="P162" s="292">
        <v>4.2271840450899628E-2</v>
      </c>
    </row>
    <row r="163" spans="1:16" ht="15">
      <c r="A163" s="254">
        <v>153</v>
      </c>
      <c r="B163" s="342" t="s">
        <v>49</v>
      </c>
      <c r="C163" s="434" t="s">
        <v>189</v>
      </c>
      <c r="D163" s="435">
        <v>44371</v>
      </c>
      <c r="E163" s="288">
        <v>1402.95</v>
      </c>
      <c r="F163" s="288">
        <v>1432.9166666666667</v>
      </c>
      <c r="G163" s="289">
        <v>1365.1333333333334</v>
      </c>
      <c r="H163" s="289">
        <v>1327.3166666666666</v>
      </c>
      <c r="I163" s="289">
        <v>1259.5333333333333</v>
      </c>
      <c r="J163" s="289">
        <v>1470.7333333333336</v>
      </c>
      <c r="K163" s="289">
        <v>1538.5166666666669</v>
      </c>
      <c r="L163" s="289">
        <v>1576.3333333333337</v>
      </c>
      <c r="M163" s="276">
        <v>1500.7</v>
      </c>
      <c r="N163" s="276">
        <v>1395.1</v>
      </c>
      <c r="O163" s="291">
        <v>2621500</v>
      </c>
      <c r="P163" s="292">
        <v>-0.13410404624277455</v>
      </c>
    </row>
    <row r="164" spans="1:16" ht="15">
      <c r="A164" s="254">
        <v>154</v>
      </c>
      <c r="B164" s="342" t="s">
        <v>37</v>
      </c>
      <c r="C164" s="434" t="s">
        <v>191</v>
      </c>
      <c r="D164" s="435">
        <v>44371</v>
      </c>
      <c r="E164" s="288">
        <v>6900.9</v>
      </c>
      <c r="F164" s="288">
        <v>6879.5</v>
      </c>
      <c r="G164" s="289">
        <v>6798.1</v>
      </c>
      <c r="H164" s="289">
        <v>6695.3</v>
      </c>
      <c r="I164" s="289">
        <v>6613.9000000000005</v>
      </c>
      <c r="J164" s="289">
        <v>6982.3</v>
      </c>
      <c r="K164" s="289">
        <v>7063.7</v>
      </c>
      <c r="L164" s="289">
        <v>7166.5</v>
      </c>
      <c r="M164" s="276">
        <v>6960.9</v>
      </c>
      <c r="N164" s="276">
        <v>6776.7</v>
      </c>
      <c r="O164" s="291">
        <v>2327800</v>
      </c>
      <c r="P164" s="292">
        <v>4.4559120484630919E-2</v>
      </c>
    </row>
    <row r="165" spans="1:16" ht="15">
      <c r="A165" s="254">
        <v>155</v>
      </c>
      <c r="B165" s="342" t="s">
        <v>835</v>
      </c>
      <c r="C165" s="434" t="s">
        <v>193</v>
      </c>
      <c r="D165" s="435">
        <v>44371</v>
      </c>
      <c r="E165" s="288">
        <v>803.1</v>
      </c>
      <c r="F165" s="288">
        <v>803.05000000000007</v>
      </c>
      <c r="G165" s="289">
        <v>794.65000000000009</v>
      </c>
      <c r="H165" s="289">
        <v>786.2</v>
      </c>
      <c r="I165" s="289">
        <v>777.80000000000007</v>
      </c>
      <c r="J165" s="289">
        <v>811.50000000000011</v>
      </c>
      <c r="K165" s="289">
        <v>819.9</v>
      </c>
      <c r="L165" s="289">
        <v>828.35000000000014</v>
      </c>
      <c r="M165" s="276">
        <v>811.45</v>
      </c>
      <c r="N165" s="276">
        <v>794.6</v>
      </c>
      <c r="O165" s="291">
        <v>23838100</v>
      </c>
      <c r="P165" s="292">
        <v>2.5215252152521524E-2</v>
      </c>
    </row>
    <row r="166" spans="1:16" ht="15">
      <c r="A166" s="254">
        <v>156</v>
      </c>
      <c r="B166" s="342" t="s">
        <v>111</v>
      </c>
      <c r="C166" s="434" t="s">
        <v>194</v>
      </c>
      <c r="D166" s="435">
        <v>44371</v>
      </c>
      <c r="E166" s="288">
        <v>251.35</v>
      </c>
      <c r="F166" s="288">
        <v>252.65</v>
      </c>
      <c r="G166" s="289">
        <v>248.5</v>
      </c>
      <c r="H166" s="289">
        <v>245.65</v>
      </c>
      <c r="I166" s="289">
        <v>241.5</v>
      </c>
      <c r="J166" s="289">
        <v>255.5</v>
      </c>
      <c r="K166" s="289">
        <v>259.65000000000003</v>
      </c>
      <c r="L166" s="289">
        <v>262.5</v>
      </c>
      <c r="M166" s="276">
        <v>256.8</v>
      </c>
      <c r="N166" s="276">
        <v>249.8</v>
      </c>
      <c r="O166" s="291">
        <v>124579700</v>
      </c>
      <c r="P166" s="292">
        <v>-3.9655984335886189E-3</v>
      </c>
    </row>
    <row r="167" spans="1:16" ht="15">
      <c r="A167" s="254">
        <v>157</v>
      </c>
      <c r="B167" s="342" t="s">
        <v>63</v>
      </c>
      <c r="C167" s="434" t="s">
        <v>195</v>
      </c>
      <c r="D167" s="435">
        <v>44371</v>
      </c>
      <c r="E167" s="288">
        <v>1030.9000000000001</v>
      </c>
      <c r="F167" s="288">
        <v>1032.3666666666666</v>
      </c>
      <c r="G167" s="289">
        <v>1018.1333333333332</v>
      </c>
      <c r="H167" s="289">
        <v>1005.3666666666667</v>
      </c>
      <c r="I167" s="289">
        <v>991.13333333333333</v>
      </c>
      <c r="J167" s="289">
        <v>1045.1333333333332</v>
      </c>
      <c r="K167" s="289">
        <v>1059.3666666666663</v>
      </c>
      <c r="L167" s="289">
        <v>1072.133333333333</v>
      </c>
      <c r="M167" s="276">
        <v>1046.5999999999999</v>
      </c>
      <c r="N167" s="276">
        <v>1019.6</v>
      </c>
      <c r="O167" s="291">
        <v>3580000</v>
      </c>
      <c r="P167" s="292">
        <v>-3.4650128084131052E-2</v>
      </c>
    </row>
    <row r="168" spans="1:16" ht="15">
      <c r="A168" s="254">
        <v>158</v>
      </c>
      <c r="B168" s="342" t="s">
        <v>106</v>
      </c>
      <c r="C168" s="434" t="s">
        <v>196</v>
      </c>
      <c r="D168" s="435">
        <v>44371</v>
      </c>
      <c r="E168" s="288">
        <v>541.65</v>
      </c>
      <c r="F168" s="288">
        <v>547.5333333333333</v>
      </c>
      <c r="G168" s="289">
        <v>534.11666666666656</v>
      </c>
      <c r="H168" s="289">
        <v>526.58333333333326</v>
      </c>
      <c r="I168" s="289">
        <v>513.16666666666652</v>
      </c>
      <c r="J168" s="289">
        <v>555.06666666666661</v>
      </c>
      <c r="K168" s="289">
        <v>568.48333333333335</v>
      </c>
      <c r="L168" s="289">
        <v>576.01666666666665</v>
      </c>
      <c r="M168" s="276">
        <v>560.95000000000005</v>
      </c>
      <c r="N168" s="276">
        <v>540</v>
      </c>
      <c r="O168" s="291">
        <v>30990400</v>
      </c>
      <c r="P168" s="292">
        <v>-1.9241480581295257E-2</v>
      </c>
    </row>
    <row r="169" spans="1:16" ht="15">
      <c r="A169" s="254">
        <v>159</v>
      </c>
      <c r="B169" s="342" t="s">
        <v>88</v>
      </c>
      <c r="C169" s="434" t="s">
        <v>198</v>
      </c>
      <c r="D169" s="435">
        <v>44371</v>
      </c>
      <c r="E169" s="288">
        <v>216.55</v>
      </c>
      <c r="F169" s="288">
        <v>218.35</v>
      </c>
      <c r="G169" s="289">
        <v>214.25</v>
      </c>
      <c r="H169" s="289">
        <v>211.95000000000002</v>
      </c>
      <c r="I169" s="289">
        <v>207.85000000000002</v>
      </c>
      <c r="J169" s="289">
        <v>220.64999999999998</v>
      </c>
      <c r="K169" s="289">
        <v>224.74999999999994</v>
      </c>
      <c r="L169" s="289">
        <v>227.04999999999995</v>
      </c>
      <c r="M169" s="276">
        <v>222.45</v>
      </c>
      <c r="N169" s="276">
        <v>216.05</v>
      </c>
      <c r="O169" s="291">
        <v>80328000</v>
      </c>
      <c r="P169" s="292">
        <v>2.3860507800550629E-2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E15" sqref="E15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44371</v>
      </c>
    </row>
    <row r="7" spans="1:15">
      <c r="A7"/>
    </row>
    <row r="8" spans="1:15" ht="28.5" customHeight="1">
      <c r="A8" s="553" t="s">
        <v>16</v>
      </c>
      <c r="B8" s="554"/>
      <c r="C8" s="552" t="s">
        <v>19</v>
      </c>
      <c r="D8" s="552" t="s">
        <v>20</v>
      </c>
      <c r="E8" s="552" t="s">
        <v>21</v>
      </c>
      <c r="F8" s="552"/>
      <c r="G8" s="552"/>
      <c r="H8" s="552" t="s">
        <v>22</v>
      </c>
      <c r="I8" s="552"/>
      <c r="J8" s="552"/>
      <c r="K8" s="251"/>
      <c r="L8" s="259"/>
      <c r="M8" s="259"/>
    </row>
    <row r="9" spans="1:15" ht="36" customHeight="1">
      <c r="A9" s="548"/>
      <c r="B9" s="550"/>
      <c r="C9" s="555" t="s">
        <v>23</v>
      </c>
      <c r="D9" s="555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15686.95</v>
      </c>
      <c r="D10" s="275">
        <v>15741.283333333335</v>
      </c>
      <c r="E10" s="275">
        <v>15619.616666666669</v>
      </c>
      <c r="F10" s="275">
        <v>15552.283333333335</v>
      </c>
      <c r="G10" s="275">
        <v>15430.616666666669</v>
      </c>
      <c r="H10" s="275">
        <v>15808.616666666669</v>
      </c>
      <c r="I10" s="275">
        <v>15930.283333333336</v>
      </c>
      <c r="J10" s="275">
        <v>15997.616666666669</v>
      </c>
      <c r="K10" s="274">
        <v>15862.95</v>
      </c>
      <c r="L10" s="274">
        <v>15673.95</v>
      </c>
      <c r="M10" s="279"/>
    </row>
    <row r="11" spans="1:15">
      <c r="A11" s="273">
        <v>2</v>
      </c>
      <c r="B11" s="254" t="s">
        <v>216</v>
      </c>
      <c r="C11" s="276">
        <v>34574</v>
      </c>
      <c r="D11" s="256">
        <v>34679.033333333333</v>
      </c>
      <c r="E11" s="256">
        <v>34420.416666666664</v>
      </c>
      <c r="F11" s="256">
        <v>34266.833333333328</v>
      </c>
      <c r="G11" s="256">
        <v>34008.21666666666</v>
      </c>
      <c r="H11" s="256">
        <v>34832.616666666669</v>
      </c>
      <c r="I11" s="256">
        <v>35091.233333333337</v>
      </c>
      <c r="J11" s="256">
        <v>35244.816666666673</v>
      </c>
      <c r="K11" s="276">
        <v>34937.65</v>
      </c>
      <c r="L11" s="276">
        <v>34525.449999999997</v>
      </c>
      <c r="M11" s="279"/>
    </row>
    <row r="12" spans="1:15">
      <c r="A12" s="273">
        <v>3</v>
      </c>
      <c r="B12" s="262" t="s">
        <v>217</v>
      </c>
      <c r="C12" s="276">
        <v>2066.85</v>
      </c>
      <c r="D12" s="256">
        <v>2064.8833333333337</v>
      </c>
      <c r="E12" s="256">
        <v>2052.2666666666673</v>
      </c>
      <c r="F12" s="256">
        <v>2037.6833333333338</v>
      </c>
      <c r="G12" s="256">
        <v>2025.0666666666675</v>
      </c>
      <c r="H12" s="256">
        <v>2079.4666666666672</v>
      </c>
      <c r="I12" s="256">
        <v>2092.083333333333</v>
      </c>
      <c r="J12" s="256">
        <v>2106.666666666667</v>
      </c>
      <c r="K12" s="276">
        <v>2077.5</v>
      </c>
      <c r="L12" s="276">
        <v>2050.3000000000002</v>
      </c>
      <c r="M12" s="279"/>
    </row>
    <row r="13" spans="1:15">
      <c r="A13" s="273">
        <v>4</v>
      </c>
      <c r="B13" s="254" t="s">
        <v>218</v>
      </c>
      <c r="C13" s="276">
        <v>4392.6499999999996</v>
      </c>
      <c r="D13" s="256">
        <v>4410.833333333333</v>
      </c>
      <c r="E13" s="256">
        <v>4370.5166666666664</v>
      </c>
      <c r="F13" s="256">
        <v>4348.3833333333332</v>
      </c>
      <c r="G13" s="256">
        <v>4308.0666666666666</v>
      </c>
      <c r="H13" s="256">
        <v>4432.9666666666662</v>
      </c>
      <c r="I13" s="256">
        <v>4473.2833333333338</v>
      </c>
      <c r="J13" s="256">
        <v>4495.4166666666661</v>
      </c>
      <c r="K13" s="276">
        <v>4451.1499999999996</v>
      </c>
      <c r="L13" s="276">
        <v>4388.7</v>
      </c>
      <c r="M13" s="279"/>
    </row>
    <row r="14" spans="1:15">
      <c r="A14" s="273">
        <v>5</v>
      </c>
      <c r="B14" s="254" t="s">
        <v>219</v>
      </c>
      <c r="C14" s="276">
        <v>28258.5</v>
      </c>
      <c r="D14" s="256">
        <v>28402.5</v>
      </c>
      <c r="E14" s="256">
        <v>28085.35</v>
      </c>
      <c r="F14" s="256">
        <v>27912.199999999997</v>
      </c>
      <c r="G14" s="256">
        <v>27595.049999999996</v>
      </c>
      <c r="H14" s="256">
        <v>28575.65</v>
      </c>
      <c r="I14" s="256">
        <v>28892.800000000003</v>
      </c>
      <c r="J14" s="256">
        <v>29065.950000000004</v>
      </c>
      <c r="K14" s="276">
        <v>28719.65</v>
      </c>
      <c r="L14" s="276">
        <v>28229.35</v>
      </c>
      <c r="M14" s="279"/>
    </row>
    <row r="15" spans="1:15">
      <c r="A15" s="273">
        <v>6</v>
      </c>
      <c r="B15" s="254" t="s">
        <v>220</v>
      </c>
      <c r="C15" s="276">
        <v>3618.95</v>
      </c>
      <c r="D15" s="256">
        <v>3629.4333333333329</v>
      </c>
      <c r="E15" s="256">
        <v>3603.6166666666659</v>
      </c>
      <c r="F15" s="256">
        <v>3588.2833333333328</v>
      </c>
      <c r="G15" s="256">
        <v>3562.4666666666658</v>
      </c>
      <c r="H15" s="256">
        <v>3644.766666666666</v>
      </c>
      <c r="I15" s="256">
        <v>3670.5833333333326</v>
      </c>
      <c r="J15" s="256">
        <v>3685.9166666666661</v>
      </c>
      <c r="K15" s="276">
        <v>3655.25</v>
      </c>
      <c r="L15" s="276">
        <v>3614.1</v>
      </c>
      <c r="M15" s="279"/>
    </row>
    <row r="16" spans="1:15">
      <c r="A16" s="273">
        <v>7</v>
      </c>
      <c r="B16" s="254" t="s">
        <v>221</v>
      </c>
      <c r="C16" s="276">
        <v>7384.4</v>
      </c>
      <c r="D16" s="256">
        <v>7405.1333333333341</v>
      </c>
      <c r="E16" s="256">
        <v>7357.5166666666682</v>
      </c>
      <c r="F16" s="256">
        <v>7330.6333333333341</v>
      </c>
      <c r="G16" s="256">
        <v>7283.0166666666682</v>
      </c>
      <c r="H16" s="256">
        <v>7432.0166666666682</v>
      </c>
      <c r="I16" s="256">
        <v>7479.633333333335</v>
      </c>
      <c r="J16" s="256">
        <v>7506.5166666666682</v>
      </c>
      <c r="K16" s="276">
        <v>7452.75</v>
      </c>
      <c r="L16" s="276">
        <v>7378.25</v>
      </c>
      <c r="M16" s="279"/>
    </row>
    <row r="17" spans="1:13">
      <c r="A17" s="273">
        <v>8</v>
      </c>
      <c r="B17" s="254" t="s">
        <v>38</v>
      </c>
      <c r="C17" s="254">
        <v>2030.55</v>
      </c>
      <c r="D17" s="256">
        <v>2038.4833333333333</v>
      </c>
      <c r="E17" s="256">
        <v>2017.0666666666666</v>
      </c>
      <c r="F17" s="256">
        <v>2003.5833333333333</v>
      </c>
      <c r="G17" s="256">
        <v>1982.1666666666665</v>
      </c>
      <c r="H17" s="256">
        <v>2051.9666666666667</v>
      </c>
      <c r="I17" s="256">
        <v>2073.3833333333332</v>
      </c>
      <c r="J17" s="256">
        <v>2086.8666666666668</v>
      </c>
      <c r="K17" s="254">
        <v>2059.9</v>
      </c>
      <c r="L17" s="254">
        <v>2025</v>
      </c>
      <c r="M17" s="254">
        <v>2.6892100000000001</v>
      </c>
    </row>
    <row r="18" spans="1:13">
      <c r="A18" s="273">
        <v>9</v>
      </c>
      <c r="B18" s="254" t="s">
        <v>222</v>
      </c>
      <c r="C18" s="254">
        <v>1017.15</v>
      </c>
      <c r="D18" s="256">
        <v>1026.2666666666667</v>
      </c>
      <c r="E18" s="256">
        <v>1005.3833333333332</v>
      </c>
      <c r="F18" s="256">
        <v>993.61666666666656</v>
      </c>
      <c r="G18" s="256">
        <v>972.73333333333312</v>
      </c>
      <c r="H18" s="256">
        <v>1038.0333333333333</v>
      </c>
      <c r="I18" s="256">
        <v>1058.916666666667</v>
      </c>
      <c r="J18" s="256">
        <v>1070.6833333333334</v>
      </c>
      <c r="K18" s="254">
        <v>1047.1500000000001</v>
      </c>
      <c r="L18" s="254">
        <v>1014.5</v>
      </c>
      <c r="M18" s="254">
        <v>6.1055900000000003</v>
      </c>
    </row>
    <row r="19" spans="1:13">
      <c r="A19" s="273">
        <v>10</v>
      </c>
      <c r="B19" s="254" t="s">
        <v>735</v>
      </c>
      <c r="C19" s="255">
        <v>864.4</v>
      </c>
      <c r="D19" s="256">
        <v>870.86666666666667</v>
      </c>
      <c r="E19" s="256">
        <v>855.13333333333333</v>
      </c>
      <c r="F19" s="256">
        <v>845.86666666666667</v>
      </c>
      <c r="G19" s="256">
        <v>830.13333333333333</v>
      </c>
      <c r="H19" s="256">
        <v>880.13333333333333</v>
      </c>
      <c r="I19" s="256">
        <v>895.86666666666667</v>
      </c>
      <c r="J19" s="256">
        <v>905.13333333333333</v>
      </c>
      <c r="K19" s="254">
        <v>886.6</v>
      </c>
      <c r="L19" s="254">
        <v>861.6</v>
      </c>
      <c r="M19" s="254">
        <v>8.4115199999999994</v>
      </c>
    </row>
    <row r="20" spans="1:13">
      <c r="A20" s="273">
        <v>11</v>
      </c>
      <c r="B20" s="254" t="s">
        <v>288</v>
      </c>
      <c r="C20" s="254">
        <v>16427.599999999999</v>
      </c>
      <c r="D20" s="256">
        <v>16523.866666666665</v>
      </c>
      <c r="E20" s="256">
        <v>16303.73333333333</v>
      </c>
      <c r="F20" s="256">
        <v>16179.866666666665</v>
      </c>
      <c r="G20" s="256">
        <v>15959.73333333333</v>
      </c>
      <c r="H20" s="256">
        <v>16647.73333333333</v>
      </c>
      <c r="I20" s="256">
        <v>16867.866666666669</v>
      </c>
      <c r="J20" s="256">
        <v>16991.73333333333</v>
      </c>
      <c r="K20" s="254">
        <v>16744</v>
      </c>
      <c r="L20" s="254">
        <v>16400</v>
      </c>
      <c r="M20" s="254">
        <v>0.10592</v>
      </c>
    </row>
    <row r="21" spans="1:13">
      <c r="A21" s="273">
        <v>12</v>
      </c>
      <c r="B21" s="254" t="s">
        <v>40</v>
      </c>
      <c r="C21" s="254">
        <v>1504.75</v>
      </c>
      <c r="D21" s="256">
        <v>1518.6666666666667</v>
      </c>
      <c r="E21" s="256">
        <v>1467.3833333333334</v>
      </c>
      <c r="F21" s="256">
        <v>1430.0166666666667</v>
      </c>
      <c r="G21" s="256">
        <v>1378.7333333333333</v>
      </c>
      <c r="H21" s="256">
        <v>1556.0333333333335</v>
      </c>
      <c r="I21" s="256">
        <v>1607.3166666666668</v>
      </c>
      <c r="J21" s="256">
        <v>1644.6833333333336</v>
      </c>
      <c r="K21" s="254">
        <v>1569.95</v>
      </c>
      <c r="L21" s="254">
        <v>1481.3</v>
      </c>
      <c r="M21" s="254">
        <v>126.79703000000001</v>
      </c>
    </row>
    <row r="22" spans="1:13">
      <c r="A22" s="273">
        <v>13</v>
      </c>
      <c r="B22" s="254" t="s">
        <v>289</v>
      </c>
      <c r="C22" s="254">
        <v>1166.1500000000001</v>
      </c>
      <c r="D22" s="256">
        <v>1159.1166666666668</v>
      </c>
      <c r="E22" s="256">
        <v>1122.0333333333335</v>
      </c>
      <c r="F22" s="256">
        <v>1077.9166666666667</v>
      </c>
      <c r="G22" s="256">
        <v>1040.8333333333335</v>
      </c>
      <c r="H22" s="256">
        <v>1203.2333333333336</v>
      </c>
      <c r="I22" s="256">
        <v>1240.3166666666666</v>
      </c>
      <c r="J22" s="256">
        <v>1284.4333333333336</v>
      </c>
      <c r="K22" s="254">
        <v>1196.2</v>
      </c>
      <c r="L22" s="254">
        <v>1115</v>
      </c>
      <c r="M22" s="254">
        <v>12.211639999999999</v>
      </c>
    </row>
    <row r="23" spans="1:13">
      <c r="A23" s="273">
        <v>14</v>
      </c>
      <c r="B23" s="254" t="s">
        <v>41</v>
      </c>
      <c r="C23" s="254">
        <v>718.7</v>
      </c>
      <c r="D23" s="256">
        <v>730.4</v>
      </c>
      <c r="E23" s="256">
        <v>703.8</v>
      </c>
      <c r="F23" s="256">
        <v>688.9</v>
      </c>
      <c r="G23" s="256">
        <v>662.3</v>
      </c>
      <c r="H23" s="256">
        <v>745.3</v>
      </c>
      <c r="I23" s="256">
        <v>771.90000000000009</v>
      </c>
      <c r="J23" s="256">
        <v>786.8</v>
      </c>
      <c r="K23" s="254">
        <v>757</v>
      </c>
      <c r="L23" s="254">
        <v>715.5</v>
      </c>
      <c r="M23" s="254">
        <v>311.68761000000001</v>
      </c>
    </row>
    <row r="24" spans="1:13">
      <c r="A24" s="273">
        <v>15</v>
      </c>
      <c r="B24" s="254" t="s">
        <v>826</v>
      </c>
      <c r="C24" s="254">
        <v>1318.05</v>
      </c>
      <c r="D24" s="256">
        <v>1350.7</v>
      </c>
      <c r="E24" s="256">
        <v>1285.4000000000001</v>
      </c>
      <c r="F24" s="256">
        <v>1252.75</v>
      </c>
      <c r="G24" s="256">
        <v>1187.45</v>
      </c>
      <c r="H24" s="256">
        <v>1383.3500000000001</v>
      </c>
      <c r="I24" s="256">
        <v>1448.6499999999999</v>
      </c>
      <c r="J24" s="256">
        <v>1481.3000000000002</v>
      </c>
      <c r="K24" s="254">
        <v>1416</v>
      </c>
      <c r="L24" s="254">
        <v>1318.05</v>
      </c>
      <c r="M24" s="254">
        <v>5.79237</v>
      </c>
    </row>
    <row r="25" spans="1:13">
      <c r="A25" s="273">
        <v>16</v>
      </c>
      <c r="B25" s="254" t="s">
        <v>290</v>
      </c>
      <c r="C25" s="254">
        <v>1321.45</v>
      </c>
      <c r="D25" s="256">
        <v>1343.1166666666666</v>
      </c>
      <c r="E25" s="256">
        <v>1277.2333333333331</v>
      </c>
      <c r="F25" s="256">
        <v>1233.0166666666667</v>
      </c>
      <c r="G25" s="256">
        <v>1167.1333333333332</v>
      </c>
      <c r="H25" s="256">
        <v>1387.333333333333</v>
      </c>
      <c r="I25" s="256">
        <v>1453.2166666666667</v>
      </c>
      <c r="J25" s="256">
        <v>1497.4333333333329</v>
      </c>
      <c r="K25" s="254">
        <v>1409</v>
      </c>
      <c r="L25" s="254">
        <v>1298.9000000000001</v>
      </c>
      <c r="M25" s="254">
        <v>3.4344899999999998</v>
      </c>
    </row>
    <row r="26" spans="1:13">
      <c r="A26" s="273">
        <v>17</v>
      </c>
      <c r="B26" s="254" t="s">
        <v>223</v>
      </c>
      <c r="C26" s="254">
        <v>119.55</v>
      </c>
      <c r="D26" s="256">
        <v>119.96666666666665</v>
      </c>
      <c r="E26" s="256">
        <v>118.68333333333331</v>
      </c>
      <c r="F26" s="256">
        <v>117.81666666666665</v>
      </c>
      <c r="G26" s="256">
        <v>116.5333333333333</v>
      </c>
      <c r="H26" s="256">
        <v>120.83333333333331</v>
      </c>
      <c r="I26" s="256">
        <v>122.11666666666665</v>
      </c>
      <c r="J26" s="256">
        <v>122.98333333333332</v>
      </c>
      <c r="K26" s="254">
        <v>121.25</v>
      </c>
      <c r="L26" s="254">
        <v>119.1</v>
      </c>
      <c r="M26" s="254">
        <v>14.08249</v>
      </c>
    </row>
    <row r="27" spans="1:13">
      <c r="A27" s="273">
        <v>18</v>
      </c>
      <c r="B27" s="254" t="s">
        <v>224</v>
      </c>
      <c r="C27" s="254">
        <v>212.2</v>
      </c>
      <c r="D27" s="256">
        <v>212.33333333333334</v>
      </c>
      <c r="E27" s="256">
        <v>209.11666666666667</v>
      </c>
      <c r="F27" s="256">
        <v>206.03333333333333</v>
      </c>
      <c r="G27" s="256">
        <v>202.81666666666666</v>
      </c>
      <c r="H27" s="256">
        <v>215.41666666666669</v>
      </c>
      <c r="I27" s="256">
        <v>218.63333333333333</v>
      </c>
      <c r="J27" s="256">
        <v>221.7166666666667</v>
      </c>
      <c r="K27" s="254">
        <v>215.55</v>
      </c>
      <c r="L27" s="254">
        <v>209.25</v>
      </c>
      <c r="M27" s="254">
        <v>32.747779999999999</v>
      </c>
    </row>
    <row r="28" spans="1:13">
      <c r="A28" s="273">
        <v>19</v>
      </c>
      <c r="B28" s="254" t="s">
        <v>225</v>
      </c>
      <c r="C28" s="254">
        <v>1939.8</v>
      </c>
      <c r="D28" s="256">
        <v>1949.8</v>
      </c>
      <c r="E28" s="256">
        <v>1926</v>
      </c>
      <c r="F28" s="256">
        <v>1912.2</v>
      </c>
      <c r="G28" s="256">
        <v>1888.4</v>
      </c>
      <c r="H28" s="256">
        <v>1963.6</v>
      </c>
      <c r="I28" s="256">
        <v>1987.3999999999996</v>
      </c>
      <c r="J28" s="256">
        <v>2001.1999999999998</v>
      </c>
      <c r="K28" s="254">
        <v>1973.6</v>
      </c>
      <c r="L28" s="254">
        <v>1936</v>
      </c>
      <c r="M28" s="254">
        <v>0.2823</v>
      </c>
    </row>
    <row r="29" spans="1:13">
      <c r="A29" s="273">
        <v>20</v>
      </c>
      <c r="B29" s="254" t="s">
        <v>294</v>
      </c>
      <c r="C29" s="254">
        <v>980.1</v>
      </c>
      <c r="D29" s="256">
        <v>987.54999999999984</v>
      </c>
      <c r="E29" s="256">
        <v>970.09999999999968</v>
      </c>
      <c r="F29" s="256">
        <v>960.0999999999998</v>
      </c>
      <c r="G29" s="256">
        <v>942.64999999999964</v>
      </c>
      <c r="H29" s="256">
        <v>997.54999999999973</v>
      </c>
      <c r="I29" s="256">
        <v>1014.9999999999998</v>
      </c>
      <c r="J29" s="256">
        <v>1024.9999999999998</v>
      </c>
      <c r="K29" s="254">
        <v>1005</v>
      </c>
      <c r="L29" s="254">
        <v>977.55</v>
      </c>
      <c r="M29" s="254">
        <v>1.8301099999999999</v>
      </c>
    </row>
    <row r="30" spans="1:13">
      <c r="A30" s="273">
        <v>21</v>
      </c>
      <c r="B30" s="254" t="s">
        <v>226</v>
      </c>
      <c r="C30" s="254">
        <v>3109.95</v>
      </c>
      <c r="D30" s="256">
        <v>3119.2833333333333</v>
      </c>
      <c r="E30" s="256">
        <v>3083.7666666666664</v>
      </c>
      <c r="F30" s="256">
        <v>3057.583333333333</v>
      </c>
      <c r="G30" s="256">
        <v>3022.0666666666662</v>
      </c>
      <c r="H30" s="256">
        <v>3145.4666666666667</v>
      </c>
      <c r="I30" s="256">
        <v>3180.983333333334</v>
      </c>
      <c r="J30" s="256">
        <v>3207.166666666667</v>
      </c>
      <c r="K30" s="254">
        <v>3154.8</v>
      </c>
      <c r="L30" s="254">
        <v>3093.1</v>
      </c>
      <c r="M30" s="254">
        <v>0.65488000000000002</v>
      </c>
    </row>
    <row r="31" spans="1:13">
      <c r="A31" s="273">
        <v>22</v>
      </c>
      <c r="B31" s="254" t="s">
        <v>44</v>
      </c>
      <c r="C31" s="254">
        <v>750</v>
      </c>
      <c r="D31" s="256">
        <v>751.08333333333337</v>
      </c>
      <c r="E31" s="256">
        <v>746.16666666666674</v>
      </c>
      <c r="F31" s="256">
        <v>742.33333333333337</v>
      </c>
      <c r="G31" s="256">
        <v>737.41666666666674</v>
      </c>
      <c r="H31" s="256">
        <v>754.91666666666674</v>
      </c>
      <c r="I31" s="256">
        <v>759.83333333333348</v>
      </c>
      <c r="J31" s="256">
        <v>763.66666666666674</v>
      </c>
      <c r="K31" s="254">
        <v>756</v>
      </c>
      <c r="L31" s="254">
        <v>747.25</v>
      </c>
      <c r="M31" s="254">
        <v>8.1140799999999995</v>
      </c>
    </row>
    <row r="32" spans="1:13">
      <c r="A32" s="273">
        <v>23</v>
      </c>
      <c r="B32" s="254" t="s">
        <v>45</v>
      </c>
      <c r="C32" s="254">
        <v>345.15</v>
      </c>
      <c r="D32" s="256">
        <v>345.7166666666667</v>
      </c>
      <c r="E32" s="256">
        <v>342.93333333333339</v>
      </c>
      <c r="F32" s="256">
        <v>340.7166666666667</v>
      </c>
      <c r="G32" s="256">
        <v>337.93333333333339</v>
      </c>
      <c r="H32" s="256">
        <v>347.93333333333339</v>
      </c>
      <c r="I32" s="256">
        <v>350.7166666666667</v>
      </c>
      <c r="J32" s="256">
        <v>352.93333333333339</v>
      </c>
      <c r="K32" s="254">
        <v>348.5</v>
      </c>
      <c r="L32" s="254">
        <v>343.5</v>
      </c>
      <c r="M32" s="254">
        <v>16.900449999999999</v>
      </c>
    </row>
    <row r="33" spans="1:13">
      <c r="A33" s="273">
        <v>24</v>
      </c>
      <c r="B33" s="254" t="s">
        <v>46</v>
      </c>
      <c r="C33" s="254">
        <v>3244.8</v>
      </c>
      <c r="D33" s="256">
        <v>3243.9166666666665</v>
      </c>
      <c r="E33" s="256">
        <v>3212.8833333333332</v>
      </c>
      <c r="F33" s="256">
        <v>3180.9666666666667</v>
      </c>
      <c r="G33" s="256">
        <v>3149.9333333333334</v>
      </c>
      <c r="H33" s="256">
        <v>3275.833333333333</v>
      </c>
      <c r="I33" s="256">
        <v>3306.8666666666668</v>
      </c>
      <c r="J33" s="256">
        <v>3338.7833333333328</v>
      </c>
      <c r="K33" s="254">
        <v>3274.95</v>
      </c>
      <c r="L33" s="254">
        <v>3212</v>
      </c>
      <c r="M33" s="254">
        <v>5.0494199999999996</v>
      </c>
    </row>
    <row r="34" spans="1:13">
      <c r="A34" s="273">
        <v>25</v>
      </c>
      <c r="B34" s="254" t="s">
        <v>47</v>
      </c>
      <c r="C34" s="254">
        <v>224.15</v>
      </c>
      <c r="D34" s="256">
        <v>226.45000000000002</v>
      </c>
      <c r="E34" s="256">
        <v>221.25000000000003</v>
      </c>
      <c r="F34" s="256">
        <v>218.35000000000002</v>
      </c>
      <c r="G34" s="256">
        <v>213.15000000000003</v>
      </c>
      <c r="H34" s="256">
        <v>229.35000000000002</v>
      </c>
      <c r="I34" s="256">
        <v>234.55</v>
      </c>
      <c r="J34" s="256">
        <v>237.45000000000002</v>
      </c>
      <c r="K34" s="254">
        <v>231.65</v>
      </c>
      <c r="L34" s="254">
        <v>223.55</v>
      </c>
      <c r="M34" s="254">
        <v>56.428370000000001</v>
      </c>
    </row>
    <row r="35" spans="1:13">
      <c r="A35" s="273">
        <v>26</v>
      </c>
      <c r="B35" s="254" t="s">
        <v>48</v>
      </c>
      <c r="C35" s="254">
        <v>119.1</v>
      </c>
      <c r="D35" s="256">
        <v>119.05</v>
      </c>
      <c r="E35" s="256">
        <v>117.89999999999999</v>
      </c>
      <c r="F35" s="256">
        <v>116.69999999999999</v>
      </c>
      <c r="G35" s="256">
        <v>115.54999999999998</v>
      </c>
      <c r="H35" s="256">
        <v>120.25</v>
      </c>
      <c r="I35" s="256">
        <v>121.4</v>
      </c>
      <c r="J35" s="256">
        <v>122.60000000000001</v>
      </c>
      <c r="K35" s="254">
        <v>120.2</v>
      </c>
      <c r="L35" s="254">
        <v>117.85</v>
      </c>
      <c r="M35" s="254">
        <v>104.68704</v>
      </c>
    </row>
    <row r="36" spans="1:13">
      <c r="A36" s="273">
        <v>27</v>
      </c>
      <c r="B36" s="254" t="s">
        <v>50</v>
      </c>
      <c r="C36" s="254">
        <v>2987.35</v>
      </c>
      <c r="D36" s="256">
        <v>3000.2833333333333</v>
      </c>
      <c r="E36" s="256">
        <v>2970.5666666666666</v>
      </c>
      <c r="F36" s="256">
        <v>2953.7833333333333</v>
      </c>
      <c r="G36" s="256">
        <v>2924.0666666666666</v>
      </c>
      <c r="H36" s="256">
        <v>3017.0666666666666</v>
      </c>
      <c r="I36" s="256">
        <v>3046.7833333333328</v>
      </c>
      <c r="J36" s="256">
        <v>3063.5666666666666</v>
      </c>
      <c r="K36" s="254">
        <v>3030</v>
      </c>
      <c r="L36" s="254">
        <v>2983.5</v>
      </c>
      <c r="M36" s="254">
        <v>10.090070000000001</v>
      </c>
    </row>
    <row r="37" spans="1:13">
      <c r="A37" s="273">
        <v>28</v>
      </c>
      <c r="B37" s="254" t="s">
        <v>52</v>
      </c>
      <c r="C37" s="254">
        <v>944.4</v>
      </c>
      <c r="D37" s="256">
        <v>947.2166666666667</v>
      </c>
      <c r="E37" s="256">
        <v>937.43333333333339</v>
      </c>
      <c r="F37" s="256">
        <v>930.4666666666667</v>
      </c>
      <c r="G37" s="256">
        <v>920.68333333333339</v>
      </c>
      <c r="H37" s="256">
        <v>954.18333333333339</v>
      </c>
      <c r="I37" s="256">
        <v>963.9666666666667</v>
      </c>
      <c r="J37" s="256">
        <v>970.93333333333339</v>
      </c>
      <c r="K37" s="254">
        <v>957</v>
      </c>
      <c r="L37" s="254">
        <v>940.25</v>
      </c>
      <c r="M37" s="254">
        <v>13.756880000000001</v>
      </c>
    </row>
    <row r="38" spans="1:13">
      <c r="A38" s="273">
        <v>29</v>
      </c>
      <c r="B38" s="254" t="s">
        <v>227</v>
      </c>
      <c r="C38" s="254">
        <v>3310.9</v>
      </c>
      <c r="D38" s="256">
        <v>3337.2833333333328</v>
      </c>
      <c r="E38" s="256">
        <v>3274.5666666666657</v>
      </c>
      <c r="F38" s="256">
        <v>3238.2333333333327</v>
      </c>
      <c r="G38" s="256">
        <v>3175.5166666666655</v>
      </c>
      <c r="H38" s="256">
        <v>3373.6166666666659</v>
      </c>
      <c r="I38" s="256">
        <v>3436.333333333333</v>
      </c>
      <c r="J38" s="256">
        <v>3472.6666666666661</v>
      </c>
      <c r="K38" s="254">
        <v>3400</v>
      </c>
      <c r="L38" s="254">
        <v>3300.95</v>
      </c>
      <c r="M38" s="254">
        <v>2.4416000000000002</v>
      </c>
    </row>
    <row r="39" spans="1:13">
      <c r="A39" s="273">
        <v>30</v>
      </c>
      <c r="B39" s="254" t="s">
        <v>54</v>
      </c>
      <c r="C39" s="254">
        <v>732.35</v>
      </c>
      <c r="D39" s="256">
        <v>735.63333333333321</v>
      </c>
      <c r="E39" s="256">
        <v>727.51666666666642</v>
      </c>
      <c r="F39" s="256">
        <v>722.68333333333317</v>
      </c>
      <c r="G39" s="256">
        <v>714.56666666666638</v>
      </c>
      <c r="H39" s="256">
        <v>740.46666666666647</v>
      </c>
      <c r="I39" s="256">
        <v>748.58333333333326</v>
      </c>
      <c r="J39" s="256">
        <v>753.41666666666652</v>
      </c>
      <c r="K39" s="254">
        <v>743.75</v>
      </c>
      <c r="L39" s="254">
        <v>730.8</v>
      </c>
      <c r="M39" s="254">
        <v>61.541469999999997</v>
      </c>
    </row>
    <row r="40" spans="1:13">
      <c r="A40" s="273">
        <v>31</v>
      </c>
      <c r="B40" s="254" t="s">
        <v>55</v>
      </c>
      <c r="C40" s="254">
        <v>4198.6000000000004</v>
      </c>
      <c r="D40" s="256">
        <v>4216.5</v>
      </c>
      <c r="E40" s="256">
        <v>4173.3500000000004</v>
      </c>
      <c r="F40" s="256">
        <v>4148.1000000000004</v>
      </c>
      <c r="G40" s="256">
        <v>4104.9500000000007</v>
      </c>
      <c r="H40" s="256">
        <v>4241.75</v>
      </c>
      <c r="I40" s="256">
        <v>4284.8999999999996</v>
      </c>
      <c r="J40" s="256">
        <v>4310.1499999999996</v>
      </c>
      <c r="K40" s="254">
        <v>4259.6499999999996</v>
      </c>
      <c r="L40" s="254">
        <v>4191.25</v>
      </c>
      <c r="M40" s="254">
        <v>4.1805300000000001</v>
      </c>
    </row>
    <row r="41" spans="1:13">
      <c r="A41" s="273">
        <v>32</v>
      </c>
      <c r="B41" s="254" t="s">
        <v>58</v>
      </c>
      <c r="C41" s="254">
        <v>6015.6</v>
      </c>
      <c r="D41" s="256">
        <v>6043.8666666666659</v>
      </c>
      <c r="E41" s="256">
        <v>5972.7333333333318</v>
      </c>
      <c r="F41" s="256">
        <v>5929.8666666666659</v>
      </c>
      <c r="G41" s="256">
        <v>5858.7333333333318</v>
      </c>
      <c r="H41" s="256">
        <v>6086.7333333333318</v>
      </c>
      <c r="I41" s="256">
        <v>6157.866666666665</v>
      </c>
      <c r="J41" s="256">
        <v>6200.7333333333318</v>
      </c>
      <c r="K41" s="254">
        <v>6115</v>
      </c>
      <c r="L41" s="254">
        <v>6001</v>
      </c>
      <c r="M41" s="254">
        <v>12.382149999999999</v>
      </c>
    </row>
    <row r="42" spans="1:13">
      <c r="A42" s="273">
        <v>33</v>
      </c>
      <c r="B42" s="254" t="s">
        <v>57</v>
      </c>
      <c r="C42" s="254">
        <v>12282.25</v>
      </c>
      <c r="D42" s="256">
        <v>12254.083333333334</v>
      </c>
      <c r="E42" s="256">
        <v>12108.166666666668</v>
      </c>
      <c r="F42" s="256">
        <v>11934.083333333334</v>
      </c>
      <c r="G42" s="256">
        <v>11788.166666666668</v>
      </c>
      <c r="H42" s="256">
        <v>12428.166666666668</v>
      </c>
      <c r="I42" s="256">
        <v>12574.083333333336</v>
      </c>
      <c r="J42" s="256">
        <v>12748.166666666668</v>
      </c>
      <c r="K42" s="254">
        <v>12400</v>
      </c>
      <c r="L42" s="254">
        <v>12080</v>
      </c>
      <c r="M42" s="254">
        <v>3.7855500000000002</v>
      </c>
    </row>
    <row r="43" spans="1:13">
      <c r="A43" s="273">
        <v>34</v>
      </c>
      <c r="B43" s="254" t="s">
        <v>228</v>
      </c>
      <c r="C43" s="254">
        <v>3600.4</v>
      </c>
      <c r="D43" s="256">
        <v>3614.0333333333333</v>
      </c>
      <c r="E43" s="256">
        <v>3533.1166666666668</v>
      </c>
      <c r="F43" s="256">
        <v>3465.8333333333335</v>
      </c>
      <c r="G43" s="256">
        <v>3384.916666666667</v>
      </c>
      <c r="H43" s="256">
        <v>3681.3166666666666</v>
      </c>
      <c r="I43" s="256">
        <v>3762.2333333333336</v>
      </c>
      <c r="J43" s="256">
        <v>3829.5166666666664</v>
      </c>
      <c r="K43" s="254">
        <v>3694.95</v>
      </c>
      <c r="L43" s="254">
        <v>3546.75</v>
      </c>
      <c r="M43" s="254">
        <v>1.16052</v>
      </c>
    </row>
    <row r="44" spans="1:13">
      <c r="A44" s="273">
        <v>35</v>
      </c>
      <c r="B44" s="254" t="s">
        <v>59</v>
      </c>
      <c r="C44" s="254">
        <v>2195.9</v>
      </c>
      <c r="D44" s="256">
        <v>2201.1833333333334</v>
      </c>
      <c r="E44" s="256">
        <v>2181.916666666667</v>
      </c>
      <c r="F44" s="256">
        <v>2167.9333333333334</v>
      </c>
      <c r="G44" s="256">
        <v>2148.666666666667</v>
      </c>
      <c r="H44" s="256">
        <v>2215.166666666667</v>
      </c>
      <c r="I44" s="256">
        <v>2234.4333333333334</v>
      </c>
      <c r="J44" s="256">
        <v>2248.416666666667</v>
      </c>
      <c r="K44" s="254">
        <v>2220.4499999999998</v>
      </c>
      <c r="L44" s="254">
        <v>2187.1999999999998</v>
      </c>
      <c r="M44" s="254">
        <v>7.35128</v>
      </c>
    </row>
    <row r="45" spans="1:13">
      <c r="A45" s="273">
        <v>36</v>
      </c>
      <c r="B45" s="254" t="s">
        <v>229</v>
      </c>
      <c r="C45" s="254">
        <v>333.15</v>
      </c>
      <c r="D45" s="256">
        <v>336.51666666666671</v>
      </c>
      <c r="E45" s="256">
        <v>328.48333333333341</v>
      </c>
      <c r="F45" s="256">
        <v>323.81666666666672</v>
      </c>
      <c r="G45" s="256">
        <v>315.78333333333342</v>
      </c>
      <c r="H45" s="256">
        <v>341.18333333333339</v>
      </c>
      <c r="I45" s="256">
        <v>349.2166666666667</v>
      </c>
      <c r="J45" s="256">
        <v>353.88333333333338</v>
      </c>
      <c r="K45" s="254">
        <v>344.55</v>
      </c>
      <c r="L45" s="254">
        <v>331.85</v>
      </c>
      <c r="M45" s="254">
        <v>49.983179999999997</v>
      </c>
    </row>
    <row r="46" spans="1:13">
      <c r="A46" s="273">
        <v>37</v>
      </c>
      <c r="B46" s="254" t="s">
        <v>60</v>
      </c>
      <c r="C46" s="254">
        <v>82.3</v>
      </c>
      <c r="D46" s="256">
        <v>82.399999999999991</v>
      </c>
      <c r="E46" s="256">
        <v>81.149999999999977</v>
      </c>
      <c r="F46" s="256">
        <v>79.999999999999986</v>
      </c>
      <c r="G46" s="256">
        <v>78.749999999999972</v>
      </c>
      <c r="H46" s="256">
        <v>83.549999999999983</v>
      </c>
      <c r="I46" s="256">
        <v>84.800000000000011</v>
      </c>
      <c r="J46" s="256">
        <v>85.949999999999989</v>
      </c>
      <c r="K46" s="254">
        <v>83.65</v>
      </c>
      <c r="L46" s="254">
        <v>81.25</v>
      </c>
      <c r="M46" s="254">
        <v>483.68946</v>
      </c>
    </row>
    <row r="47" spans="1:13">
      <c r="A47" s="273">
        <v>38</v>
      </c>
      <c r="B47" s="254" t="s">
        <v>61</v>
      </c>
      <c r="C47" s="254">
        <v>78.3</v>
      </c>
      <c r="D47" s="256">
        <v>78.61666666666666</v>
      </c>
      <c r="E47" s="256">
        <v>77.783333333333317</v>
      </c>
      <c r="F47" s="256">
        <v>77.266666666666652</v>
      </c>
      <c r="G47" s="256">
        <v>76.433333333333309</v>
      </c>
      <c r="H47" s="256">
        <v>79.133333333333326</v>
      </c>
      <c r="I47" s="256">
        <v>79.966666666666669</v>
      </c>
      <c r="J47" s="256">
        <v>80.483333333333334</v>
      </c>
      <c r="K47" s="254">
        <v>79.45</v>
      </c>
      <c r="L47" s="254">
        <v>78.099999999999994</v>
      </c>
      <c r="M47" s="254">
        <v>32.095849999999999</v>
      </c>
    </row>
    <row r="48" spans="1:13">
      <c r="A48" s="273">
        <v>39</v>
      </c>
      <c r="B48" s="254" t="s">
        <v>62</v>
      </c>
      <c r="C48" s="254">
        <v>1661.95</v>
      </c>
      <c r="D48" s="256">
        <v>1663.0666666666668</v>
      </c>
      <c r="E48" s="256">
        <v>1650.2333333333336</v>
      </c>
      <c r="F48" s="256">
        <v>1638.5166666666667</v>
      </c>
      <c r="G48" s="256">
        <v>1625.6833333333334</v>
      </c>
      <c r="H48" s="256">
        <v>1674.7833333333338</v>
      </c>
      <c r="I48" s="256">
        <v>1687.6166666666672</v>
      </c>
      <c r="J48" s="256">
        <v>1699.3333333333339</v>
      </c>
      <c r="K48" s="254">
        <v>1675.9</v>
      </c>
      <c r="L48" s="254">
        <v>1651.35</v>
      </c>
      <c r="M48" s="254">
        <v>2.2316400000000001</v>
      </c>
    </row>
    <row r="49" spans="1:13">
      <c r="A49" s="273">
        <v>40</v>
      </c>
      <c r="B49" s="254" t="s">
        <v>65</v>
      </c>
      <c r="C49" s="254">
        <v>806.1</v>
      </c>
      <c r="D49" s="256">
        <v>809.23333333333323</v>
      </c>
      <c r="E49" s="256">
        <v>800.61666666666645</v>
      </c>
      <c r="F49" s="256">
        <v>795.13333333333321</v>
      </c>
      <c r="G49" s="256">
        <v>786.51666666666642</v>
      </c>
      <c r="H49" s="256">
        <v>814.71666666666647</v>
      </c>
      <c r="I49" s="256">
        <v>823.33333333333326</v>
      </c>
      <c r="J49" s="256">
        <v>828.81666666666649</v>
      </c>
      <c r="K49" s="254">
        <v>817.85</v>
      </c>
      <c r="L49" s="254">
        <v>803.75</v>
      </c>
      <c r="M49" s="254">
        <v>4.8459099999999999</v>
      </c>
    </row>
    <row r="50" spans="1:13">
      <c r="A50" s="273">
        <v>41</v>
      </c>
      <c r="B50" s="254" t="s">
        <v>64</v>
      </c>
      <c r="C50" s="254">
        <v>168.5</v>
      </c>
      <c r="D50" s="256">
        <v>163.66666666666666</v>
      </c>
      <c r="E50" s="256">
        <v>157.33333333333331</v>
      </c>
      <c r="F50" s="256">
        <v>146.16666666666666</v>
      </c>
      <c r="G50" s="256">
        <v>139.83333333333331</v>
      </c>
      <c r="H50" s="256">
        <v>174.83333333333331</v>
      </c>
      <c r="I50" s="256">
        <v>181.16666666666663</v>
      </c>
      <c r="J50" s="256">
        <v>192.33333333333331</v>
      </c>
      <c r="K50" s="254">
        <v>170</v>
      </c>
      <c r="L50" s="254">
        <v>152.5</v>
      </c>
      <c r="M50" s="254">
        <v>1212.9792600000001</v>
      </c>
    </row>
    <row r="51" spans="1:13">
      <c r="A51" s="273">
        <v>42</v>
      </c>
      <c r="B51" s="254" t="s">
        <v>66</v>
      </c>
      <c r="C51" s="254">
        <v>730.85</v>
      </c>
      <c r="D51" s="256">
        <v>737.2833333333333</v>
      </c>
      <c r="E51" s="256">
        <v>723.06666666666661</v>
      </c>
      <c r="F51" s="256">
        <v>715.2833333333333</v>
      </c>
      <c r="G51" s="256">
        <v>701.06666666666661</v>
      </c>
      <c r="H51" s="256">
        <v>745.06666666666661</v>
      </c>
      <c r="I51" s="256">
        <v>759.2833333333333</v>
      </c>
      <c r="J51" s="256">
        <v>767.06666666666661</v>
      </c>
      <c r="K51" s="254">
        <v>751.5</v>
      </c>
      <c r="L51" s="254">
        <v>729.5</v>
      </c>
      <c r="M51" s="254">
        <v>20.24549</v>
      </c>
    </row>
    <row r="52" spans="1:13">
      <c r="A52" s="273">
        <v>43</v>
      </c>
      <c r="B52" s="254" t="s">
        <v>69</v>
      </c>
      <c r="C52" s="254">
        <v>66.05</v>
      </c>
      <c r="D52" s="256">
        <v>66.600000000000009</v>
      </c>
      <c r="E52" s="256">
        <v>65.250000000000014</v>
      </c>
      <c r="F52" s="256">
        <v>64.45</v>
      </c>
      <c r="G52" s="256">
        <v>63.100000000000009</v>
      </c>
      <c r="H52" s="256">
        <v>67.40000000000002</v>
      </c>
      <c r="I52" s="256">
        <v>68.750000000000014</v>
      </c>
      <c r="J52" s="256">
        <v>69.550000000000026</v>
      </c>
      <c r="K52" s="254">
        <v>67.95</v>
      </c>
      <c r="L52" s="254">
        <v>65.8</v>
      </c>
      <c r="M52" s="254">
        <v>565.73877000000005</v>
      </c>
    </row>
    <row r="53" spans="1:13">
      <c r="A53" s="273">
        <v>44</v>
      </c>
      <c r="B53" s="254" t="s">
        <v>73</v>
      </c>
      <c r="C53" s="254">
        <v>469.6</v>
      </c>
      <c r="D53" s="256">
        <v>471.25</v>
      </c>
      <c r="E53" s="256">
        <v>467.5</v>
      </c>
      <c r="F53" s="256">
        <v>465.4</v>
      </c>
      <c r="G53" s="256">
        <v>461.65</v>
      </c>
      <c r="H53" s="256">
        <v>473.35</v>
      </c>
      <c r="I53" s="256">
        <v>477.1</v>
      </c>
      <c r="J53" s="256">
        <v>479.20000000000005</v>
      </c>
      <c r="K53" s="254">
        <v>475</v>
      </c>
      <c r="L53" s="254">
        <v>469.15</v>
      </c>
      <c r="M53" s="254">
        <v>24.637789999999999</v>
      </c>
    </row>
    <row r="54" spans="1:13">
      <c r="A54" s="273">
        <v>45</v>
      </c>
      <c r="B54" s="254" t="s">
        <v>68</v>
      </c>
      <c r="C54" s="254">
        <v>534.04999999999995</v>
      </c>
      <c r="D54" s="256">
        <v>535.31666666666672</v>
      </c>
      <c r="E54" s="256">
        <v>531.43333333333339</v>
      </c>
      <c r="F54" s="256">
        <v>528.81666666666672</v>
      </c>
      <c r="G54" s="256">
        <v>524.93333333333339</v>
      </c>
      <c r="H54" s="256">
        <v>537.93333333333339</v>
      </c>
      <c r="I54" s="256">
        <v>541.81666666666683</v>
      </c>
      <c r="J54" s="256">
        <v>544.43333333333339</v>
      </c>
      <c r="K54" s="254">
        <v>539.20000000000005</v>
      </c>
      <c r="L54" s="254">
        <v>532.70000000000005</v>
      </c>
      <c r="M54" s="254">
        <v>46.795630000000003</v>
      </c>
    </row>
    <row r="55" spans="1:13">
      <c r="A55" s="273">
        <v>46</v>
      </c>
      <c r="B55" s="254" t="s">
        <v>70</v>
      </c>
      <c r="C55" s="254">
        <v>397.55</v>
      </c>
      <c r="D55" s="256">
        <v>399.7</v>
      </c>
      <c r="E55" s="256">
        <v>394.45</v>
      </c>
      <c r="F55" s="256">
        <v>391.35</v>
      </c>
      <c r="G55" s="256">
        <v>386.1</v>
      </c>
      <c r="H55" s="256">
        <v>402.79999999999995</v>
      </c>
      <c r="I55" s="256">
        <v>408.04999999999995</v>
      </c>
      <c r="J55" s="256">
        <v>411.14999999999992</v>
      </c>
      <c r="K55" s="254">
        <v>404.95</v>
      </c>
      <c r="L55" s="254">
        <v>396.6</v>
      </c>
      <c r="M55" s="254">
        <v>18.246030000000001</v>
      </c>
    </row>
    <row r="56" spans="1:13">
      <c r="A56" s="273">
        <v>47</v>
      </c>
      <c r="B56" s="254" t="s">
        <v>230</v>
      </c>
      <c r="C56" s="254">
        <v>1303.6500000000001</v>
      </c>
      <c r="D56" s="256">
        <v>1310.1000000000001</v>
      </c>
      <c r="E56" s="256">
        <v>1293.9500000000003</v>
      </c>
      <c r="F56" s="256">
        <v>1284.2500000000002</v>
      </c>
      <c r="G56" s="256">
        <v>1268.1000000000004</v>
      </c>
      <c r="H56" s="256">
        <v>1319.8000000000002</v>
      </c>
      <c r="I56" s="256">
        <v>1335.9500000000003</v>
      </c>
      <c r="J56" s="256">
        <v>1345.65</v>
      </c>
      <c r="K56" s="254">
        <v>1326.25</v>
      </c>
      <c r="L56" s="254">
        <v>1300.4000000000001</v>
      </c>
      <c r="M56" s="254">
        <v>0.50317000000000001</v>
      </c>
    </row>
    <row r="57" spans="1:13">
      <c r="A57" s="273">
        <v>48</v>
      </c>
      <c r="B57" s="254" t="s">
        <v>71</v>
      </c>
      <c r="C57" s="254">
        <v>15064.55</v>
      </c>
      <c r="D57" s="256">
        <v>15114.449999999999</v>
      </c>
      <c r="E57" s="256">
        <v>14961.499999999998</v>
      </c>
      <c r="F57" s="256">
        <v>14858.449999999999</v>
      </c>
      <c r="G57" s="256">
        <v>14705.499999999998</v>
      </c>
      <c r="H57" s="256">
        <v>15217.499999999998</v>
      </c>
      <c r="I57" s="256">
        <v>15370.449999999999</v>
      </c>
      <c r="J57" s="256">
        <v>15473.499999999998</v>
      </c>
      <c r="K57" s="254">
        <v>15267.4</v>
      </c>
      <c r="L57" s="254">
        <v>15011.4</v>
      </c>
      <c r="M57" s="254">
        <v>0.43267</v>
      </c>
    </row>
    <row r="58" spans="1:13">
      <c r="A58" s="273">
        <v>49</v>
      </c>
      <c r="B58" s="254" t="s">
        <v>74</v>
      </c>
      <c r="C58" s="254">
        <v>3659.3</v>
      </c>
      <c r="D58" s="256">
        <v>3658.2000000000003</v>
      </c>
      <c r="E58" s="256">
        <v>3632.1000000000004</v>
      </c>
      <c r="F58" s="256">
        <v>3604.9</v>
      </c>
      <c r="G58" s="256">
        <v>3578.8</v>
      </c>
      <c r="H58" s="256">
        <v>3685.4000000000005</v>
      </c>
      <c r="I58" s="256">
        <v>3711.5</v>
      </c>
      <c r="J58" s="256">
        <v>3738.7000000000007</v>
      </c>
      <c r="K58" s="254">
        <v>3684.3</v>
      </c>
      <c r="L58" s="254">
        <v>3631</v>
      </c>
      <c r="M58" s="254">
        <v>3.7899699999999998</v>
      </c>
    </row>
    <row r="59" spans="1:13">
      <c r="A59" s="273">
        <v>50</v>
      </c>
      <c r="B59" s="254" t="s">
        <v>80</v>
      </c>
      <c r="C59" s="254">
        <v>765</v>
      </c>
      <c r="D59" s="256">
        <v>769.98333333333323</v>
      </c>
      <c r="E59" s="256">
        <v>759.01666666666642</v>
      </c>
      <c r="F59" s="256">
        <v>753.03333333333319</v>
      </c>
      <c r="G59" s="256">
        <v>742.06666666666638</v>
      </c>
      <c r="H59" s="256">
        <v>775.96666666666647</v>
      </c>
      <c r="I59" s="256">
        <v>786.93333333333339</v>
      </c>
      <c r="J59" s="256">
        <v>792.91666666666652</v>
      </c>
      <c r="K59" s="254">
        <v>780.95</v>
      </c>
      <c r="L59" s="254">
        <v>764</v>
      </c>
      <c r="M59" s="254">
        <v>3.47993</v>
      </c>
    </row>
    <row r="60" spans="1:13">
      <c r="A60" s="273">
        <v>51</v>
      </c>
      <c r="B60" s="254" t="s">
        <v>75</v>
      </c>
      <c r="C60" s="254">
        <v>623.54999999999995</v>
      </c>
      <c r="D60" s="256">
        <v>626.05000000000007</v>
      </c>
      <c r="E60" s="256">
        <v>618.90000000000009</v>
      </c>
      <c r="F60" s="256">
        <v>614.25</v>
      </c>
      <c r="G60" s="256">
        <v>607.1</v>
      </c>
      <c r="H60" s="256">
        <v>630.70000000000016</v>
      </c>
      <c r="I60" s="256">
        <v>637.85</v>
      </c>
      <c r="J60" s="256">
        <v>642.50000000000023</v>
      </c>
      <c r="K60" s="254">
        <v>633.20000000000005</v>
      </c>
      <c r="L60" s="254">
        <v>621.4</v>
      </c>
      <c r="M60" s="254">
        <v>30.438279999999999</v>
      </c>
    </row>
    <row r="61" spans="1:13">
      <c r="A61" s="273">
        <v>52</v>
      </c>
      <c r="B61" s="254" t="s">
        <v>76</v>
      </c>
      <c r="C61" s="254">
        <v>151.94999999999999</v>
      </c>
      <c r="D61" s="256">
        <v>152.35</v>
      </c>
      <c r="E61" s="256">
        <v>150.5</v>
      </c>
      <c r="F61" s="256">
        <v>149.05000000000001</v>
      </c>
      <c r="G61" s="256">
        <v>147.20000000000002</v>
      </c>
      <c r="H61" s="256">
        <v>153.79999999999998</v>
      </c>
      <c r="I61" s="256">
        <v>155.64999999999995</v>
      </c>
      <c r="J61" s="256">
        <v>157.09999999999997</v>
      </c>
      <c r="K61" s="254">
        <v>154.19999999999999</v>
      </c>
      <c r="L61" s="254">
        <v>150.9</v>
      </c>
      <c r="M61" s="254">
        <v>117.03214</v>
      </c>
    </row>
    <row r="62" spans="1:13">
      <c r="A62" s="273">
        <v>53</v>
      </c>
      <c r="B62" s="254" t="s">
        <v>77</v>
      </c>
      <c r="C62" s="254">
        <v>145.75</v>
      </c>
      <c r="D62" s="256">
        <v>146.33333333333334</v>
      </c>
      <c r="E62" s="256">
        <v>144.91666666666669</v>
      </c>
      <c r="F62" s="256">
        <v>144.08333333333334</v>
      </c>
      <c r="G62" s="256">
        <v>142.66666666666669</v>
      </c>
      <c r="H62" s="256">
        <v>147.16666666666669</v>
      </c>
      <c r="I62" s="256">
        <v>148.58333333333337</v>
      </c>
      <c r="J62" s="256">
        <v>149.41666666666669</v>
      </c>
      <c r="K62" s="254">
        <v>147.75</v>
      </c>
      <c r="L62" s="254">
        <v>145.5</v>
      </c>
      <c r="M62" s="254">
        <v>7.5091999999999999</v>
      </c>
    </row>
    <row r="63" spans="1:13">
      <c r="A63" s="273">
        <v>54</v>
      </c>
      <c r="B63" s="254" t="s">
        <v>81</v>
      </c>
      <c r="C63" s="254">
        <v>536.20000000000005</v>
      </c>
      <c r="D63" s="256">
        <v>539.5</v>
      </c>
      <c r="E63" s="256">
        <v>531.70000000000005</v>
      </c>
      <c r="F63" s="256">
        <v>527.20000000000005</v>
      </c>
      <c r="G63" s="256">
        <v>519.40000000000009</v>
      </c>
      <c r="H63" s="256">
        <v>544</v>
      </c>
      <c r="I63" s="256">
        <v>551.79999999999995</v>
      </c>
      <c r="J63" s="256">
        <v>556.29999999999995</v>
      </c>
      <c r="K63" s="254">
        <v>547.29999999999995</v>
      </c>
      <c r="L63" s="254">
        <v>535</v>
      </c>
      <c r="M63" s="254">
        <v>17.299530000000001</v>
      </c>
    </row>
    <row r="64" spans="1:13">
      <c r="A64" s="273">
        <v>55</v>
      </c>
      <c r="B64" s="254" t="s">
        <v>82</v>
      </c>
      <c r="C64" s="254">
        <v>957.75</v>
      </c>
      <c r="D64" s="256">
        <v>959.31666666666661</v>
      </c>
      <c r="E64" s="256">
        <v>952.63333333333321</v>
      </c>
      <c r="F64" s="256">
        <v>947.51666666666665</v>
      </c>
      <c r="G64" s="256">
        <v>940.83333333333326</v>
      </c>
      <c r="H64" s="256">
        <v>964.43333333333317</v>
      </c>
      <c r="I64" s="256">
        <v>971.11666666666656</v>
      </c>
      <c r="J64" s="256">
        <v>976.23333333333312</v>
      </c>
      <c r="K64" s="254">
        <v>966</v>
      </c>
      <c r="L64" s="254">
        <v>954.2</v>
      </c>
      <c r="M64" s="254">
        <v>18.07471</v>
      </c>
    </row>
    <row r="65" spans="1:13">
      <c r="A65" s="273">
        <v>56</v>
      </c>
      <c r="B65" s="254" t="s">
        <v>231</v>
      </c>
      <c r="C65" s="254">
        <v>168.05</v>
      </c>
      <c r="D65" s="256">
        <v>166.96666666666667</v>
      </c>
      <c r="E65" s="256">
        <v>164.78333333333333</v>
      </c>
      <c r="F65" s="256">
        <v>161.51666666666665</v>
      </c>
      <c r="G65" s="256">
        <v>159.33333333333331</v>
      </c>
      <c r="H65" s="256">
        <v>170.23333333333335</v>
      </c>
      <c r="I65" s="256">
        <v>172.41666666666669</v>
      </c>
      <c r="J65" s="256">
        <v>175.68333333333337</v>
      </c>
      <c r="K65" s="254">
        <v>169.15</v>
      </c>
      <c r="L65" s="254">
        <v>163.69999999999999</v>
      </c>
      <c r="M65" s="254">
        <v>51.475999999999999</v>
      </c>
    </row>
    <row r="66" spans="1:13">
      <c r="A66" s="273">
        <v>57</v>
      </c>
      <c r="B66" s="254" t="s">
        <v>83</v>
      </c>
      <c r="C66" s="254">
        <v>148.44999999999999</v>
      </c>
      <c r="D66" s="256">
        <v>149.06666666666663</v>
      </c>
      <c r="E66" s="256">
        <v>147.53333333333327</v>
      </c>
      <c r="F66" s="256">
        <v>146.61666666666665</v>
      </c>
      <c r="G66" s="256">
        <v>145.08333333333329</v>
      </c>
      <c r="H66" s="256">
        <v>149.98333333333326</v>
      </c>
      <c r="I66" s="256">
        <v>151.51666666666662</v>
      </c>
      <c r="J66" s="256">
        <v>152.43333333333325</v>
      </c>
      <c r="K66" s="254">
        <v>150.6</v>
      </c>
      <c r="L66" s="254">
        <v>148.15</v>
      </c>
      <c r="M66" s="254">
        <v>79.8322</v>
      </c>
    </row>
    <row r="67" spans="1:13">
      <c r="A67" s="273">
        <v>58</v>
      </c>
      <c r="B67" s="254" t="s">
        <v>820</v>
      </c>
      <c r="C67" s="254">
        <v>3935.85</v>
      </c>
      <c r="D67" s="256">
        <v>3961.5166666666664</v>
      </c>
      <c r="E67" s="256">
        <v>3894.333333333333</v>
      </c>
      <c r="F67" s="256">
        <v>3852.8166666666666</v>
      </c>
      <c r="G67" s="256">
        <v>3785.6333333333332</v>
      </c>
      <c r="H67" s="256">
        <v>4003.0333333333328</v>
      </c>
      <c r="I67" s="256">
        <v>4070.2166666666662</v>
      </c>
      <c r="J67" s="256">
        <v>4111.7333333333327</v>
      </c>
      <c r="K67" s="254">
        <v>4028.7</v>
      </c>
      <c r="L67" s="254">
        <v>3920</v>
      </c>
      <c r="M67" s="254">
        <v>2.9716100000000001</v>
      </c>
    </row>
    <row r="68" spans="1:13">
      <c r="A68" s="273">
        <v>59</v>
      </c>
      <c r="B68" s="254" t="s">
        <v>84</v>
      </c>
      <c r="C68" s="254">
        <v>1686.35</v>
      </c>
      <c r="D68" s="256">
        <v>1689.8833333333332</v>
      </c>
      <c r="E68" s="256">
        <v>1679.3666666666663</v>
      </c>
      <c r="F68" s="256">
        <v>1672.3833333333332</v>
      </c>
      <c r="G68" s="256">
        <v>1661.8666666666663</v>
      </c>
      <c r="H68" s="256">
        <v>1696.8666666666663</v>
      </c>
      <c r="I68" s="256">
        <v>1707.3833333333332</v>
      </c>
      <c r="J68" s="256">
        <v>1714.3666666666663</v>
      </c>
      <c r="K68" s="254">
        <v>1700.4</v>
      </c>
      <c r="L68" s="254">
        <v>1682.9</v>
      </c>
      <c r="M68" s="254">
        <v>1.9196</v>
      </c>
    </row>
    <row r="69" spans="1:13">
      <c r="A69" s="273">
        <v>60</v>
      </c>
      <c r="B69" s="254" t="s">
        <v>85</v>
      </c>
      <c r="C69" s="254">
        <v>698.15</v>
      </c>
      <c r="D69" s="256">
        <v>703.7166666666667</v>
      </c>
      <c r="E69" s="256">
        <v>690.93333333333339</v>
      </c>
      <c r="F69" s="256">
        <v>683.7166666666667</v>
      </c>
      <c r="G69" s="256">
        <v>670.93333333333339</v>
      </c>
      <c r="H69" s="256">
        <v>710.93333333333339</v>
      </c>
      <c r="I69" s="256">
        <v>723.7166666666667</v>
      </c>
      <c r="J69" s="256">
        <v>730.93333333333339</v>
      </c>
      <c r="K69" s="254">
        <v>716.5</v>
      </c>
      <c r="L69" s="254">
        <v>696.5</v>
      </c>
      <c r="M69" s="254">
        <v>30.450520000000001</v>
      </c>
    </row>
    <row r="70" spans="1:13">
      <c r="A70" s="273">
        <v>61</v>
      </c>
      <c r="B70" s="254" t="s">
        <v>232</v>
      </c>
      <c r="C70" s="254">
        <v>890.65</v>
      </c>
      <c r="D70" s="256">
        <v>898.86666666666667</v>
      </c>
      <c r="E70" s="256">
        <v>872.7833333333333</v>
      </c>
      <c r="F70" s="256">
        <v>854.91666666666663</v>
      </c>
      <c r="G70" s="256">
        <v>828.83333333333326</v>
      </c>
      <c r="H70" s="256">
        <v>916.73333333333335</v>
      </c>
      <c r="I70" s="256">
        <v>942.81666666666661</v>
      </c>
      <c r="J70" s="256">
        <v>960.68333333333339</v>
      </c>
      <c r="K70" s="254">
        <v>924.95</v>
      </c>
      <c r="L70" s="254">
        <v>881</v>
      </c>
      <c r="M70" s="254">
        <v>3.64072</v>
      </c>
    </row>
    <row r="71" spans="1:13">
      <c r="A71" s="273">
        <v>62</v>
      </c>
      <c r="B71" s="254" t="s">
        <v>233</v>
      </c>
      <c r="C71" s="254">
        <v>416.2</v>
      </c>
      <c r="D71" s="256">
        <v>415.90000000000003</v>
      </c>
      <c r="E71" s="256">
        <v>413.30000000000007</v>
      </c>
      <c r="F71" s="256">
        <v>410.40000000000003</v>
      </c>
      <c r="G71" s="256">
        <v>407.80000000000007</v>
      </c>
      <c r="H71" s="256">
        <v>418.80000000000007</v>
      </c>
      <c r="I71" s="256">
        <v>421.40000000000009</v>
      </c>
      <c r="J71" s="256">
        <v>424.30000000000007</v>
      </c>
      <c r="K71" s="254">
        <v>418.5</v>
      </c>
      <c r="L71" s="254">
        <v>413</v>
      </c>
      <c r="M71" s="254">
        <v>9.5224700000000002</v>
      </c>
    </row>
    <row r="72" spans="1:13">
      <c r="A72" s="273">
        <v>63</v>
      </c>
      <c r="B72" s="254" t="s">
        <v>86</v>
      </c>
      <c r="C72" s="254">
        <v>825.55</v>
      </c>
      <c r="D72" s="256">
        <v>831.56666666666661</v>
      </c>
      <c r="E72" s="256">
        <v>817.63333333333321</v>
      </c>
      <c r="F72" s="256">
        <v>809.71666666666658</v>
      </c>
      <c r="G72" s="256">
        <v>795.78333333333319</v>
      </c>
      <c r="H72" s="256">
        <v>839.48333333333323</v>
      </c>
      <c r="I72" s="256">
        <v>853.41666666666663</v>
      </c>
      <c r="J72" s="256">
        <v>861.33333333333326</v>
      </c>
      <c r="K72" s="254">
        <v>845.5</v>
      </c>
      <c r="L72" s="254">
        <v>823.65</v>
      </c>
      <c r="M72" s="254">
        <v>5.5864500000000001</v>
      </c>
    </row>
    <row r="73" spans="1:13">
      <c r="A73" s="273">
        <v>64</v>
      </c>
      <c r="B73" s="254" t="s">
        <v>92</v>
      </c>
      <c r="C73" s="254">
        <v>293.05</v>
      </c>
      <c r="D73" s="256">
        <v>295.28333333333336</v>
      </c>
      <c r="E73" s="256">
        <v>289.9666666666667</v>
      </c>
      <c r="F73" s="256">
        <v>286.88333333333333</v>
      </c>
      <c r="G73" s="256">
        <v>281.56666666666666</v>
      </c>
      <c r="H73" s="256">
        <v>298.36666666666673</v>
      </c>
      <c r="I73" s="256">
        <v>303.68333333333345</v>
      </c>
      <c r="J73" s="256">
        <v>306.76666666666677</v>
      </c>
      <c r="K73" s="254">
        <v>300.60000000000002</v>
      </c>
      <c r="L73" s="254">
        <v>292.2</v>
      </c>
      <c r="M73" s="254">
        <v>50.701239999999999</v>
      </c>
    </row>
    <row r="74" spans="1:13">
      <c r="A74" s="273">
        <v>65</v>
      </c>
      <c r="B74" s="254" t="s">
        <v>87</v>
      </c>
      <c r="C74" s="254">
        <v>566.45000000000005</v>
      </c>
      <c r="D74" s="256">
        <v>565.56666666666672</v>
      </c>
      <c r="E74" s="256">
        <v>561.13333333333344</v>
      </c>
      <c r="F74" s="256">
        <v>555.81666666666672</v>
      </c>
      <c r="G74" s="256">
        <v>551.38333333333344</v>
      </c>
      <c r="H74" s="256">
        <v>570.88333333333344</v>
      </c>
      <c r="I74" s="256">
        <v>575.31666666666661</v>
      </c>
      <c r="J74" s="256">
        <v>580.63333333333344</v>
      </c>
      <c r="K74" s="254">
        <v>570</v>
      </c>
      <c r="L74" s="254">
        <v>560.25</v>
      </c>
      <c r="M74" s="254">
        <v>11.721220000000001</v>
      </c>
    </row>
    <row r="75" spans="1:13">
      <c r="A75" s="273">
        <v>66</v>
      </c>
      <c r="B75" s="254" t="s">
        <v>234</v>
      </c>
      <c r="C75" s="254">
        <v>1824.6</v>
      </c>
      <c r="D75" s="256">
        <v>1829.25</v>
      </c>
      <c r="E75" s="256">
        <v>1781.5</v>
      </c>
      <c r="F75" s="256">
        <v>1738.4</v>
      </c>
      <c r="G75" s="256">
        <v>1690.65</v>
      </c>
      <c r="H75" s="256">
        <v>1872.35</v>
      </c>
      <c r="I75" s="256">
        <v>1920.1</v>
      </c>
      <c r="J75" s="256">
        <v>1963.1999999999998</v>
      </c>
      <c r="K75" s="254">
        <v>1877</v>
      </c>
      <c r="L75" s="254">
        <v>1786.15</v>
      </c>
      <c r="M75" s="254">
        <v>1.05284</v>
      </c>
    </row>
    <row r="76" spans="1:13">
      <c r="A76" s="273">
        <v>67</v>
      </c>
      <c r="B76" s="254" t="s">
        <v>828</v>
      </c>
      <c r="C76" s="254">
        <v>180.2</v>
      </c>
      <c r="D76" s="256">
        <v>183.56666666666669</v>
      </c>
      <c r="E76" s="256">
        <v>176.13333333333338</v>
      </c>
      <c r="F76" s="256">
        <v>172.06666666666669</v>
      </c>
      <c r="G76" s="256">
        <v>164.63333333333338</v>
      </c>
      <c r="H76" s="256">
        <v>187.63333333333338</v>
      </c>
      <c r="I76" s="256">
        <v>195.06666666666672</v>
      </c>
      <c r="J76" s="256">
        <v>199.13333333333338</v>
      </c>
      <c r="K76" s="254">
        <v>191</v>
      </c>
      <c r="L76" s="254">
        <v>179.5</v>
      </c>
      <c r="M76" s="254">
        <v>9.21265</v>
      </c>
    </row>
    <row r="77" spans="1:13">
      <c r="A77" s="273">
        <v>68</v>
      </c>
      <c r="B77" s="254" t="s">
        <v>90</v>
      </c>
      <c r="C77" s="254">
        <v>4224.6000000000004</v>
      </c>
      <c r="D77" s="256">
        <v>4252.0166666666664</v>
      </c>
      <c r="E77" s="256">
        <v>4193.833333333333</v>
      </c>
      <c r="F77" s="256">
        <v>4163.0666666666666</v>
      </c>
      <c r="G77" s="256">
        <v>4104.8833333333332</v>
      </c>
      <c r="H77" s="256">
        <v>4282.7833333333328</v>
      </c>
      <c r="I77" s="256">
        <v>4340.9666666666672</v>
      </c>
      <c r="J77" s="256">
        <v>4371.7333333333327</v>
      </c>
      <c r="K77" s="254">
        <v>4310.2</v>
      </c>
      <c r="L77" s="254">
        <v>4221.25</v>
      </c>
      <c r="M77" s="254">
        <v>2.68303</v>
      </c>
    </row>
    <row r="78" spans="1:13">
      <c r="A78" s="273">
        <v>69</v>
      </c>
      <c r="B78" s="254" t="s">
        <v>348</v>
      </c>
      <c r="C78" s="254">
        <v>3231.05</v>
      </c>
      <c r="D78" s="256">
        <v>3213.5166666666664</v>
      </c>
      <c r="E78" s="256">
        <v>3147.5333333333328</v>
      </c>
      <c r="F78" s="256">
        <v>3064.0166666666664</v>
      </c>
      <c r="G78" s="256">
        <v>2998.0333333333328</v>
      </c>
      <c r="H78" s="256">
        <v>3297.0333333333328</v>
      </c>
      <c r="I78" s="256">
        <v>3363.0166666666664</v>
      </c>
      <c r="J78" s="256">
        <v>3446.5333333333328</v>
      </c>
      <c r="K78" s="254">
        <v>3279.5</v>
      </c>
      <c r="L78" s="254">
        <v>3130</v>
      </c>
      <c r="M78" s="254">
        <v>6.3281499999999999</v>
      </c>
    </row>
    <row r="79" spans="1:13">
      <c r="A79" s="273">
        <v>70</v>
      </c>
      <c r="B79" s="254" t="s">
        <v>93</v>
      </c>
      <c r="C79" s="254">
        <v>5299.35</v>
      </c>
      <c r="D79" s="256">
        <v>5312.166666666667</v>
      </c>
      <c r="E79" s="256">
        <v>5274.3833333333341</v>
      </c>
      <c r="F79" s="256">
        <v>5249.416666666667</v>
      </c>
      <c r="G79" s="256">
        <v>5211.6333333333341</v>
      </c>
      <c r="H79" s="256">
        <v>5337.1333333333341</v>
      </c>
      <c r="I79" s="256">
        <v>5374.916666666667</v>
      </c>
      <c r="J79" s="256">
        <v>5399.8833333333341</v>
      </c>
      <c r="K79" s="254">
        <v>5349.95</v>
      </c>
      <c r="L79" s="254">
        <v>5287.2</v>
      </c>
      <c r="M79" s="254">
        <v>4.1114300000000004</v>
      </c>
    </row>
    <row r="80" spans="1:13">
      <c r="A80" s="273">
        <v>71</v>
      </c>
      <c r="B80" s="254" t="s">
        <v>235</v>
      </c>
      <c r="C80" s="254">
        <v>74.45</v>
      </c>
      <c r="D80" s="256">
        <v>74.7</v>
      </c>
      <c r="E80" s="256">
        <v>73.650000000000006</v>
      </c>
      <c r="F80" s="256">
        <v>72.850000000000009</v>
      </c>
      <c r="G80" s="256">
        <v>71.800000000000011</v>
      </c>
      <c r="H80" s="256">
        <v>75.5</v>
      </c>
      <c r="I80" s="256">
        <v>76.549999999999983</v>
      </c>
      <c r="J80" s="256">
        <v>77.349999999999994</v>
      </c>
      <c r="K80" s="254">
        <v>75.75</v>
      </c>
      <c r="L80" s="254">
        <v>73.900000000000006</v>
      </c>
      <c r="M80" s="254">
        <v>24.23714</v>
      </c>
    </row>
    <row r="81" spans="1:13">
      <c r="A81" s="273">
        <v>72</v>
      </c>
      <c r="B81" s="254" t="s">
        <v>94</v>
      </c>
      <c r="C81" s="254">
        <v>2728.6</v>
      </c>
      <c r="D81" s="256">
        <v>2733.4</v>
      </c>
      <c r="E81" s="256">
        <v>2703.8</v>
      </c>
      <c r="F81" s="256">
        <v>2679</v>
      </c>
      <c r="G81" s="256">
        <v>2649.4</v>
      </c>
      <c r="H81" s="256">
        <v>2758.2000000000003</v>
      </c>
      <c r="I81" s="256">
        <v>2787.7999999999997</v>
      </c>
      <c r="J81" s="256">
        <v>2812.6000000000004</v>
      </c>
      <c r="K81" s="254">
        <v>2763</v>
      </c>
      <c r="L81" s="254">
        <v>2708.6</v>
      </c>
      <c r="M81" s="254">
        <v>4.3291899999999996</v>
      </c>
    </row>
    <row r="82" spans="1:13">
      <c r="A82" s="273">
        <v>73</v>
      </c>
      <c r="B82" s="254" t="s">
        <v>236</v>
      </c>
      <c r="C82" s="254">
        <v>549.70000000000005</v>
      </c>
      <c r="D82" s="256">
        <v>543.81666666666672</v>
      </c>
      <c r="E82" s="256">
        <v>536.13333333333344</v>
      </c>
      <c r="F82" s="256">
        <v>522.56666666666672</v>
      </c>
      <c r="G82" s="256">
        <v>514.88333333333344</v>
      </c>
      <c r="H82" s="256">
        <v>557.38333333333344</v>
      </c>
      <c r="I82" s="256">
        <v>565.06666666666661</v>
      </c>
      <c r="J82" s="256">
        <v>578.63333333333344</v>
      </c>
      <c r="K82" s="254">
        <v>551.5</v>
      </c>
      <c r="L82" s="254">
        <v>530.25</v>
      </c>
      <c r="M82" s="254">
        <v>7.8627000000000002</v>
      </c>
    </row>
    <row r="83" spans="1:13">
      <c r="A83" s="273">
        <v>74</v>
      </c>
      <c r="B83" s="254" t="s">
        <v>237</v>
      </c>
      <c r="C83" s="254">
        <v>1535.75</v>
      </c>
      <c r="D83" s="256">
        <v>1538.2333333333333</v>
      </c>
      <c r="E83" s="256">
        <v>1522.4666666666667</v>
      </c>
      <c r="F83" s="256">
        <v>1509.1833333333334</v>
      </c>
      <c r="G83" s="256">
        <v>1493.4166666666667</v>
      </c>
      <c r="H83" s="256">
        <v>1551.5166666666667</v>
      </c>
      <c r="I83" s="256">
        <v>1567.2833333333335</v>
      </c>
      <c r="J83" s="256">
        <v>1580.5666666666666</v>
      </c>
      <c r="K83" s="254">
        <v>1554</v>
      </c>
      <c r="L83" s="254">
        <v>1524.95</v>
      </c>
      <c r="M83" s="254">
        <v>0.87068000000000001</v>
      </c>
    </row>
    <row r="84" spans="1:13">
      <c r="A84" s="273">
        <v>75</v>
      </c>
      <c r="B84" s="254" t="s">
        <v>96</v>
      </c>
      <c r="C84" s="254">
        <v>1167.3</v>
      </c>
      <c r="D84" s="256">
        <v>1171.9833333333333</v>
      </c>
      <c r="E84" s="256">
        <v>1158.9166666666667</v>
      </c>
      <c r="F84" s="256">
        <v>1150.5333333333333</v>
      </c>
      <c r="G84" s="256">
        <v>1137.4666666666667</v>
      </c>
      <c r="H84" s="256">
        <v>1180.3666666666668</v>
      </c>
      <c r="I84" s="256">
        <v>1193.4333333333334</v>
      </c>
      <c r="J84" s="256">
        <v>1201.8166666666668</v>
      </c>
      <c r="K84" s="254">
        <v>1185.05</v>
      </c>
      <c r="L84" s="254">
        <v>1163.5999999999999</v>
      </c>
      <c r="M84" s="254">
        <v>7.3265799999999999</v>
      </c>
    </row>
    <row r="85" spans="1:13">
      <c r="A85" s="273">
        <v>76</v>
      </c>
      <c r="B85" s="254" t="s">
        <v>97</v>
      </c>
      <c r="C85" s="254">
        <v>184.7</v>
      </c>
      <c r="D85" s="256">
        <v>185.26666666666665</v>
      </c>
      <c r="E85" s="256">
        <v>183.73333333333329</v>
      </c>
      <c r="F85" s="256">
        <v>182.76666666666665</v>
      </c>
      <c r="G85" s="256">
        <v>181.23333333333329</v>
      </c>
      <c r="H85" s="256">
        <v>186.23333333333329</v>
      </c>
      <c r="I85" s="256">
        <v>187.76666666666665</v>
      </c>
      <c r="J85" s="256">
        <v>188.73333333333329</v>
      </c>
      <c r="K85" s="254">
        <v>186.8</v>
      </c>
      <c r="L85" s="254">
        <v>184.3</v>
      </c>
      <c r="M85" s="254">
        <v>13.767469999999999</v>
      </c>
    </row>
    <row r="86" spans="1:13">
      <c r="A86" s="273">
        <v>77</v>
      </c>
      <c r="B86" s="254" t="s">
        <v>98</v>
      </c>
      <c r="C86" s="254">
        <v>84.8</v>
      </c>
      <c r="D86" s="256">
        <v>85.249999999999986</v>
      </c>
      <c r="E86" s="256">
        <v>84.149999999999977</v>
      </c>
      <c r="F86" s="256">
        <v>83.499999999999986</v>
      </c>
      <c r="G86" s="256">
        <v>82.399999999999977</v>
      </c>
      <c r="H86" s="256">
        <v>85.899999999999977</v>
      </c>
      <c r="I86" s="256">
        <v>86.999999999999972</v>
      </c>
      <c r="J86" s="256">
        <v>87.649999999999977</v>
      </c>
      <c r="K86" s="254">
        <v>86.35</v>
      </c>
      <c r="L86" s="254">
        <v>84.6</v>
      </c>
      <c r="M86" s="254">
        <v>135.67339000000001</v>
      </c>
    </row>
    <row r="87" spans="1:13">
      <c r="A87" s="273">
        <v>78</v>
      </c>
      <c r="B87" s="254" t="s">
        <v>359</v>
      </c>
      <c r="C87" s="254">
        <v>231.95</v>
      </c>
      <c r="D87" s="256">
        <v>232.73333333333335</v>
      </c>
      <c r="E87" s="256">
        <v>230.4666666666667</v>
      </c>
      <c r="F87" s="256">
        <v>228.98333333333335</v>
      </c>
      <c r="G87" s="256">
        <v>226.7166666666667</v>
      </c>
      <c r="H87" s="256">
        <v>234.2166666666667</v>
      </c>
      <c r="I87" s="256">
        <v>236.48333333333335</v>
      </c>
      <c r="J87" s="256">
        <v>237.9666666666667</v>
      </c>
      <c r="K87" s="254">
        <v>235</v>
      </c>
      <c r="L87" s="254">
        <v>231.25</v>
      </c>
      <c r="M87" s="254">
        <v>10.55758</v>
      </c>
    </row>
    <row r="88" spans="1:13">
      <c r="A88" s="273">
        <v>79</v>
      </c>
      <c r="B88" s="254" t="s">
        <v>240</v>
      </c>
      <c r="C88" s="254">
        <v>67.25</v>
      </c>
      <c r="D88" s="256">
        <v>67.349999999999994</v>
      </c>
      <c r="E88" s="256">
        <v>65.499999999999986</v>
      </c>
      <c r="F88" s="256">
        <v>63.749999999999986</v>
      </c>
      <c r="G88" s="256">
        <v>61.899999999999977</v>
      </c>
      <c r="H88" s="256">
        <v>69.099999999999994</v>
      </c>
      <c r="I88" s="256">
        <v>70.950000000000017</v>
      </c>
      <c r="J88" s="256">
        <v>72.7</v>
      </c>
      <c r="K88" s="254">
        <v>69.2</v>
      </c>
      <c r="L88" s="254">
        <v>65.599999999999994</v>
      </c>
      <c r="M88" s="254">
        <v>27.013829999999999</v>
      </c>
    </row>
    <row r="89" spans="1:13">
      <c r="A89" s="273">
        <v>80</v>
      </c>
      <c r="B89" s="254" t="s">
        <v>99</v>
      </c>
      <c r="C89" s="254">
        <v>153.35</v>
      </c>
      <c r="D89" s="256">
        <v>154.35</v>
      </c>
      <c r="E89" s="256">
        <v>151.69999999999999</v>
      </c>
      <c r="F89" s="256">
        <v>150.04999999999998</v>
      </c>
      <c r="G89" s="256">
        <v>147.39999999999998</v>
      </c>
      <c r="H89" s="256">
        <v>156</v>
      </c>
      <c r="I89" s="256">
        <v>158.65000000000003</v>
      </c>
      <c r="J89" s="256">
        <v>160.30000000000001</v>
      </c>
      <c r="K89" s="254">
        <v>157</v>
      </c>
      <c r="L89" s="254">
        <v>152.69999999999999</v>
      </c>
      <c r="M89" s="254">
        <v>81.905829999999995</v>
      </c>
    </row>
    <row r="90" spans="1:13">
      <c r="A90" s="273">
        <v>81</v>
      </c>
      <c r="B90" s="254" t="s">
        <v>102</v>
      </c>
      <c r="C90" s="254">
        <v>32.4</v>
      </c>
      <c r="D90" s="256">
        <v>32.816666666666663</v>
      </c>
      <c r="E90" s="256">
        <v>31.733333333333327</v>
      </c>
      <c r="F90" s="256">
        <v>31.066666666666663</v>
      </c>
      <c r="G90" s="256">
        <v>29.983333333333327</v>
      </c>
      <c r="H90" s="256">
        <v>33.483333333333327</v>
      </c>
      <c r="I90" s="256">
        <v>34.56666666666667</v>
      </c>
      <c r="J90" s="256">
        <v>35.233333333333327</v>
      </c>
      <c r="K90" s="254">
        <v>33.9</v>
      </c>
      <c r="L90" s="254">
        <v>32.15</v>
      </c>
      <c r="M90" s="254">
        <v>1063.16248</v>
      </c>
    </row>
    <row r="91" spans="1:13">
      <c r="A91" s="273">
        <v>82</v>
      </c>
      <c r="B91" s="254" t="s">
        <v>241</v>
      </c>
      <c r="C91" s="254">
        <v>198.7</v>
      </c>
      <c r="D91" s="256">
        <v>200.23333333333335</v>
      </c>
      <c r="E91" s="256">
        <v>196.4666666666667</v>
      </c>
      <c r="F91" s="256">
        <v>194.23333333333335</v>
      </c>
      <c r="G91" s="256">
        <v>190.4666666666667</v>
      </c>
      <c r="H91" s="256">
        <v>202.4666666666667</v>
      </c>
      <c r="I91" s="256">
        <v>206.23333333333335</v>
      </c>
      <c r="J91" s="256">
        <v>208.4666666666667</v>
      </c>
      <c r="K91" s="254">
        <v>204</v>
      </c>
      <c r="L91" s="254">
        <v>198</v>
      </c>
      <c r="M91" s="254">
        <v>4.9167300000000003</v>
      </c>
    </row>
    <row r="92" spans="1:13">
      <c r="A92" s="273">
        <v>83</v>
      </c>
      <c r="B92" s="254" t="s">
        <v>100</v>
      </c>
      <c r="C92" s="254">
        <v>638.95000000000005</v>
      </c>
      <c r="D92" s="256">
        <v>640.63333333333333</v>
      </c>
      <c r="E92" s="256">
        <v>634.31666666666661</v>
      </c>
      <c r="F92" s="256">
        <v>629.68333333333328</v>
      </c>
      <c r="G92" s="256">
        <v>623.36666666666656</v>
      </c>
      <c r="H92" s="256">
        <v>645.26666666666665</v>
      </c>
      <c r="I92" s="256">
        <v>651.58333333333348</v>
      </c>
      <c r="J92" s="256">
        <v>656.2166666666667</v>
      </c>
      <c r="K92" s="254">
        <v>646.95000000000005</v>
      </c>
      <c r="L92" s="254">
        <v>636</v>
      </c>
      <c r="M92" s="254">
        <v>8.5200099999999992</v>
      </c>
    </row>
    <row r="93" spans="1:13">
      <c r="A93" s="273">
        <v>84</v>
      </c>
      <c r="B93" s="254" t="s">
        <v>242</v>
      </c>
      <c r="C93" s="254">
        <v>632.35</v>
      </c>
      <c r="D93" s="256">
        <v>626.16666666666663</v>
      </c>
      <c r="E93" s="256">
        <v>591.18333333333328</v>
      </c>
      <c r="F93" s="256">
        <v>550.01666666666665</v>
      </c>
      <c r="G93" s="256">
        <v>515.0333333333333</v>
      </c>
      <c r="H93" s="256">
        <v>667.33333333333326</v>
      </c>
      <c r="I93" s="256">
        <v>702.31666666666661</v>
      </c>
      <c r="J93" s="256">
        <v>743.48333333333323</v>
      </c>
      <c r="K93" s="254">
        <v>661.15</v>
      </c>
      <c r="L93" s="254">
        <v>585</v>
      </c>
      <c r="M93" s="254">
        <v>78.819019999999995</v>
      </c>
    </row>
    <row r="94" spans="1:13">
      <c r="A94" s="273">
        <v>85</v>
      </c>
      <c r="B94" s="254" t="s">
        <v>103</v>
      </c>
      <c r="C94" s="254">
        <v>880.75</v>
      </c>
      <c r="D94" s="256">
        <v>880.38333333333333</v>
      </c>
      <c r="E94" s="256">
        <v>874.06666666666661</v>
      </c>
      <c r="F94" s="256">
        <v>867.38333333333333</v>
      </c>
      <c r="G94" s="256">
        <v>861.06666666666661</v>
      </c>
      <c r="H94" s="256">
        <v>887.06666666666661</v>
      </c>
      <c r="I94" s="256">
        <v>893.38333333333344</v>
      </c>
      <c r="J94" s="256">
        <v>900.06666666666661</v>
      </c>
      <c r="K94" s="254">
        <v>886.7</v>
      </c>
      <c r="L94" s="254">
        <v>873.7</v>
      </c>
      <c r="M94" s="254">
        <v>12.215490000000001</v>
      </c>
    </row>
    <row r="95" spans="1:13">
      <c r="A95" s="273">
        <v>86</v>
      </c>
      <c r="B95" s="254" t="s">
        <v>243</v>
      </c>
      <c r="C95" s="254">
        <v>576.65</v>
      </c>
      <c r="D95" s="256">
        <v>564.23333333333335</v>
      </c>
      <c r="E95" s="256">
        <v>543.4666666666667</v>
      </c>
      <c r="F95" s="256">
        <v>510.2833333333333</v>
      </c>
      <c r="G95" s="256">
        <v>489.51666666666665</v>
      </c>
      <c r="H95" s="256">
        <v>597.41666666666674</v>
      </c>
      <c r="I95" s="256">
        <v>618.18333333333339</v>
      </c>
      <c r="J95" s="256">
        <v>651.36666666666679</v>
      </c>
      <c r="K95" s="254">
        <v>585</v>
      </c>
      <c r="L95" s="254">
        <v>531.04999999999995</v>
      </c>
      <c r="M95" s="254">
        <v>19.688320000000001</v>
      </c>
    </row>
    <row r="96" spans="1:13">
      <c r="A96" s="273">
        <v>87</v>
      </c>
      <c r="B96" s="254" t="s">
        <v>244</v>
      </c>
      <c r="C96" s="254">
        <v>1405.3</v>
      </c>
      <c r="D96" s="256">
        <v>1406.0666666666668</v>
      </c>
      <c r="E96" s="256">
        <v>1395.6333333333337</v>
      </c>
      <c r="F96" s="256">
        <v>1385.9666666666669</v>
      </c>
      <c r="G96" s="256">
        <v>1375.5333333333338</v>
      </c>
      <c r="H96" s="256">
        <v>1415.7333333333336</v>
      </c>
      <c r="I96" s="256">
        <v>1426.1666666666665</v>
      </c>
      <c r="J96" s="256">
        <v>1435.8333333333335</v>
      </c>
      <c r="K96" s="254">
        <v>1416.5</v>
      </c>
      <c r="L96" s="254">
        <v>1396.4</v>
      </c>
      <c r="M96" s="254">
        <v>3.8381599999999998</v>
      </c>
    </row>
    <row r="97" spans="1:13">
      <c r="A97" s="273">
        <v>88</v>
      </c>
      <c r="B97" s="254" t="s">
        <v>104</v>
      </c>
      <c r="C97" s="254">
        <v>1498.75</v>
      </c>
      <c r="D97" s="256">
        <v>1498.3333333333333</v>
      </c>
      <c r="E97" s="256">
        <v>1484.4166666666665</v>
      </c>
      <c r="F97" s="256">
        <v>1470.0833333333333</v>
      </c>
      <c r="G97" s="256">
        <v>1456.1666666666665</v>
      </c>
      <c r="H97" s="256">
        <v>1512.6666666666665</v>
      </c>
      <c r="I97" s="256">
        <v>1526.583333333333</v>
      </c>
      <c r="J97" s="256">
        <v>1540.9166666666665</v>
      </c>
      <c r="K97" s="254">
        <v>1512.25</v>
      </c>
      <c r="L97" s="254">
        <v>1484</v>
      </c>
      <c r="M97" s="254">
        <v>9.7378800000000005</v>
      </c>
    </row>
    <row r="98" spans="1:13">
      <c r="A98" s="273">
        <v>89</v>
      </c>
      <c r="B98" s="254" t="s">
        <v>372</v>
      </c>
      <c r="C98" s="254">
        <v>652.9</v>
      </c>
      <c r="D98" s="256">
        <v>661.13333333333333</v>
      </c>
      <c r="E98" s="256">
        <v>642.86666666666667</v>
      </c>
      <c r="F98" s="256">
        <v>632.83333333333337</v>
      </c>
      <c r="G98" s="256">
        <v>614.56666666666672</v>
      </c>
      <c r="H98" s="256">
        <v>671.16666666666663</v>
      </c>
      <c r="I98" s="256">
        <v>689.43333333333328</v>
      </c>
      <c r="J98" s="256">
        <v>699.46666666666658</v>
      </c>
      <c r="K98" s="254">
        <v>679.4</v>
      </c>
      <c r="L98" s="254">
        <v>651.1</v>
      </c>
      <c r="M98" s="254">
        <v>21.636220000000002</v>
      </c>
    </row>
    <row r="99" spans="1:13">
      <c r="A99" s="273">
        <v>90</v>
      </c>
      <c r="B99" s="254" t="s">
        <v>246</v>
      </c>
      <c r="C99" s="254">
        <v>333.65</v>
      </c>
      <c r="D99" s="256">
        <v>333.63333333333333</v>
      </c>
      <c r="E99" s="256">
        <v>326.36666666666667</v>
      </c>
      <c r="F99" s="256">
        <v>319.08333333333337</v>
      </c>
      <c r="G99" s="256">
        <v>311.81666666666672</v>
      </c>
      <c r="H99" s="256">
        <v>340.91666666666663</v>
      </c>
      <c r="I99" s="256">
        <v>348.18333333333328</v>
      </c>
      <c r="J99" s="256">
        <v>355.46666666666658</v>
      </c>
      <c r="K99" s="254">
        <v>340.9</v>
      </c>
      <c r="L99" s="254">
        <v>326.35000000000002</v>
      </c>
      <c r="M99" s="254">
        <v>12.64734</v>
      </c>
    </row>
    <row r="100" spans="1:13">
      <c r="A100" s="273">
        <v>91</v>
      </c>
      <c r="B100" s="254" t="s">
        <v>107</v>
      </c>
      <c r="C100" s="254">
        <v>972.9</v>
      </c>
      <c r="D100" s="256">
        <v>976.30000000000007</v>
      </c>
      <c r="E100" s="256">
        <v>967.60000000000014</v>
      </c>
      <c r="F100" s="256">
        <v>962.30000000000007</v>
      </c>
      <c r="G100" s="256">
        <v>953.60000000000014</v>
      </c>
      <c r="H100" s="256">
        <v>981.60000000000014</v>
      </c>
      <c r="I100" s="256">
        <v>990.30000000000018</v>
      </c>
      <c r="J100" s="256">
        <v>995.60000000000014</v>
      </c>
      <c r="K100" s="254">
        <v>985</v>
      </c>
      <c r="L100" s="254">
        <v>971</v>
      </c>
      <c r="M100" s="254">
        <v>23.95543</v>
      </c>
    </row>
    <row r="101" spans="1:13">
      <c r="A101" s="273">
        <v>92</v>
      </c>
      <c r="B101" s="254" t="s">
        <v>248</v>
      </c>
      <c r="C101" s="254">
        <v>2946.8</v>
      </c>
      <c r="D101" s="256">
        <v>2956.6333333333337</v>
      </c>
      <c r="E101" s="256">
        <v>2926.3666666666672</v>
      </c>
      <c r="F101" s="256">
        <v>2905.9333333333334</v>
      </c>
      <c r="G101" s="256">
        <v>2875.666666666667</v>
      </c>
      <c r="H101" s="256">
        <v>2977.0666666666675</v>
      </c>
      <c r="I101" s="256">
        <v>3007.3333333333339</v>
      </c>
      <c r="J101" s="256">
        <v>3027.7666666666678</v>
      </c>
      <c r="K101" s="254">
        <v>2986.9</v>
      </c>
      <c r="L101" s="254">
        <v>2936.2</v>
      </c>
      <c r="M101" s="254">
        <v>1.1790400000000001</v>
      </c>
    </row>
    <row r="102" spans="1:13">
      <c r="A102" s="273">
        <v>93</v>
      </c>
      <c r="B102" s="254" t="s">
        <v>109</v>
      </c>
      <c r="C102" s="254">
        <v>1485.5</v>
      </c>
      <c r="D102" s="256">
        <v>1487.3</v>
      </c>
      <c r="E102" s="256">
        <v>1476.8</v>
      </c>
      <c r="F102" s="256">
        <v>1468.1</v>
      </c>
      <c r="G102" s="256">
        <v>1457.6</v>
      </c>
      <c r="H102" s="256">
        <v>1496</v>
      </c>
      <c r="I102" s="256">
        <v>1506.5</v>
      </c>
      <c r="J102" s="256">
        <v>1515.2</v>
      </c>
      <c r="K102" s="254">
        <v>1497.8</v>
      </c>
      <c r="L102" s="254">
        <v>1478.6</v>
      </c>
      <c r="M102" s="254">
        <v>39.224339999999998</v>
      </c>
    </row>
    <row r="103" spans="1:13">
      <c r="A103" s="273">
        <v>94</v>
      </c>
      <c r="B103" s="254" t="s">
        <v>249</v>
      </c>
      <c r="C103" s="254">
        <v>717.75</v>
      </c>
      <c r="D103" s="256">
        <v>719.25</v>
      </c>
      <c r="E103" s="256">
        <v>714.85</v>
      </c>
      <c r="F103" s="256">
        <v>711.95</v>
      </c>
      <c r="G103" s="256">
        <v>707.55000000000007</v>
      </c>
      <c r="H103" s="256">
        <v>722.15</v>
      </c>
      <c r="I103" s="256">
        <v>726.55000000000007</v>
      </c>
      <c r="J103" s="256">
        <v>729.44999999999993</v>
      </c>
      <c r="K103" s="254">
        <v>723.65</v>
      </c>
      <c r="L103" s="254">
        <v>716.35</v>
      </c>
      <c r="M103" s="254">
        <v>18.931159999999998</v>
      </c>
    </row>
    <row r="104" spans="1:13">
      <c r="A104" s="273">
        <v>95</v>
      </c>
      <c r="B104" s="254" t="s">
        <v>105</v>
      </c>
      <c r="C104" s="254">
        <v>998.5</v>
      </c>
      <c r="D104" s="256">
        <v>999.79999999999984</v>
      </c>
      <c r="E104" s="256">
        <v>991.99999999999966</v>
      </c>
      <c r="F104" s="256">
        <v>985.49999999999977</v>
      </c>
      <c r="G104" s="256">
        <v>977.69999999999959</v>
      </c>
      <c r="H104" s="256">
        <v>1006.2999999999997</v>
      </c>
      <c r="I104" s="256">
        <v>1014.0999999999999</v>
      </c>
      <c r="J104" s="256">
        <v>1020.5999999999998</v>
      </c>
      <c r="K104" s="254">
        <v>1007.6</v>
      </c>
      <c r="L104" s="254">
        <v>993.3</v>
      </c>
      <c r="M104" s="254">
        <v>9.8971499999999999</v>
      </c>
    </row>
    <row r="105" spans="1:13">
      <c r="A105" s="273">
        <v>96</v>
      </c>
      <c r="B105" s="254" t="s">
        <v>110</v>
      </c>
      <c r="C105" s="254">
        <v>2928.35</v>
      </c>
      <c r="D105" s="256">
        <v>2948.1166666666668</v>
      </c>
      <c r="E105" s="256">
        <v>2901.2333333333336</v>
      </c>
      <c r="F105" s="256">
        <v>2874.1166666666668</v>
      </c>
      <c r="G105" s="256">
        <v>2827.2333333333336</v>
      </c>
      <c r="H105" s="256">
        <v>2975.2333333333336</v>
      </c>
      <c r="I105" s="256">
        <v>3022.1166666666668</v>
      </c>
      <c r="J105" s="256">
        <v>3049.2333333333336</v>
      </c>
      <c r="K105" s="254">
        <v>2995</v>
      </c>
      <c r="L105" s="254">
        <v>2921</v>
      </c>
      <c r="M105" s="254">
        <v>19.115459999999999</v>
      </c>
    </row>
    <row r="106" spans="1:13">
      <c r="A106" s="273">
        <v>97</v>
      </c>
      <c r="B106" s="254" t="s">
        <v>112</v>
      </c>
      <c r="C106" s="254">
        <v>368.1</v>
      </c>
      <c r="D106" s="256">
        <v>370.81666666666666</v>
      </c>
      <c r="E106" s="256">
        <v>364.63333333333333</v>
      </c>
      <c r="F106" s="256">
        <v>361.16666666666669</v>
      </c>
      <c r="G106" s="256">
        <v>354.98333333333335</v>
      </c>
      <c r="H106" s="256">
        <v>374.2833333333333</v>
      </c>
      <c r="I106" s="256">
        <v>380.46666666666658</v>
      </c>
      <c r="J106" s="256">
        <v>383.93333333333328</v>
      </c>
      <c r="K106" s="254">
        <v>377</v>
      </c>
      <c r="L106" s="254">
        <v>367.35</v>
      </c>
      <c r="M106" s="254">
        <v>142.95573999999999</v>
      </c>
    </row>
    <row r="107" spans="1:13">
      <c r="A107" s="273">
        <v>98</v>
      </c>
      <c r="B107" s="254" t="s">
        <v>113</v>
      </c>
      <c r="C107" s="254">
        <v>300.25</v>
      </c>
      <c r="D107" s="256">
        <v>301.41666666666669</v>
      </c>
      <c r="E107" s="256">
        <v>297.68333333333339</v>
      </c>
      <c r="F107" s="256">
        <v>295.11666666666673</v>
      </c>
      <c r="G107" s="256">
        <v>291.38333333333344</v>
      </c>
      <c r="H107" s="256">
        <v>303.98333333333335</v>
      </c>
      <c r="I107" s="256">
        <v>307.71666666666658</v>
      </c>
      <c r="J107" s="256">
        <v>310.2833333333333</v>
      </c>
      <c r="K107" s="254">
        <v>305.14999999999998</v>
      </c>
      <c r="L107" s="254">
        <v>298.85000000000002</v>
      </c>
      <c r="M107" s="254">
        <v>23.713699999999999</v>
      </c>
    </row>
    <row r="108" spans="1:13">
      <c r="A108" s="273">
        <v>99</v>
      </c>
      <c r="B108" s="254" t="s">
        <v>114</v>
      </c>
      <c r="C108" s="254">
        <v>2480.5</v>
      </c>
      <c r="D108" s="256">
        <v>2484.2333333333331</v>
      </c>
      <c r="E108" s="256">
        <v>2454.4666666666662</v>
      </c>
      <c r="F108" s="256">
        <v>2428.4333333333329</v>
      </c>
      <c r="G108" s="256">
        <v>2398.6666666666661</v>
      </c>
      <c r="H108" s="256">
        <v>2510.2666666666664</v>
      </c>
      <c r="I108" s="256">
        <v>2540.0333333333338</v>
      </c>
      <c r="J108" s="256">
        <v>2566.0666666666666</v>
      </c>
      <c r="K108" s="254">
        <v>2514</v>
      </c>
      <c r="L108" s="254">
        <v>2458.1999999999998</v>
      </c>
      <c r="M108" s="254">
        <v>10.356680000000001</v>
      </c>
    </row>
    <row r="109" spans="1:13">
      <c r="A109" s="273">
        <v>100</v>
      </c>
      <c r="B109" s="254" t="s">
        <v>250</v>
      </c>
      <c r="C109" s="254">
        <v>331.45</v>
      </c>
      <c r="D109" s="256">
        <v>331.83333333333331</v>
      </c>
      <c r="E109" s="256">
        <v>327.16666666666663</v>
      </c>
      <c r="F109" s="256">
        <v>322.88333333333333</v>
      </c>
      <c r="G109" s="256">
        <v>318.21666666666664</v>
      </c>
      <c r="H109" s="256">
        <v>336.11666666666662</v>
      </c>
      <c r="I109" s="256">
        <v>340.78333333333325</v>
      </c>
      <c r="J109" s="256">
        <v>345.06666666666661</v>
      </c>
      <c r="K109" s="254">
        <v>336.5</v>
      </c>
      <c r="L109" s="254">
        <v>327.55</v>
      </c>
      <c r="M109" s="254">
        <v>10.78467</v>
      </c>
    </row>
    <row r="110" spans="1:13">
      <c r="A110" s="273">
        <v>101</v>
      </c>
      <c r="B110" s="254" t="s">
        <v>251</v>
      </c>
      <c r="C110" s="254">
        <v>54.3</v>
      </c>
      <c r="D110" s="256">
        <v>54.716666666666661</v>
      </c>
      <c r="E110" s="256">
        <v>53.633333333333326</v>
      </c>
      <c r="F110" s="256">
        <v>52.966666666666661</v>
      </c>
      <c r="G110" s="256">
        <v>51.883333333333326</v>
      </c>
      <c r="H110" s="256">
        <v>55.383333333333326</v>
      </c>
      <c r="I110" s="256">
        <v>56.466666666666654</v>
      </c>
      <c r="J110" s="256">
        <v>57.133333333333326</v>
      </c>
      <c r="K110" s="254">
        <v>55.8</v>
      </c>
      <c r="L110" s="254">
        <v>54.05</v>
      </c>
      <c r="M110" s="254">
        <v>71.088310000000007</v>
      </c>
    </row>
    <row r="111" spans="1:13">
      <c r="A111" s="273">
        <v>102</v>
      </c>
      <c r="B111" s="254" t="s">
        <v>108</v>
      </c>
      <c r="C111" s="254">
        <v>2497.1999999999998</v>
      </c>
      <c r="D111" s="256">
        <v>2509.0666666666666</v>
      </c>
      <c r="E111" s="256">
        <v>2481.1333333333332</v>
      </c>
      <c r="F111" s="256">
        <v>2465.0666666666666</v>
      </c>
      <c r="G111" s="256">
        <v>2437.1333333333332</v>
      </c>
      <c r="H111" s="256">
        <v>2525.1333333333332</v>
      </c>
      <c r="I111" s="256">
        <v>2553.0666666666666</v>
      </c>
      <c r="J111" s="256">
        <v>2569.1333333333332</v>
      </c>
      <c r="K111" s="254">
        <v>2537</v>
      </c>
      <c r="L111" s="254">
        <v>2493</v>
      </c>
      <c r="M111" s="254">
        <v>21.79551</v>
      </c>
    </row>
    <row r="112" spans="1:13">
      <c r="A112" s="273">
        <v>103</v>
      </c>
      <c r="B112" s="254" t="s">
        <v>116</v>
      </c>
      <c r="C112" s="254">
        <v>624.70000000000005</v>
      </c>
      <c r="D112" s="256">
        <v>627.7166666666667</v>
      </c>
      <c r="E112" s="256">
        <v>620.43333333333339</v>
      </c>
      <c r="F112" s="256">
        <v>616.16666666666674</v>
      </c>
      <c r="G112" s="256">
        <v>608.88333333333344</v>
      </c>
      <c r="H112" s="256">
        <v>631.98333333333335</v>
      </c>
      <c r="I112" s="256">
        <v>639.26666666666665</v>
      </c>
      <c r="J112" s="256">
        <v>643.5333333333333</v>
      </c>
      <c r="K112" s="254">
        <v>635</v>
      </c>
      <c r="L112" s="254">
        <v>623.45000000000005</v>
      </c>
      <c r="M112" s="254">
        <v>109.50633000000001</v>
      </c>
    </row>
    <row r="113" spans="1:13">
      <c r="A113" s="273">
        <v>104</v>
      </c>
      <c r="B113" s="254" t="s">
        <v>252</v>
      </c>
      <c r="C113" s="254">
        <v>1533.6</v>
      </c>
      <c r="D113" s="256">
        <v>1533.8666666666668</v>
      </c>
      <c r="E113" s="256">
        <v>1517.7333333333336</v>
      </c>
      <c r="F113" s="256">
        <v>1501.8666666666668</v>
      </c>
      <c r="G113" s="256">
        <v>1485.7333333333336</v>
      </c>
      <c r="H113" s="256">
        <v>1549.7333333333336</v>
      </c>
      <c r="I113" s="256">
        <v>1565.8666666666668</v>
      </c>
      <c r="J113" s="256">
        <v>1581.7333333333336</v>
      </c>
      <c r="K113" s="254">
        <v>1550</v>
      </c>
      <c r="L113" s="254">
        <v>1518</v>
      </c>
      <c r="M113" s="254">
        <v>4.2681399999999998</v>
      </c>
    </row>
    <row r="114" spans="1:13">
      <c r="A114" s="273">
        <v>105</v>
      </c>
      <c r="B114" s="254" t="s">
        <v>117</v>
      </c>
      <c r="C114" s="254">
        <v>605.35</v>
      </c>
      <c r="D114" s="256">
        <v>606.04999999999995</v>
      </c>
      <c r="E114" s="256">
        <v>598.59999999999991</v>
      </c>
      <c r="F114" s="256">
        <v>591.84999999999991</v>
      </c>
      <c r="G114" s="256">
        <v>584.39999999999986</v>
      </c>
      <c r="H114" s="256">
        <v>612.79999999999995</v>
      </c>
      <c r="I114" s="256">
        <v>620.25</v>
      </c>
      <c r="J114" s="256">
        <v>627</v>
      </c>
      <c r="K114" s="254">
        <v>613.5</v>
      </c>
      <c r="L114" s="254">
        <v>599.29999999999995</v>
      </c>
      <c r="M114" s="254">
        <v>30.565439999999999</v>
      </c>
    </row>
    <row r="115" spans="1:13">
      <c r="A115" s="273">
        <v>106</v>
      </c>
      <c r="B115" s="254" t="s">
        <v>387</v>
      </c>
      <c r="C115" s="254">
        <v>634.45000000000005</v>
      </c>
      <c r="D115" s="256">
        <v>636.33333333333337</v>
      </c>
      <c r="E115" s="256">
        <v>623.66666666666674</v>
      </c>
      <c r="F115" s="256">
        <v>612.88333333333333</v>
      </c>
      <c r="G115" s="256">
        <v>600.2166666666667</v>
      </c>
      <c r="H115" s="256">
        <v>647.11666666666679</v>
      </c>
      <c r="I115" s="256">
        <v>659.78333333333353</v>
      </c>
      <c r="J115" s="256">
        <v>670.56666666666683</v>
      </c>
      <c r="K115" s="254">
        <v>649</v>
      </c>
      <c r="L115" s="254">
        <v>625.54999999999995</v>
      </c>
      <c r="M115" s="254">
        <v>4.0591299999999997</v>
      </c>
    </row>
    <row r="116" spans="1:13">
      <c r="A116" s="273">
        <v>107</v>
      </c>
      <c r="B116" s="254" t="s">
        <v>119</v>
      </c>
      <c r="C116" s="254">
        <v>57.75</v>
      </c>
      <c r="D116" s="256">
        <v>57.966666666666661</v>
      </c>
      <c r="E116" s="256">
        <v>57.333333333333321</v>
      </c>
      <c r="F116" s="256">
        <v>56.916666666666657</v>
      </c>
      <c r="G116" s="256">
        <v>56.283333333333317</v>
      </c>
      <c r="H116" s="256">
        <v>58.383333333333326</v>
      </c>
      <c r="I116" s="256">
        <v>59.016666666666666</v>
      </c>
      <c r="J116" s="256">
        <v>59.43333333333333</v>
      </c>
      <c r="K116" s="254">
        <v>58.6</v>
      </c>
      <c r="L116" s="254">
        <v>57.55</v>
      </c>
      <c r="M116" s="254">
        <v>238.25952000000001</v>
      </c>
    </row>
    <row r="117" spans="1:13">
      <c r="A117" s="273">
        <v>108</v>
      </c>
      <c r="B117" s="254" t="s">
        <v>126</v>
      </c>
      <c r="C117" s="254">
        <v>203.95</v>
      </c>
      <c r="D117" s="256">
        <v>204.46666666666667</v>
      </c>
      <c r="E117" s="256">
        <v>203.08333333333334</v>
      </c>
      <c r="F117" s="256">
        <v>202.21666666666667</v>
      </c>
      <c r="G117" s="256">
        <v>200.83333333333334</v>
      </c>
      <c r="H117" s="256">
        <v>205.33333333333334</v>
      </c>
      <c r="I117" s="256">
        <v>206.71666666666667</v>
      </c>
      <c r="J117" s="256">
        <v>207.58333333333334</v>
      </c>
      <c r="K117" s="254">
        <v>205.85</v>
      </c>
      <c r="L117" s="254">
        <v>203.6</v>
      </c>
      <c r="M117" s="254">
        <v>125.7521</v>
      </c>
    </row>
    <row r="118" spans="1:13">
      <c r="A118" s="273">
        <v>109</v>
      </c>
      <c r="B118" s="254" t="s">
        <v>115</v>
      </c>
      <c r="C118" s="254">
        <v>268.14999999999998</v>
      </c>
      <c r="D118" s="256">
        <v>271.23333333333335</v>
      </c>
      <c r="E118" s="256">
        <v>263.4666666666667</v>
      </c>
      <c r="F118" s="256">
        <v>258.78333333333336</v>
      </c>
      <c r="G118" s="256">
        <v>251.01666666666671</v>
      </c>
      <c r="H118" s="256">
        <v>275.91666666666669</v>
      </c>
      <c r="I118" s="256">
        <v>283.68333333333334</v>
      </c>
      <c r="J118" s="256">
        <v>288.36666666666667</v>
      </c>
      <c r="K118" s="254">
        <v>279</v>
      </c>
      <c r="L118" s="254">
        <v>266.55</v>
      </c>
      <c r="M118" s="254">
        <v>180.09719000000001</v>
      </c>
    </row>
    <row r="119" spans="1:13">
      <c r="A119" s="273">
        <v>110</v>
      </c>
      <c r="B119" s="254" t="s">
        <v>255</v>
      </c>
      <c r="C119" s="254">
        <v>142.75</v>
      </c>
      <c r="D119" s="256">
        <v>143.1</v>
      </c>
      <c r="E119" s="256">
        <v>140.25</v>
      </c>
      <c r="F119" s="256">
        <v>137.75</v>
      </c>
      <c r="G119" s="256">
        <v>134.9</v>
      </c>
      <c r="H119" s="256">
        <v>145.6</v>
      </c>
      <c r="I119" s="256">
        <v>148.44999999999996</v>
      </c>
      <c r="J119" s="256">
        <v>150.94999999999999</v>
      </c>
      <c r="K119" s="254">
        <v>145.94999999999999</v>
      </c>
      <c r="L119" s="254">
        <v>140.6</v>
      </c>
      <c r="M119" s="254">
        <v>113.19951</v>
      </c>
    </row>
    <row r="120" spans="1:13">
      <c r="A120" s="273">
        <v>111</v>
      </c>
      <c r="B120" s="254" t="s">
        <v>125</v>
      </c>
      <c r="C120" s="254">
        <v>112.9</v>
      </c>
      <c r="D120" s="256">
        <v>113.36666666666667</v>
      </c>
      <c r="E120" s="256">
        <v>112.23333333333335</v>
      </c>
      <c r="F120" s="256">
        <v>111.56666666666668</v>
      </c>
      <c r="G120" s="256">
        <v>110.43333333333335</v>
      </c>
      <c r="H120" s="256">
        <v>114.03333333333335</v>
      </c>
      <c r="I120" s="256">
        <v>115.16666666666667</v>
      </c>
      <c r="J120" s="256">
        <v>115.83333333333334</v>
      </c>
      <c r="K120" s="254">
        <v>114.5</v>
      </c>
      <c r="L120" s="254">
        <v>112.7</v>
      </c>
      <c r="M120" s="254">
        <v>54.650480000000002</v>
      </c>
    </row>
    <row r="121" spans="1:13">
      <c r="A121" s="273">
        <v>112</v>
      </c>
      <c r="B121" s="254" t="s">
        <v>772</v>
      </c>
      <c r="C121" s="254">
        <v>2078.25</v>
      </c>
      <c r="D121" s="256">
        <v>2087.2166666666667</v>
      </c>
      <c r="E121" s="256">
        <v>2063.0333333333333</v>
      </c>
      <c r="F121" s="256">
        <v>2047.8166666666666</v>
      </c>
      <c r="G121" s="256">
        <v>2023.6333333333332</v>
      </c>
      <c r="H121" s="256">
        <v>2102.4333333333334</v>
      </c>
      <c r="I121" s="256">
        <v>2126.6166666666668</v>
      </c>
      <c r="J121" s="256">
        <v>2141.8333333333335</v>
      </c>
      <c r="K121" s="254">
        <v>2111.4</v>
      </c>
      <c r="L121" s="254">
        <v>2072</v>
      </c>
      <c r="M121" s="254">
        <v>8.0962399999999999</v>
      </c>
    </row>
    <row r="122" spans="1:13">
      <c r="A122" s="273">
        <v>113</v>
      </c>
      <c r="B122" s="254" t="s">
        <v>120</v>
      </c>
      <c r="C122" s="254">
        <v>518.54999999999995</v>
      </c>
      <c r="D122" s="256">
        <v>523.16666666666663</v>
      </c>
      <c r="E122" s="256">
        <v>512.98333333333323</v>
      </c>
      <c r="F122" s="256">
        <v>507.41666666666663</v>
      </c>
      <c r="G122" s="256">
        <v>497.23333333333323</v>
      </c>
      <c r="H122" s="256">
        <v>528.73333333333323</v>
      </c>
      <c r="I122" s="256">
        <v>538.91666666666663</v>
      </c>
      <c r="J122" s="256">
        <v>544.48333333333323</v>
      </c>
      <c r="K122" s="254">
        <v>533.35</v>
      </c>
      <c r="L122" s="254">
        <v>517.6</v>
      </c>
      <c r="M122" s="254">
        <v>20.99297</v>
      </c>
    </row>
    <row r="123" spans="1:13">
      <c r="A123" s="273">
        <v>114</v>
      </c>
      <c r="B123" s="254" t="s">
        <v>822</v>
      </c>
      <c r="C123" s="254">
        <v>242.7</v>
      </c>
      <c r="D123" s="256">
        <v>244.51666666666665</v>
      </c>
      <c r="E123" s="256">
        <v>239.0333333333333</v>
      </c>
      <c r="F123" s="256">
        <v>235.36666666666665</v>
      </c>
      <c r="G123" s="256">
        <v>229.8833333333333</v>
      </c>
      <c r="H123" s="256">
        <v>248.18333333333331</v>
      </c>
      <c r="I123" s="256">
        <v>253.66666666666666</v>
      </c>
      <c r="J123" s="256">
        <v>257.33333333333331</v>
      </c>
      <c r="K123" s="254">
        <v>250</v>
      </c>
      <c r="L123" s="254">
        <v>240.85</v>
      </c>
      <c r="M123" s="254">
        <v>89.096360000000004</v>
      </c>
    </row>
    <row r="124" spans="1:13">
      <c r="A124" s="273">
        <v>115</v>
      </c>
      <c r="B124" s="254" t="s">
        <v>122</v>
      </c>
      <c r="C124" s="254">
        <v>999.55</v>
      </c>
      <c r="D124" s="256">
        <v>1004.6166666666667</v>
      </c>
      <c r="E124" s="256">
        <v>991.43333333333339</v>
      </c>
      <c r="F124" s="256">
        <v>983.31666666666672</v>
      </c>
      <c r="G124" s="256">
        <v>970.13333333333344</v>
      </c>
      <c r="H124" s="256">
        <v>1012.7333333333333</v>
      </c>
      <c r="I124" s="256">
        <v>1025.9166666666665</v>
      </c>
      <c r="J124" s="256">
        <v>1034.0333333333333</v>
      </c>
      <c r="K124" s="254">
        <v>1017.8</v>
      </c>
      <c r="L124" s="254">
        <v>996.5</v>
      </c>
      <c r="M124" s="254">
        <v>39.757159999999999</v>
      </c>
    </row>
    <row r="125" spans="1:13">
      <c r="A125" s="273">
        <v>116</v>
      </c>
      <c r="B125" s="254" t="s">
        <v>256</v>
      </c>
      <c r="C125" s="254">
        <v>4782.75</v>
      </c>
      <c r="D125" s="256">
        <v>4821.8833333333332</v>
      </c>
      <c r="E125" s="256">
        <v>4720.8666666666668</v>
      </c>
      <c r="F125" s="256">
        <v>4658.9833333333336</v>
      </c>
      <c r="G125" s="256">
        <v>4557.9666666666672</v>
      </c>
      <c r="H125" s="256">
        <v>4883.7666666666664</v>
      </c>
      <c r="I125" s="256">
        <v>4984.7833333333328</v>
      </c>
      <c r="J125" s="256">
        <v>5046.6666666666661</v>
      </c>
      <c r="K125" s="254">
        <v>4922.8999999999996</v>
      </c>
      <c r="L125" s="254">
        <v>4760</v>
      </c>
      <c r="M125" s="254">
        <v>4.5530400000000002</v>
      </c>
    </row>
    <row r="126" spans="1:13">
      <c r="A126" s="273">
        <v>117</v>
      </c>
      <c r="B126" s="254" t="s">
        <v>124</v>
      </c>
      <c r="C126" s="254">
        <v>1503.15</v>
      </c>
      <c r="D126" s="256">
        <v>1508.9333333333334</v>
      </c>
      <c r="E126" s="256">
        <v>1492.8666666666668</v>
      </c>
      <c r="F126" s="256">
        <v>1482.5833333333335</v>
      </c>
      <c r="G126" s="256">
        <v>1466.5166666666669</v>
      </c>
      <c r="H126" s="256">
        <v>1519.2166666666667</v>
      </c>
      <c r="I126" s="256">
        <v>1535.2833333333333</v>
      </c>
      <c r="J126" s="256">
        <v>1545.5666666666666</v>
      </c>
      <c r="K126" s="254">
        <v>1525</v>
      </c>
      <c r="L126" s="254">
        <v>1498.65</v>
      </c>
      <c r="M126" s="254">
        <v>55.298090000000002</v>
      </c>
    </row>
    <row r="127" spans="1:13">
      <c r="A127" s="273">
        <v>118</v>
      </c>
      <c r="B127" s="254" t="s">
        <v>121</v>
      </c>
      <c r="C127" s="254">
        <v>1708.85</v>
      </c>
      <c r="D127" s="256">
        <v>1718.1833333333332</v>
      </c>
      <c r="E127" s="256">
        <v>1692.7666666666664</v>
      </c>
      <c r="F127" s="256">
        <v>1676.6833333333332</v>
      </c>
      <c r="G127" s="256">
        <v>1651.2666666666664</v>
      </c>
      <c r="H127" s="256">
        <v>1734.2666666666664</v>
      </c>
      <c r="I127" s="256">
        <v>1759.6833333333329</v>
      </c>
      <c r="J127" s="256">
        <v>1775.7666666666664</v>
      </c>
      <c r="K127" s="254">
        <v>1743.6</v>
      </c>
      <c r="L127" s="254">
        <v>1702.1</v>
      </c>
      <c r="M127" s="254">
        <v>5.7474999999999996</v>
      </c>
    </row>
    <row r="128" spans="1:13">
      <c r="A128" s="273">
        <v>119</v>
      </c>
      <c r="B128" s="254" t="s">
        <v>257</v>
      </c>
      <c r="C128" s="254">
        <v>2000.1</v>
      </c>
      <c r="D128" s="256">
        <v>1998.2166666666665</v>
      </c>
      <c r="E128" s="256">
        <v>1977.7833333333328</v>
      </c>
      <c r="F128" s="256">
        <v>1955.4666666666665</v>
      </c>
      <c r="G128" s="256">
        <v>1935.0333333333328</v>
      </c>
      <c r="H128" s="256">
        <v>2020.5333333333328</v>
      </c>
      <c r="I128" s="256">
        <v>2040.9666666666667</v>
      </c>
      <c r="J128" s="256">
        <v>2063.2833333333328</v>
      </c>
      <c r="K128" s="254">
        <v>2018.65</v>
      </c>
      <c r="L128" s="254">
        <v>1975.9</v>
      </c>
      <c r="M128" s="254">
        <v>1.1051</v>
      </c>
    </row>
    <row r="129" spans="1:13">
      <c r="A129" s="273">
        <v>120</v>
      </c>
      <c r="B129" s="254" t="s">
        <v>258</v>
      </c>
      <c r="C129" s="254">
        <v>161.4</v>
      </c>
      <c r="D129" s="256">
        <v>161.43333333333331</v>
      </c>
      <c r="E129" s="256">
        <v>158.36666666666662</v>
      </c>
      <c r="F129" s="256">
        <v>155.33333333333331</v>
      </c>
      <c r="G129" s="256">
        <v>152.26666666666662</v>
      </c>
      <c r="H129" s="256">
        <v>164.46666666666661</v>
      </c>
      <c r="I129" s="256">
        <v>167.53333333333327</v>
      </c>
      <c r="J129" s="256">
        <v>170.56666666666661</v>
      </c>
      <c r="K129" s="254">
        <v>164.5</v>
      </c>
      <c r="L129" s="254">
        <v>158.4</v>
      </c>
      <c r="M129" s="254">
        <v>30.340699999999998</v>
      </c>
    </row>
    <row r="130" spans="1:13">
      <c r="A130" s="273">
        <v>121</v>
      </c>
      <c r="B130" s="254" t="s">
        <v>128</v>
      </c>
      <c r="C130" s="254">
        <v>665.5</v>
      </c>
      <c r="D130" s="256">
        <v>671.55000000000007</v>
      </c>
      <c r="E130" s="256">
        <v>658.10000000000014</v>
      </c>
      <c r="F130" s="256">
        <v>650.70000000000005</v>
      </c>
      <c r="G130" s="256">
        <v>637.25000000000011</v>
      </c>
      <c r="H130" s="256">
        <v>678.95000000000016</v>
      </c>
      <c r="I130" s="256">
        <v>692.4000000000002</v>
      </c>
      <c r="J130" s="256">
        <v>699.80000000000018</v>
      </c>
      <c r="K130" s="254">
        <v>685</v>
      </c>
      <c r="L130" s="254">
        <v>664.15</v>
      </c>
      <c r="M130" s="254">
        <v>60.598129999999998</v>
      </c>
    </row>
    <row r="131" spans="1:13">
      <c r="A131" s="273">
        <v>122</v>
      </c>
      <c r="B131" s="254" t="s">
        <v>127</v>
      </c>
      <c r="C131" s="254">
        <v>385.2</v>
      </c>
      <c r="D131" s="256">
        <v>387.73333333333335</v>
      </c>
      <c r="E131" s="256">
        <v>380.66666666666669</v>
      </c>
      <c r="F131" s="256">
        <v>376.13333333333333</v>
      </c>
      <c r="G131" s="256">
        <v>369.06666666666666</v>
      </c>
      <c r="H131" s="256">
        <v>392.26666666666671</v>
      </c>
      <c r="I131" s="256">
        <v>399.33333333333331</v>
      </c>
      <c r="J131" s="256">
        <v>403.86666666666673</v>
      </c>
      <c r="K131" s="254">
        <v>394.8</v>
      </c>
      <c r="L131" s="254">
        <v>383.2</v>
      </c>
      <c r="M131" s="254">
        <v>51.679079999999999</v>
      </c>
    </row>
    <row r="132" spans="1:13">
      <c r="A132" s="273">
        <v>123</v>
      </c>
      <c r="B132" s="254" t="s">
        <v>129</v>
      </c>
      <c r="C132" s="254">
        <v>3220.75</v>
      </c>
      <c r="D132" s="256">
        <v>3217.7333333333336</v>
      </c>
      <c r="E132" s="256">
        <v>3184.3166666666671</v>
      </c>
      <c r="F132" s="256">
        <v>3147.8833333333337</v>
      </c>
      <c r="G132" s="256">
        <v>3114.4666666666672</v>
      </c>
      <c r="H132" s="256">
        <v>3254.166666666667</v>
      </c>
      <c r="I132" s="256">
        <v>3287.583333333333</v>
      </c>
      <c r="J132" s="256">
        <v>3324.0166666666669</v>
      </c>
      <c r="K132" s="254">
        <v>3251.15</v>
      </c>
      <c r="L132" s="254">
        <v>3181.3</v>
      </c>
      <c r="M132" s="254">
        <v>3.5674399999999999</v>
      </c>
    </row>
    <row r="133" spans="1:13">
      <c r="A133" s="273">
        <v>124</v>
      </c>
      <c r="B133" s="254" t="s">
        <v>131</v>
      </c>
      <c r="C133" s="254">
        <v>1736.7</v>
      </c>
      <c r="D133" s="256">
        <v>1742.6499999999999</v>
      </c>
      <c r="E133" s="256">
        <v>1721.2999999999997</v>
      </c>
      <c r="F133" s="256">
        <v>1705.8999999999999</v>
      </c>
      <c r="G133" s="256">
        <v>1684.5499999999997</v>
      </c>
      <c r="H133" s="256">
        <v>1758.0499999999997</v>
      </c>
      <c r="I133" s="256">
        <v>1779.3999999999996</v>
      </c>
      <c r="J133" s="256">
        <v>1794.7999999999997</v>
      </c>
      <c r="K133" s="254">
        <v>1764</v>
      </c>
      <c r="L133" s="254">
        <v>1727.25</v>
      </c>
      <c r="M133" s="254">
        <v>76.023489999999995</v>
      </c>
    </row>
    <row r="134" spans="1:13">
      <c r="A134" s="273">
        <v>125</v>
      </c>
      <c r="B134" s="254" t="s">
        <v>132</v>
      </c>
      <c r="C134" s="254">
        <v>95.05</v>
      </c>
      <c r="D134" s="256">
        <v>94.533333333333346</v>
      </c>
      <c r="E134" s="256">
        <v>93.116666666666688</v>
      </c>
      <c r="F134" s="256">
        <v>91.183333333333337</v>
      </c>
      <c r="G134" s="256">
        <v>89.76666666666668</v>
      </c>
      <c r="H134" s="256">
        <v>96.466666666666697</v>
      </c>
      <c r="I134" s="256">
        <v>97.883333333333354</v>
      </c>
      <c r="J134" s="256">
        <v>99.816666666666706</v>
      </c>
      <c r="K134" s="254">
        <v>95.95</v>
      </c>
      <c r="L134" s="254">
        <v>92.6</v>
      </c>
      <c r="M134" s="254">
        <v>230.6866</v>
      </c>
    </row>
    <row r="135" spans="1:13">
      <c r="A135" s="273">
        <v>126</v>
      </c>
      <c r="B135" s="254" t="s">
        <v>259</v>
      </c>
      <c r="C135" s="254">
        <v>2825.2</v>
      </c>
      <c r="D135" s="256">
        <v>2833.4</v>
      </c>
      <c r="E135" s="256">
        <v>2811.8</v>
      </c>
      <c r="F135" s="256">
        <v>2798.4</v>
      </c>
      <c r="G135" s="256">
        <v>2776.8</v>
      </c>
      <c r="H135" s="256">
        <v>2846.8</v>
      </c>
      <c r="I135" s="256">
        <v>2868.3999999999996</v>
      </c>
      <c r="J135" s="256">
        <v>2881.8</v>
      </c>
      <c r="K135" s="254">
        <v>2855</v>
      </c>
      <c r="L135" s="254">
        <v>2820</v>
      </c>
      <c r="M135" s="254">
        <v>1.3325800000000001</v>
      </c>
    </row>
    <row r="136" spans="1:13">
      <c r="A136" s="273">
        <v>127</v>
      </c>
      <c r="B136" s="254" t="s">
        <v>133</v>
      </c>
      <c r="C136" s="254">
        <v>464.85</v>
      </c>
      <c r="D136" s="256">
        <v>468</v>
      </c>
      <c r="E136" s="256">
        <v>460.5</v>
      </c>
      <c r="F136" s="256">
        <v>456.15</v>
      </c>
      <c r="G136" s="256">
        <v>448.65</v>
      </c>
      <c r="H136" s="256">
        <v>472.35</v>
      </c>
      <c r="I136" s="256">
        <v>479.85</v>
      </c>
      <c r="J136" s="256">
        <v>484.20000000000005</v>
      </c>
      <c r="K136" s="254">
        <v>475.5</v>
      </c>
      <c r="L136" s="254">
        <v>463.65</v>
      </c>
      <c r="M136" s="254">
        <v>29.304780000000001</v>
      </c>
    </row>
    <row r="137" spans="1:13">
      <c r="A137" s="273">
        <v>128</v>
      </c>
      <c r="B137" s="254" t="s">
        <v>260</v>
      </c>
      <c r="C137" s="254">
        <v>4118.8999999999996</v>
      </c>
      <c r="D137" s="256">
        <v>4132.9666666666662</v>
      </c>
      <c r="E137" s="256">
        <v>4095.9333333333325</v>
      </c>
      <c r="F137" s="256">
        <v>4072.9666666666662</v>
      </c>
      <c r="G137" s="256">
        <v>4035.9333333333325</v>
      </c>
      <c r="H137" s="256">
        <v>4155.9333333333325</v>
      </c>
      <c r="I137" s="256">
        <v>4192.9666666666672</v>
      </c>
      <c r="J137" s="256">
        <v>4215.9333333333325</v>
      </c>
      <c r="K137" s="254">
        <v>4170</v>
      </c>
      <c r="L137" s="254">
        <v>4110</v>
      </c>
      <c r="M137" s="254">
        <v>1.3964399999999999</v>
      </c>
    </row>
    <row r="138" spans="1:13">
      <c r="A138" s="273">
        <v>129</v>
      </c>
      <c r="B138" s="254" t="s">
        <v>134</v>
      </c>
      <c r="C138" s="254">
        <v>1479.25</v>
      </c>
      <c r="D138" s="256">
        <v>1487.45</v>
      </c>
      <c r="E138" s="256">
        <v>1467.9</v>
      </c>
      <c r="F138" s="256">
        <v>1456.55</v>
      </c>
      <c r="G138" s="256">
        <v>1437</v>
      </c>
      <c r="H138" s="256">
        <v>1498.8000000000002</v>
      </c>
      <c r="I138" s="256">
        <v>1518.35</v>
      </c>
      <c r="J138" s="256">
        <v>1529.7000000000003</v>
      </c>
      <c r="K138" s="254">
        <v>1507</v>
      </c>
      <c r="L138" s="254">
        <v>1476.1</v>
      </c>
      <c r="M138" s="254">
        <v>18.188739999999999</v>
      </c>
    </row>
    <row r="139" spans="1:13">
      <c r="A139" s="273">
        <v>130</v>
      </c>
      <c r="B139" s="254" t="s">
        <v>135</v>
      </c>
      <c r="C139" s="254">
        <v>1154.45</v>
      </c>
      <c r="D139" s="256">
        <v>1159.9166666666667</v>
      </c>
      <c r="E139" s="256">
        <v>1146.0333333333335</v>
      </c>
      <c r="F139" s="256">
        <v>1137.6166666666668</v>
      </c>
      <c r="G139" s="256">
        <v>1123.7333333333336</v>
      </c>
      <c r="H139" s="256">
        <v>1168.3333333333335</v>
      </c>
      <c r="I139" s="256">
        <v>1182.2166666666667</v>
      </c>
      <c r="J139" s="256">
        <v>1190.6333333333334</v>
      </c>
      <c r="K139" s="254">
        <v>1173.8</v>
      </c>
      <c r="L139" s="254">
        <v>1151.5</v>
      </c>
      <c r="M139" s="254">
        <v>12.4435</v>
      </c>
    </row>
    <row r="140" spans="1:13">
      <c r="A140" s="273">
        <v>131</v>
      </c>
      <c r="B140" s="254" t="s">
        <v>146</v>
      </c>
      <c r="C140" s="254">
        <v>81970.55</v>
      </c>
      <c r="D140" s="256">
        <v>82073.5</v>
      </c>
      <c r="E140" s="256">
        <v>81647.05</v>
      </c>
      <c r="F140" s="256">
        <v>81323.55</v>
      </c>
      <c r="G140" s="256">
        <v>80897.100000000006</v>
      </c>
      <c r="H140" s="256">
        <v>82397</v>
      </c>
      <c r="I140" s="256">
        <v>82823.450000000012</v>
      </c>
      <c r="J140" s="256">
        <v>83146.95</v>
      </c>
      <c r="K140" s="254">
        <v>82499.95</v>
      </c>
      <c r="L140" s="254">
        <v>81750</v>
      </c>
      <c r="M140" s="254">
        <v>4.8009999999999997E-2</v>
      </c>
    </row>
    <row r="141" spans="1:13">
      <c r="A141" s="273">
        <v>132</v>
      </c>
      <c r="B141" s="254" t="s">
        <v>143</v>
      </c>
      <c r="C141" s="254">
        <v>1168.25</v>
      </c>
      <c r="D141" s="256">
        <v>1175.8999999999999</v>
      </c>
      <c r="E141" s="256">
        <v>1157.3499999999997</v>
      </c>
      <c r="F141" s="256">
        <v>1146.4499999999998</v>
      </c>
      <c r="G141" s="256">
        <v>1127.8999999999996</v>
      </c>
      <c r="H141" s="256">
        <v>1186.7999999999997</v>
      </c>
      <c r="I141" s="256">
        <v>1205.3499999999999</v>
      </c>
      <c r="J141" s="256">
        <v>1216.2499999999998</v>
      </c>
      <c r="K141" s="254">
        <v>1194.45</v>
      </c>
      <c r="L141" s="254">
        <v>1165</v>
      </c>
      <c r="M141" s="254">
        <v>3.5233099999999999</v>
      </c>
    </row>
    <row r="142" spans="1:13">
      <c r="A142" s="273">
        <v>133</v>
      </c>
      <c r="B142" s="254" t="s">
        <v>137</v>
      </c>
      <c r="C142" s="254">
        <v>156.6</v>
      </c>
      <c r="D142" s="256">
        <v>157.33333333333334</v>
      </c>
      <c r="E142" s="256">
        <v>155.51666666666668</v>
      </c>
      <c r="F142" s="256">
        <v>154.43333333333334</v>
      </c>
      <c r="G142" s="256">
        <v>152.61666666666667</v>
      </c>
      <c r="H142" s="256">
        <v>158.41666666666669</v>
      </c>
      <c r="I142" s="256">
        <v>160.23333333333335</v>
      </c>
      <c r="J142" s="256">
        <v>161.31666666666669</v>
      </c>
      <c r="K142" s="254">
        <v>159.15</v>
      </c>
      <c r="L142" s="254">
        <v>156.25</v>
      </c>
      <c r="M142" s="254">
        <v>61.452599999999997</v>
      </c>
    </row>
    <row r="143" spans="1:13">
      <c r="A143" s="273">
        <v>134</v>
      </c>
      <c r="B143" s="254" t="s">
        <v>136</v>
      </c>
      <c r="C143" s="254">
        <v>781.95</v>
      </c>
      <c r="D143" s="256">
        <v>780.98333333333323</v>
      </c>
      <c r="E143" s="256">
        <v>775.96666666666647</v>
      </c>
      <c r="F143" s="256">
        <v>769.98333333333323</v>
      </c>
      <c r="G143" s="256">
        <v>764.96666666666647</v>
      </c>
      <c r="H143" s="256">
        <v>786.96666666666647</v>
      </c>
      <c r="I143" s="256">
        <v>791.98333333333312</v>
      </c>
      <c r="J143" s="256">
        <v>797.96666666666647</v>
      </c>
      <c r="K143" s="254">
        <v>786</v>
      </c>
      <c r="L143" s="254">
        <v>775</v>
      </c>
      <c r="M143" s="254">
        <v>27.003270000000001</v>
      </c>
    </row>
    <row r="144" spans="1:13">
      <c r="A144" s="273">
        <v>135</v>
      </c>
      <c r="B144" s="254" t="s">
        <v>138</v>
      </c>
      <c r="C144" s="254">
        <v>161.80000000000001</v>
      </c>
      <c r="D144" s="256">
        <v>162.58333333333334</v>
      </c>
      <c r="E144" s="256">
        <v>160.26666666666668</v>
      </c>
      <c r="F144" s="256">
        <v>158.73333333333335</v>
      </c>
      <c r="G144" s="256">
        <v>156.41666666666669</v>
      </c>
      <c r="H144" s="256">
        <v>164.11666666666667</v>
      </c>
      <c r="I144" s="256">
        <v>166.43333333333334</v>
      </c>
      <c r="J144" s="256">
        <v>167.96666666666667</v>
      </c>
      <c r="K144" s="254">
        <v>164.9</v>
      </c>
      <c r="L144" s="254">
        <v>161.05000000000001</v>
      </c>
      <c r="M144" s="254">
        <v>36.629939999999998</v>
      </c>
    </row>
    <row r="145" spans="1:13">
      <c r="A145" s="273">
        <v>136</v>
      </c>
      <c r="B145" s="254" t="s">
        <v>139</v>
      </c>
      <c r="C145" s="254">
        <v>515.5</v>
      </c>
      <c r="D145" s="256">
        <v>516.2166666666667</v>
      </c>
      <c r="E145" s="256">
        <v>512.93333333333339</v>
      </c>
      <c r="F145" s="256">
        <v>510.36666666666667</v>
      </c>
      <c r="G145" s="256">
        <v>507.08333333333337</v>
      </c>
      <c r="H145" s="256">
        <v>518.78333333333342</v>
      </c>
      <c r="I145" s="256">
        <v>522.06666666666672</v>
      </c>
      <c r="J145" s="256">
        <v>524.63333333333344</v>
      </c>
      <c r="K145" s="254">
        <v>519.5</v>
      </c>
      <c r="L145" s="254">
        <v>513.65</v>
      </c>
      <c r="M145" s="254">
        <v>10.426550000000001</v>
      </c>
    </row>
    <row r="146" spans="1:13">
      <c r="A146" s="273">
        <v>137</v>
      </c>
      <c r="B146" s="254" t="s">
        <v>140</v>
      </c>
      <c r="C146" s="254">
        <v>7432.7</v>
      </c>
      <c r="D146" s="256">
        <v>7383.916666666667</v>
      </c>
      <c r="E146" s="256">
        <v>7288.8333333333339</v>
      </c>
      <c r="F146" s="256">
        <v>7144.9666666666672</v>
      </c>
      <c r="G146" s="256">
        <v>7049.8833333333341</v>
      </c>
      <c r="H146" s="256">
        <v>7527.7833333333338</v>
      </c>
      <c r="I146" s="256">
        <v>7622.8666666666677</v>
      </c>
      <c r="J146" s="256">
        <v>7766.7333333333336</v>
      </c>
      <c r="K146" s="254">
        <v>7479</v>
      </c>
      <c r="L146" s="254">
        <v>7240.05</v>
      </c>
      <c r="M146" s="254">
        <v>22.273990000000001</v>
      </c>
    </row>
    <row r="147" spans="1:13">
      <c r="A147" s="273">
        <v>138</v>
      </c>
      <c r="B147" s="254" t="s">
        <v>142</v>
      </c>
      <c r="C147" s="254">
        <v>1015.55</v>
      </c>
      <c r="D147" s="256">
        <v>1011.85</v>
      </c>
      <c r="E147" s="256">
        <v>1003.7</v>
      </c>
      <c r="F147" s="256">
        <v>991.85</v>
      </c>
      <c r="G147" s="256">
        <v>983.7</v>
      </c>
      <c r="H147" s="256">
        <v>1023.7</v>
      </c>
      <c r="I147" s="256">
        <v>1031.8499999999999</v>
      </c>
      <c r="J147" s="256">
        <v>1043.7</v>
      </c>
      <c r="K147" s="254">
        <v>1020</v>
      </c>
      <c r="L147" s="254">
        <v>1000</v>
      </c>
      <c r="M147" s="254">
        <v>5.69191</v>
      </c>
    </row>
    <row r="148" spans="1:13">
      <c r="A148" s="273">
        <v>139</v>
      </c>
      <c r="B148" s="254" t="s">
        <v>144</v>
      </c>
      <c r="C148" s="254">
        <v>2480.65</v>
      </c>
      <c r="D148" s="256">
        <v>2487.6999999999998</v>
      </c>
      <c r="E148" s="256">
        <v>2468.3999999999996</v>
      </c>
      <c r="F148" s="256">
        <v>2456.1499999999996</v>
      </c>
      <c r="G148" s="256">
        <v>2436.8499999999995</v>
      </c>
      <c r="H148" s="256">
        <v>2499.9499999999998</v>
      </c>
      <c r="I148" s="256">
        <v>2519.25</v>
      </c>
      <c r="J148" s="256">
        <v>2531.5</v>
      </c>
      <c r="K148" s="254">
        <v>2507</v>
      </c>
      <c r="L148" s="254">
        <v>2475.4499999999998</v>
      </c>
      <c r="M148" s="254">
        <v>2.46387</v>
      </c>
    </row>
    <row r="149" spans="1:13">
      <c r="A149" s="273">
        <v>140</v>
      </c>
      <c r="B149" s="254" t="s">
        <v>145</v>
      </c>
      <c r="C149" s="254">
        <v>237.95</v>
      </c>
      <c r="D149" s="256">
        <v>239.58333333333334</v>
      </c>
      <c r="E149" s="256">
        <v>235.4666666666667</v>
      </c>
      <c r="F149" s="256">
        <v>232.98333333333335</v>
      </c>
      <c r="G149" s="256">
        <v>228.8666666666667</v>
      </c>
      <c r="H149" s="256">
        <v>242.06666666666669</v>
      </c>
      <c r="I149" s="256">
        <v>246.18333333333331</v>
      </c>
      <c r="J149" s="256">
        <v>248.66666666666669</v>
      </c>
      <c r="K149" s="254">
        <v>243.7</v>
      </c>
      <c r="L149" s="254">
        <v>237.1</v>
      </c>
      <c r="M149" s="254">
        <v>107.99838</v>
      </c>
    </row>
    <row r="150" spans="1:13">
      <c r="A150" s="273">
        <v>141</v>
      </c>
      <c r="B150" s="254" t="s">
        <v>262</v>
      </c>
      <c r="C150" s="254">
        <v>1985.3</v>
      </c>
      <c r="D150" s="256">
        <v>2001.3500000000001</v>
      </c>
      <c r="E150" s="256">
        <v>1963.9500000000003</v>
      </c>
      <c r="F150" s="256">
        <v>1942.6000000000001</v>
      </c>
      <c r="G150" s="256">
        <v>1905.2000000000003</v>
      </c>
      <c r="H150" s="256">
        <v>2022.7000000000003</v>
      </c>
      <c r="I150" s="256">
        <v>2060.1000000000004</v>
      </c>
      <c r="J150" s="256">
        <v>2081.4500000000003</v>
      </c>
      <c r="K150" s="254">
        <v>2038.75</v>
      </c>
      <c r="L150" s="254">
        <v>1980</v>
      </c>
      <c r="M150" s="254">
        <v>2.5258799999999999</v>
      </c>
    </row>
    <row r="151" spans="1:13">
      <c r="A151" s="273">
        <v>142</v>
      </c>
      <c r="B151" s="254" t="s">
        <v>147</v>
      </c>
      <c r="C151" s="254">
        <v>1478.8</v>
      </c>
      <c r="D151" s="256">
        <v>1487.6000000000001</v>
      </c>
      <c r="E151" s="256">
        <v>1461.2000000000003</v>
      </c>
      <c r="F151" s="256">
        <v>1443.6000000000001</v>
      </c>
      <c r="G151" s="256">
        <v>1417.2000000000003</v>
      </c>
      <c r="H151" s="256">
        <v>1505.2000000000003</v>
      </c>
      <c r="I151" s="256">
        <v>1531.6000000000004</v>
      </c>
      <c r="J151" s="256">
        <v>1549.2000000000003</v>
      </c>
      <c r="K151" s="254">
        <v>1514</v>
      </c>
      <c r="L151" s="254">
        <v>1470</v>
      </c>
      <c r="M151" s="254">
        <v>8.0847800000000003</v>
      </c>
    </row>
    <row r="152" spans="1:13">
      <c r="A152" s="273">
        <v>143</v>
      </c>
      <c r="B152" s="254" t="s">
        <v>263</v>
      </c>
      <c r="C152" s="254">
        <v>1072.45</v>
      </c>
      <c r="D152" s="256">
        <v>1078</v>
      </c>
      <c r="E152" s="256">
        <v>1059</v>
      </c>
      <c r="F152" s="256">
        <v>1045.55</v>
      </c>
      <c r="G152" s="256">
        <v>1026.55</v>
      </c>
      <c r="H152" s="256">
        <v>1091.45</v>
      </c>
      <c r="I152" s="256">
        <v>1110.45</v>
      </c>
      <c r="J152" s="256">
        <v>1123.9000000000001</v>
      </c>
      <c r="K152" s="254">
        <v>1097</v>
      </c>
      <c r="L152" s="254">
        <v>1064.55</v>
      </c>
      <c r="M152" s="254">
        <v>3.6054300000000001</v>
      </c>
    </row>
    <row r="153" spans="1:13">
      <c r="A153" s="273">
        <v>144</v>
      </c>
      <c r="B153" s="254" t="s">
        <v>152</v>
      </c>
      <c r="C153" s="254">
        <v>178.8</v>
      </c>
      <c r="D153" s="256">
        <v>181.95000000000002</v>
      </c>
      <c r="E153" s="256">
        <v>174.90000000000003</v>
      </c>
      <c r="F153" s="256">
        <v>171.00000000000003</v>
      </c>
      <c r="G153" s="256">
        <v>163.95000000000005</v>
      </c>
      <c r="H153" s="256">
        <v>185.85000000000002</v>
      </c>
      <c r="I153" s="256">
        <v>192.90000000000003</v>
      </c>
      <c r="J153" s="256">
        <v>196.8</v>
      </c>
      <c r="K153" s="254">
        <v>189</v>
      </c>
      <c r="L153" s="254">
        <v>178.05</v>
      </c>
      <c r="M153" s="254">
        <v>384.83641</v>
      </c>
    </row>
    <row r="154" spans="1:13">
      <c r="A154" s="273">
        <v>145</v>
      </c>
      <c r="B154" s="254" t="s">
        <v>153</v>
      </c>
      <c r="C154" s="254">
        <v>117.25</v>
      </c>
      <c r="D154" s="256">
        <v>117.68333333333334</v>
      </c>
      <c r="E154" s="256">
        <v>116.51666666666668</v>
      </c>
      <c r="F154" s="256">
        <v>115.78333333333335</v>
      </c>
      <c r="G154" s="256">
        <v>114.61666666666669</v>
      </c>
      <c r="H154" s="256">
        <v>118.41666666666667</v>
      </c>
      <c r="I154" s="256">
        <v>119.58333333333333</v>
      </c>
      <c r="J154" s="256">
        <v>120.31666666666666</v>
      </c>
      <c r="K154" s="254">
        <v>118.85</v>
      </c>
      <c r="L154" s="254">
        <v>116.95</v>
      </c>
      <c r="M154" s="254">
        <v>125.90251000000001</v>
      </c>
    </row>
    <row r="155" spans="1:13">
      <c r="A155" s="273">
        <v>146</v>
      </c>
      <c r="B155" s="254" t="s">
        <v>148</v>
      </c>
      <c r="C155" s="254">
        <v>69</v>
      </c>
      <c r="D155" s="256">
        <v>69.55</v>
      </c>
      <c r="E155" s="256">
        <v>68.199999999999989</v>
      </c>
      <c r="F155" s="256">
        <v>67.399999999999991</v>
      </c>
      <c r="G155" s="256">
        <v>66.049999999999983</v>
      </c>
      <c r="H155" s="256">
        <v>70.349999999999994</v>
      </c>
      <c r="I155" s="256">
        <v>71.699999999999989</v>
      </c>
      <c r="J155" s="256">
        <v>72.5</v>
      </c>
      <c r="K155" s="254">
        <v>70.900000000000006</v>
      </c>
      <c r="L155" s="254">
        <v>68.75</v>
      </c>
      <c r="M155" s="254">
        <v>231.38981999999999</v>
      </c>
    </row>
    <row r="156" spans="1:13">
      <c r="A156" s="273">
        <v>147</v>
      </c>
      <c r="B156" s="254" t="s">
        <v>450</v>
      </c>
      <c r="C156" s="254">
        <v>3402.55</v>
      </c>
      <c r="D156" s="256">
        <v>3423.2000000000003</v>
      </c>
      <c r="E156" s="256">
        <v>3369.3500000000004</v>
      </c>
      <c r="F156" s="256">
        <v>3336.15</v>
      </c>
      <c r="G156" s="256">
        <v>3282.3</v>
      </c>
      <c r="H156" s="256">
        <v>3456.4000000000005</v>
      </c>
      <c r="I156" s="256">
        <v>3510.25</v>
      </c>
      <c r="J156" s="256">
        <v>3543.4500000000007</v>
      </c>
      <c r="K156" s="254">
        <v>3477.05</v>
      </c>
      <c r="L156" s="254">
        <v>3390</v>
      </c>
      <c r="M156" s="254">
        <v>1.7521500000000001</v>
      </c>
    </row>
    <row r="157" spans="1:13">
      <c r="A157" s="273">
        <v>148</v>
      </c>
      <c r="B157" s="254" t="s">
        <v>151</v>
      </c>
      <c r="C157" s="254">
        <v>17414.8</v>
      </c>
      <c r="D157" s="256">
        <v>17448.266666666666</v>
      </c>
      <c r="E157" s="256">
        <v>17336.533333333333</v>
      </c>
      <c r="F157" s="256">
        <v>17258.266666666666</v>
      </c>
      <c r="G157" s="256">
        <v>17146.533333333333</v>
      </c>
      <c r="H157" s="256">
        <v>17526.533333333333</v>
      </c>
      <c r="I157" s="256">
        <v>17638.266666666663</v>
      </c>
      <c r="J157" s="256">
        <v>17716.533333333333</v>
      </c>
      <c r="K157" s="254">
        <v>17560</v>
      </c>
      <c r="L157" s="254">
        <v>17370</v>
      </c>
      <c r="M157" s="254">
        <v>0.37084</v>
      </c>
    </row>
    <row r="158" spans="1:13">
      <c r="A158" s="273">
        <v>149</v>
      </c>
      <c r="B158" s="254" t="s">
        <v>790</v>
      </c>
      <c r="C158" s="254">
        <v>358.6</v>
      </c>
      <c r="D158" s="256">
        <v>357.5333333333333</v>
      </c>
      <c r="E158" s="256">
        <v>354.06666666666661</v>
      </c>
      <c r="F158" s="256">
        <v>349.5333333333333</v>
      </c>
      <c r="G158" s="256">
        <v>346.06666666666661</v>
      </c>
      <c r="H158" s="256">
        <v>362.06666666666661</v>
      </c>
      <c r="I158" s="256">
        <v>365.5333333333333</v>
      </c>
      <c r="J158" s="256">
        <v>370.06666666666661</v>
      </c>
      <c r="K158" s="254">
        <v>361</v>
      </c>
      <c r="L158" s="254">
        <v>353</v>
      </c>
      <c r="M158" s="254">
        <v>8.5378399999999992</v>
      </c>
    </row>
    <row r="159" spans="1:13">
      <c r="A159" s="273">
        <v>150</v>
      </c>
      <c r="B159" s="254" t="s">
        <v>265</v>
      </c>
      <c r="C159" s="254">
        <v>614.85</v>
      </c>
      <c r="D159" s="256">
        <v>618.06666666666661</v>
      </c>
      <c r="E159" s="256">
        <v>609.13333333333321</v>
      </c>
      <c r="F159" s="256">
        <v>603.41666666666663</v>
      </c>
      <c r="G159" s="256">
        <v>594.48333333333323</v>
      </c>
      <c r="H159" s="256">
        <v>623.78333333333319</v>
      </c>
      <c r="I159" s="256">
        <v>632.71666666666658</v>
      </c>
      <c r="J159" s="256">
        <v>638.43333333333317</v>
      </c>
      <c r="K159" s="254">
        <v>627</v>
      </c>
      <c r="L159" s="254">
        <v>612.35</v>
      </c>
      <c r="M159" s="254">
        <v>2.0912500000000001</v>
      </c>
    </row>
    <row r="160" spans="1:13">
      <c r="A160" s="273">
        <v>151</v>
      </c>
      <c r="B160" s="254" t="s">
        <v>155</v>
      </c>
      <c r="C160" s="254">
        <v>123.35</v>
      </c>
      <c r="D160" s="256">
        <v>123.16666666666667</v>
      </c>
      <c r="E160" s="256">
        <v>121.93333333333334</v>
      </c>
      <c r="F160" s="256">
        <v>120.51666666666667</v>
      </c>
      <c r="G160" s="256">
        <v>119.28333333333333</v>
      </c>
      <c r="H160" s="256">
        <v>124.58333333333334</v>
      </c>
      <c r="I160" s="256">
        <v>125.81666666666666</v>
      </c>
      <c r="J160" s="256">
        <v>127.23333333333335</v>
      </c>
      <c r="K160" s="254">
        <v>124.4</v>
      </c>
      <c r="L160" s="254">
        <v>121.75</v>
      </c>
      <c r="M160" s="254">
        <v>219.78870000000001</v>
      </c>
    </row>
    <row r="161" spans="1:13">
      <c r="A161" s="273">
        <v>152</v>
      </c>
      <c r="B161" s="254" t="s">
        <v>154</v>
      </c>
      <c r="C161" s="254">
        <v>152.6</v>
      </c>
      <c r="D161" s="256">
        <v>152.86666666666667</v>
      </c>
      <c r="E161" s="256">
        <v>150.73333333333335</v>
      </c>
      <c r="F161" s="256">
        <v>148.86666666666667</v>
      </c>
      <c r="G161" s="256">
        <v>146.73333333333335</v>
      </c>
      <c r="H161" s="256">
        <v>154.73333333333335</v>
      </c>
      <c r="I161" s="256">
        <v>156.86666666666667</v>
      </c>
      <c r="J161" s="256">
        <v>158.73333333333335</v>
      </c>
      <c r="K161" s="254">
        <v>155</v>
      </c>
      <c r="L161" s="254">
        <v>151</v>
      </c>
      <c r="M161" s="254">
        <v>23.37979</v>
      </c>
    </row>
    <row r="162" spans="1:13">
      <c r="A162" s="273">
        <v>153</v>
      </c>
      <c r="B162" s="254" t="s">
        <v>266</v>
      </c>
      <c r="C162" s="254">
        <v>3584.25</v>
      </c>
      <c r="D162" s="256">
        <v>3576.15</v>
      </c>
      <c r="E162" s="256">
        <v>3549.3</v>
      </c>
      <c r="F162" s="256">
        <v>3514.35</v>
      </c>
      <c r="G162" s="256">
        <v>3487.5</v>
      </c>
      <c r="H162" s="256">
        <v>3611.1000000000004</v>
      </c>
      <c r="I162" s="256">
        <v>3637.95</v>
      </c>
      <c r="J162" s="256">
        <v>3672.9000000000005</v>
      </c>
      <c r="K162" s="254">
        <v>3603</v>
      </c>
      <c r="L162" s="254">
        <v>3541.2</v>
      </c>
      <c r="M162" s="254">
        <v>0.5202</v>
      </c>
    </row>
    <row r="163" spans="1:13">
      <c r="A163" s="273">
        <v>154</v>
      </c>
      <c r="B163" s="254" t="s">
        <v>267</v>
      </c>
      <c r="C163" s="254">
        <v>2849.35</v>
      </c>
      <c r="D163" s="256">
        <v>2832.7833333333333</v>
      </c>
      <c r="E163" s="256">
        <v>2779.5666666666666</v>
      </c>
      <c r="F163" s="256">
        <v>2709.7833333333333</v>
      </c>
      <c r="G163" s="256">
        <v>2656.5666666666666</v>
      </c>
      <c r="H163" s="256">
        <v>2902.5666666666666</v>
      </c>
      <c r="I163" s="256">
        <v>2955.7833333333328</v>
      </c>
      <c r="J163" s="256">
        <v>3025.5666666666666</v>
      </c>
      <c r="K163" s="254">
        <v>2886</v>
      </c>
      <c r="L163" s="254">
        <v>2763</v>
      </c>
      <c r="M163" s="254">
        <v>2.8443000000000001</v>
      </c>
    </row>
    <row r="164" spans="1:13">
      <c r="A164" s="273">
        <v>155</v>
      </c>
      <c r="B164" s="254" t="s">
        <v>156</v>
      </c>
      <c r="C164" s="254">
        <v>29436.45</v>
      </c>
      <c r="D164" s="256">
        <v>29528.649999999998</v>
      </c>
      <c r="E164" s="256">
        <v>29258.799999999996</v>
      </c>
      <c r="F164" s="256">
        <v>29081.149999999998</v>
      </c>
      <c r="G164" s="256">
        <v>28811.299999999996</v>
      </c>
      <c r="H164" s="256">
        <v>29706.299999999996</v>
      </c>
      <c r="I164" s="256">
        <v>29976.149999999994</v>
      </c>
      <c r="J164" s="256">
        <v>30153.799999999996</v>
      </c>
      <c r="K164" s="254">
        <v>29798.5</v>
      </c>
      <c r="L164" s="254">
        <v>29351</v>
      </c>
      <c r="M164" s="254">
        <v>0.24732999999999999</v>
      </c>
    </row>
    <row r="165" spans="1:13">
      <c r="A165" s="273">
        <v>156</v>
      </c>
      <c r="B165" s="254" t="s">
        <v>158</v>
      </c>
      <c r="C165" s="254">
        <v>231.1</v>
      </c>
      <c r="D165" s="256">
        <v>231.25</v>
      </c>
      <c r="E165" s="256">
        <v>230.15</v>
      </c>
      <c r="F165" s="256">
        <v>229.20000000000002</v>
      </c>
      <c r="G165" s="256">
        <v>228.10000000000002</v>
      </c>
      <c r="H165" s="256">
        <v>232.2</v>
      </c>
      <c r="I165" s="256">
        <v>233.3</v>
      </c>
      <c r="J165" s="256">
        <v>234.24999999999997</v>
      </c>
      <c r="K165" s="254">
        <v>232.35</v>
      </c>
      <c r="L165" s="254">
        <v>230.3</v>
      </c>
      <c r="M165" s="254">
        <v>46.070650000000001</v>
      </c>
    </row>
    <row r="166" spans="1:13">
      <c r="A166" s="273">
        <v>157</v>
      </c>
      <c r="B166" s="254" t="s">
        <v>269</v>
      </c>
      <c r="C166" s="254">
        <v>5587.95</v>
      </c>
      <c r="D166" s="256">
        <v>5572.6500000000005</v>
      </c>
      <c r="E166" s="256">
        <v>5495.3000000000011</v>
      </c>
      <c r="F166" s="256">
        <v>5402.6500000000005</v>
      </c>
      <c r="G166" s="256">
        <v>5325.3000000000011</v>
      </c>
      <c r="H166" s="256">
        <v>5665.3000000000011</v>
      </c>
      <c r="I166" s="256">
        <v>5742.6500000000015</v>
      </c>
      <c r="J166" s="256">
        <v>5835.3000000000011</v>
      </c>
      <c r="K166" s="254">
        <v>5650</v>
      </c>
      <c r="L166" s="254">
        <v>5480</v>
      </c>
      <c r="M166" s="254">
        <v>1.04864</v>
      </c>
    </row>
    <row r="167" spans="1:13">
      <c r="A167" s="273">
        <v>158</v>
      </c>
      <c r="B167" s="254" t="s">
        <v>160</v>
      </c>
      <c r="C167" s="254">
        <v>2133.15</v>
      </c>
      <c r="D167" s="256">
        <v>2138.6666666666665</v>
      </c>
      <c r="E167" s="256">
        <v>2121.333333333333</v>
      </c>
      <c r="F167" s="256">
        <v>2109.5166666666664</v>
      </c>
      <c r="G167" s="256">
        <v>2092.1833333333329</v>
      </c>
      <c r="H167" s="256">
        <v>2150.4833333333331</v>
      </c>
      <c r="I167" s="256">
        <v>2167.8166666666662</v>
      </c>
      <c r="J167" s="256">
        <v>2179.6333333333332</v>
      </c>
      <c r="K167" s="254">
        <v>2156</v>
      </c>
      <c r="L167" s="254">
        <v>2126.85</v>
      </c>
      <c r="M167" s="254">
        <v>1.67479</v>
      </c>
    </row>
    <row r="168" spans="1:13">
      <c r="A168" s="273">
        <v>159</v>
      </c>
      <c r="B168" s="254" t="s">
        <v>157</v>
      </c>
      <c r="C168" s="254">
        <v>2432.5500000000002</v>
      </c>
      <c r="D168" s="256">
        <v>2453.1833333333334</v>
      </c>
      <c r="E168" s="256">
        <v>2400.6166666666668</v>
      </c>
      <c r="F168" s="256">
        <v>2368.6833333333334</v>
      </c>
      <c r="G168" s="256">
        <v>2316.1166666666668</v>
      </c>
      <c r="H168" s="256">
        <v>2485.1166666666668</v>
      </c>
      <c r="I168" s="256">
        <v>2537.6833333333334</v>
      </c>
      <c r="J168" s="256">
        <v>2569.6166666666668</v>
      </c>
      <c r="K168" s="254">
        <v>2505.75</v>
      </c>
      <c r="L168" s="254">
        <v>2421.25</v>
      </c>
      <c r="M168" s="254">
        <v>19.29439</v>
      </c>
    </row>
    <row r="169" spans="1:13">
      <c r="A169" s="273">
        <v>160</v>
      </c>
      <c r="B169" s="254" t="s">
        <v>461</v>
      </c>
      <c r="C169" s="254">
        <v>1996.1</v>
      </c>
      <c r="D169" s="256">
        <v>1981.5333333333331</v>
      </c>
      <c r="E169" s="256">
        <v>1954.7666666666662</v>
      </c>
      <c r="F169" s="256">
        <v>1913.4333333333332</v>
      </c>
      <c r="G169" s="256">
        <v>1886.6666666666663</v>
      </c>
      <c r="H169" s="256">
        <v>2022.8666666666661</v>
      </c>
      <c r="I169" s="256">
        <v>2049.6333333333332</v>
      </c>
      <c r="J169" s="256">
        <v>2090.9666666666662</v>
      </c>
      <c r="K169" s="254">
        <v>2008.3</v>
      </c>
      <c r="L169" s="254">
        <v>1940.2</v>
      </c>
      <c r="M169" s="254">
        <v>2.2176</v>
      </c>
    </row>
    <row r="170" spans="1:13">
      <c r="A170" s="273">
        <v>161</v>
      </c>
      <c r="B170" s="254" t="s">
        <v>159</v>
      </c>
      <c r="C170" s="254">
        <v>123.15</v>
      </c>
      <c r="D170" s="256">
        <v>124.11666666666667</v>
      </c>
      <c r="E170" s="256">
        <v>121.98333333333335</v>
      </c>
      <c r="F170" s="256">
        <v>120.81666666666668</v>
      </c>
      <c r="G170" s="256">
        <v>118.68333333333335</v>
      </c>
      <c r="H170" s="256">
        <v>125.28333333333335</v>
      </c>
      <c r="I170" s="256">
        <v>127.41666666666667</v>
      </c>
      <c r="J170" s="256">
        <v>128.58333333333334</v>
      </c>
      <c r="K170" s="254">
        <v>126.25</v>
      </c>
      <c r="L170" s="254">
        <v>122.95</v>
      </c>
      <c r="M170" s="254">
        <v>60.925789999999999</v>
      </c>
    </row>
    <row r="171" spans="1:13">
      <c r="A171" s="273">
        <v>162</v>
      </c>
      <c r="B171" s="254" t="s">
        <v>162</v>
      </c>
      <c r="C171" s="254">
        <v>232.25</v>
      </c>
      <c r="D171" s="256">
        <v>233.41666666666666</v>
      </c>
      <c r="E171" s="256">
        <v>230.83333333333331</v>
      </c>
      <c r="F171" s="256">
        <v>229.41666666666666</v>
      </c>
      <c r="G171" s="256">
        <v>226.83333333333331</v>
      </c>
      <c r="H171" s="256">
        <v>234.83333333333331</v>
      </c>
      <c r="I171" s="256">
        <v>237.41666666666663</v>
      </c>
      <c r="J171" s="256">
        <v>238.83333333333331</v>
      </c>
      <c r="K171" s="254">
        <v>236</v>
      </c>
      <c r="L171" s="254">
        <v>232</v>
      </c>
      <c r="M171" s="254">
        <v>60.306489999999997</v>
      </c>
    </row>
    <row r="172" spans="1:13">
      <c r="A172" s="273">
        <v>163</v>
      </c>
      <c r="B172" s="254" t="s">
        <v>270</v>
      </c>
      <c r="C172" s="254">
        <v>286.14999999999998</v>
      </c>
      <c r="D172" s="256">
        <v>287.56666666666666</v>
      </c>
      <c r="E172" s="256">
        <v>283.63333333333333</v>
      </c>
      <c r="F172" s="256">
        <v>281.11666666666667</v>
      </c>
      <c r="G172" s="256">
        <v>277.18333333333334</v>
      </c>
      <c r="H172" s="256">
        <v>290.08333333333331</v>
      </c>
      <c r="I172" s="256">
        <v>294.01666666666659</v>
      </c>
      <c r="J172" s="256">
        <v>296.5333333333333</v>
      </c>
      <c r="K172" s="254">
        <v>291.5</v>
      </c>
      <c r="L172" s="254">
        <v>285.05</v>
      </c>
      <c r="M172" s="254">
        <v>2.6851799999999999</v>
      </c>
    </row>
    <row r="173" spans="1:13">
      <c r="A173" s="273">
        <v>164</v>
      </c>
      <c r="B173" s="254" t="s">
        <v>271</v>
      </c>
      <c r="C173" s="254">
        <v>13566.2</v>
      </c>
      <c r="D173" s="256">
        <v>13493.733333333332</v>
      </c>
      <c r="E173" s="256">
        <v>13312.466666666664</v>
      </c>
      <c r="F173" s="256">
        <v>13058.733333333332</v>
      </c>
      <c r="G173" s="256">
        <v>12877.466666666664</v>
      </c>
      <c r="H173" s="256">
        <v>13747.466666666664</v>
      </c>
      <c r="I173" s="256">
        <v>13928.73333333333</v>
      </c>
      <c r="J173" s="256">
        <v>14182.466666666664</v>
      </c>
      <c r="K173" s="254">
        <v>13675</v>
      </c>
      <c r="L173" s="254">
        <v>13240</v>
      </c>
      <c r="M173" s="254">
        <v>6.9629999999999997E-2</v>
      </c>
    </row>
    <row r="174" spans="1:13">
      <c r="A174" s="273">
        <v>165</v>
      </c>
      <c r="B174" s="254" t="s">
        <v>161</v>
      </c>
      <c r="C174" s="254">
        <v>42.25</v>
      </c>
      <c r="D174" s="256">
        <v>42.166666666666664</v>
      </c>
      <c r="E174" s="256">
        <v>41.383333333333326</v>
      </c>
      <c r="F174" s="256">
        <v>40.516666666666659</v>
      </c>
      <c r="G174" s="256">
        <v>39.73333333333332</v>
      </c>
      <c r="H174" s="256">
        <v>43.033333333333331</v>
      </c>
      <c r="I174" s="256">
        <v>43.816666666666677</v>
      </c>
      <c r="J174" s="256">
        <v>44.683333333333337</v>
      </c>
      <c r="K174" s="254">
        <v>42.95</v>
      </c>
      <c r="L174" s="254">
        <v>41.3</v>
      </c>
      <c r="M174" s="254">
        <v>2057.7227699999999</v>
      </c>
    </row>
    <row r="175" spans="1:13">
      <c r="A175" s="273">
        <v>166</v>
      </c>
      <c r="B175" s="254" t="s">
        <v>165</v>
      </c>
      <c r="C175" s="254">
        <v>208.35</v>
      </c>
      <c r="D175" s="256">
        <v>209.38333333333333</v>
      </c>
      <c r="E175" s="256">
        <v>206.96666666666664</v>
      </c>
      <c r="F175" s="256">
        <v>205.58333333333331</v>
      </c>
      <c r="G175" s="256">
        <v>203.16666666666663</v>
      </c>
      <c r="H175" s="256">
        <v>210.76666666666665</v>
      </c>
      <c r="I175" s="256">
        <v>213.18333333333334</v>
      </c>
      <c r="J175" s="256">
        <v>214.56666666666666</v>
      </c>
      <c r="K175" s="254">
        <v>211.8</v>
      </c>
      <c r="L175" s="254">
        <v>208</v>
      </c>
      <c r="M175" s="254">
        <v>64.626459999999994</v>
      </c>
    </row>
    <row r="176" spans="1:13">
      <c r="A176" s="273">
        <v>167</v>
      </c>
      <c r="B176" s="254" t="s">
        <v>166</v>
      </c>
      <c r="C176" s="254">
        <v>144.94999999999999</v>
      </c>
      <c r="D176" s="256">
        <v>145.16666666666666</v>
      </c>
      <c r="E176" s="256">
        <v>143.93333333333331</v>
      </c>
      <c r="F176" s="256">
        <v>142.91666666666666</v>
      </c>
      <c r="G176" s="256">
        <v>141.68333333333331</v>
      </c>
      <c r="H176" s="256">
        <v>146.18333333333331</v>
      </c>
      <c r="I176" s="256">
        <v>147.41666666666666</v>
      </c>
      <c r="J176" s="256">
        <v>148.43333333333331</v>
      </c>
      <c r="K176" s="254">
        <v>146.4</v>
      </c>
      <c r="L176" s="254">
        <v>144.15</v>
      </c>
      <c r="M176" s="254">
        <v>30.580939999999998</v>
      </c>
    </row>
    <row r="177" spans="1:13">
      <c r="A177" s="273">
        <v>168</v>
      </c>
      <c r="B177" s="254" t="s">
        <v>273</v>
      </c>
      <c r="C177" s="254">
        <v>585.25</v>
      </c>
      <c r="D177" s="256">
        <v>587.33333333333337</v>
      </c>
      <c r="E177" s="256">
        <v>580.91666666666674</v>
      </c>
      <c r="F177" s="256">
        <v>576.58333333333337</v>
      </c>
      <c r="G177" s="256">
        <v>570.16666666666674</v>
      </c>
      <c r="H177" s="256">
        <v>591.66666666666674</v>
      </c>
      <c r="I177" s="256">
        <v>598.08333333333348</v>
      </c>
      <c r="J177" s="256">
        <v>602.41666666666674</v>
      </c>
      <c r="K177" s="254">
        <v>593.75</v>
      </c>
      <c r="L177" s="254">
        <v>583</v>
      </c>
      <c r="M177" s="254">
        <v>2.2658399999999999</v>
      </c>
    </row>
    <row r="178" spans="1:13">
      <c r="A178" s="273">
        <v>169</v>
      </c>
      <c r="B178" s="254" t="s">
        <v>167</v>
      </c>
      <c r="C178" s="254">
        <v>2205.35</v>
      </c>
      <c r="D178" s="256">
        <v>2219.2166666666667</v>
      </c>
      <c r="E178" s="256">
        <v>2187.8333333333335</v>
      </c>
      <c r="F178" s="256">
        <v>2170.3166666666666</v>
      </c>
      <c r="G178" s="256">
        <v>2138.9333333333334</v>
      </c>
      <c r="H178" s="256">
        <v>2236.7333333333336</v>
      </c>
      <c r="I178" s="256">
        <v>2268.1166666666668</v>
      </c>
      <c r="J178" s="256">
        <v>2285.6333333333337</v>
      </c>
      <c r="K178" s="254">
        <v>2250.6</v>
      </c>
      <c r="L178" s="254">
        <v>2201.6999999999998</v>
      </c>
      <c r="M178" s="254">
        <v>76.857960000000006</v>
      </c>
    </row>
    <row r="179" spans="1:13">
      <c r="A179" s="273">
        <v>170</v>
      </c>
      <c r="B179" s="254" t="s">
        <v>814</v>
      </c>
      <c r="C179" s="254">
        <v>933.7</v>
      </c>
      <c r="D179" s="256">
        <v>944.9</v>
      </c>
      <c r="E179" s="256">
        <v>919.8</v>
      </c>
      <c r="F179" s="256">
        <v>905.9</v>
      </c>
      <c r="G179" s="256">
        <v>880.8</v>
      </c>
      <c r="H179" s="256">
        <v>958.8</v>
      </c>
      <c r="I179" s="256">
        <v>983.90000000000009</v>
      </c>
      <c r="J179" s="256">
        <v>997.8</v>
      </c>
      <c r="K179" s="254">
        <v>970</v>
      </c>
      <c r="L179" s="254">
        <v>931</v>
      </c>
      <c r="M179" s="254">
        <v>99.344200000000001</v>
      </c>
    </row>
    <row r="180" spans="1:13">
      <c r="A180" s="273">
        <v>171</v>
      </c>
      <c r="B180" s="254" t="s">
        <v>274</v>
      </c>
      <c r="C180" s="254">
        <v>1000.55</v>
      </c>
      <c r="D180" s="256">
        <v>1004.8666666666667</v>
      </c>
      <c r="E180" s="256">
        <v>994.68333333333339</v>
      </c>
      <c r="F180" s="256">
        <v>988.81666666666672</v>
      </c>
      <c r="G180" s="256">
        <v>978.63333333333344</v>
      </c>
      <c r="H180" s="256">
        <v>1010.7333333333333</v>
      </c>
      <c r="I180" s="256">
        <v>1020.9166666666665</v>
      </c>
      <c r="J180" s="256">
        <v>1026.7833333333333</v>
      </c>
      <c r="K180" s="254">
        <v>1015.05</v>
      </c>
      <c r="L180" s="254">
        <v>999</v>
      </c>
      <c r="M180" s="254">
        <v>18.02617</v>
      </c>
    </row>
    <row r="181" spans="1:13">
      <c r="A181" s="273">
        <v>172</v>
      </c>
      <c r="B181" s="254" t="s">
        <v>172</v>
      </c>
      <c r="C181" s="254">
        <v>6904.75</v>
      </c>
      <c r="D181" s="256">
        <v>6943.916666666667</v>
      </c>
      <c r="E181" s="256">
        <v>6840.8333333333339</v>
      </c>
      <c r="F181" s="256">
        <v>6776.916666666667</v>
      </c>
      <c r="G181" s="256">
        <v>6673.8333333333339</v>
      </c>
      <c r="H181" s="256">
        <v>7007.8333333333339</v>
      </c>
      <c r="I181" s="256">
        <v>7110.9166666666679</v>
      </c>
      <c r="J181" s="256">
        <v>7174.8333333333339</v>
      </c>
      <c r="K181" s="254">
        <v>7047</v>
      </c>
      <c r="L181" s="254">
        <v>6880</v>
      </c>
      <c r="M181" s="254">
        <v>0.79552999999999996</v>
      </c>
    </row>
    <row r="182" spans="1:13">
      <c r="A182" s="273">
        <v>173</v>
      </c>
      <c r="B182" s="254" t="s">
        <v>478</v>
      </c>
      <c r="C182" s="254">
        <v>7722.1</v>
      </c>
      <c r="D182" s="256">
        <v>7704.0333333333328</v>
      </c>
      <c r="E182" s="256">
        <v>7618.0666666666657</v>
      </c>
      <c r="F182" s="256">
        <v>7514.0333333333328</v>
      </c>
      <c r="G182" s="256">
        <v>7428.0666666666657</v>
      </c>
      <c r="H182" s="256">
        <v>7808.0666666666657</v>
      </c>
      <c r="I182" s="256">
        <v>7894.0333333333328</v>
      </c>
      <c r="J182" s="256">
        <v>7998.0666666666657</v>
      </c>
      <c r="K182" s="254">
        <v>7790</v>
      </c>
      <c r="L182" s="254">
        <v>7600</v>
      </c>
      <c r="M182" s="254">
        <v>0.1203</v>
      </c>
    </row>
    <row r="183" spans="1:13">
      <c r="A183" s="273">
        <v>174</v>
      </c>
      <c r="B183" s="254" t="s">
        <v>170</v>
      </c>
      <c r="C183" s="254">
        <v>28867.200000000001</v>
      </c>
      <c r="D183" s="256">
        <v>28977.466666666671</v>
      </c>
      <c r="E183" s="256">
        <v>28639.53333333334</v>
      </c>
      <c r="F183" s="256">
        <v>28411.866666666669</v>
      </c>
      <c r="G183" s="256">
        <v>28073.933333333338</v>
      </c>
      <c r="H183" s="256">
        <v>29205.133333333342</v>
      </c>
      <c r="I183" s="256">
        <v>29543.066666666669</v>
      </c>
      <c r="J183" s="256">
        <v>29770.733333333344</v>
      </c>
      <c r="K183" s="254">
        <v>29315.4</v>
      </c>
      <c r="L183" s="254">
        <v>28749.8</v>
      </c>
      <c r="M183" s="254">
        <v>0.24623</v>
      </c>
    </row>
    <row r="184" spans="1:13">
      <c r="A184" s="273">
        <v>175</v>
      </c>
      <c r="B184" s="254" t="s">
        <v>173</v>
      </c>
      <c r="C184" s="254">
        <v>1366.8</v>
      </c>
      <c r="D184" s="256">
        <v>1371.3166666666668</v>
      </c>
      <c r="E184" s="256">
        <v>1356.6333333333337</v>
      </c>
      <c r="F184" s="256">
        <v>1346.4666666666669</v>
      </c>
      <c r="G184" s="256">
        <v>1331.7833333333338</v>
      </c>
      <c r="H184" s="256">
        <v>1381.4833333333336</v>
      </c>
      <c r="I184" s="256">
        <v>1396.1666666666665</v>
      </c>
      <c r="J184" s="256">
        <v>1406.3333333333335</v>
      </c>
      <c r="K184" s="254">
        <v>1386</v>
      </c>
      <c r="L184" s="254">
        <v>1361.15</v>
      </c>
      <c r="M184" s="254">
        <v>9.8498300000000008</v>
      </c>
    </row>
    <row r="185" spans="1:13">
      <c r="A185" s="273">
        <v>176</v>
      </c>
      <c r="B185" s="254" t="s">
        <v>171</v>
      </c>
      <c r="C185" s="254">
        <v>2028.25</v>
      </c>
      <c r="D185" s="256">
        <v>2022.8333333333333</v>
      </c>
      <c r="E185" s="256">
        <v>1997.6666666666665</v>
      </c>
      <c r="F185" s="256">
        <v>1967.0833333333333</v>
      </c>
      <c r="G185" s="256">
        <v>1941.9166666666665</v>
      </c>
      <c r="H185" s="256">
        <v>2053.4166666666665</v>
      </c>
      <c r="I185" s="256">
        <v>2078.583333333333</v>
      </c>
      <c r="J185" s="256">
        <v>2109.1666666666665</v>
      </c>
      <c r="K185" s="254">
        <v>2048</v>
      </c>
      <c r="L185" s="254">
        <v>1992.25</v>
      </c>
      <c r="M185" s="254">
        <v>3.9092899999999999</v>
      </c>
    </row>
    <row r="186" spans="1:13">
      <c r="A186" s="273">
        <v>177</v>
      </c>
      <c r="B186" s="254" t="s">
        <v>169</v>
      </c>
      <c r="C186" s="254">
        <v>418.85</v>
      </c>
      <c r="D186" s="256">
        <v>419.5333333333333</v>
      </c>
      <c r="E186" s="256">
        <v>414.31666666666661</v>
      </c>
      <c r="F186" s="256">
        <v>409.7833333333333</v>
      </c>
      <c r="G186" s="256">
        <v>404.56666666666661</v>
      </c>
      <c r="H186" s="256">
        <v>424.06666666666661</v>
      </c>
      <c r="I186" s="256">
        <v>429.2833333333333</v>
      </c>
      <c r="J186" s="256">
        <v>433.81666666666661</v>
      </c>
      <c r="K186" s="254">
        <v>424.75</v>
      </c>
      <c r="L186" s="254">
        <v>415</v>
      </c>
      <c r="M186" s="254">
        <v>275.64828999999997</v>
      </c>
    </row>
    <row r="187" spans="1:13">
      <c r="A187" s="273">
        <v>178</v>
      </c>
      <c r="B187" s="254" t="s">
        <v>168</v>
      </c>
      <c r="C187" s="254">
        <v>124.1</v>
      </c>
      <c r="D187" s="256">
        <v>125.68333333333334</v>
      </c>
      <c r="E187" s="256">
        <v>122.06666666666666</v>
      </c>
      <c r="F187" s="256">
        <v>120.03333333333333</v>
      </c>
      <c r="G187" s="256">
        <v>116.41666666666666</v>
      </c>
      <c r="H187" s="256">
        <v>127.71666666666667</v>
      </c>
      <c r="I187" s="256">
        <v>131.33333333333334</v>
      </c>
      <c r="J187" s="256">
        <v>133.36666666666667</v>
      </c>
      <c r="K187" s="254">
        <v>129.30000000000001</v>
      </c>
      <c r="L187" s="254">
        <v>123.65</v>
      </c>
      <c r="M187" s="254">
        <v>416.82650999999998</v>
      </c>
    </row>
    <row r="188" spans="1:13">
      <c r="A188" s="273">
        <v>179</v>
      </c>
      <c r="B188" s="254" t="s">
        <v>175</v>
      </c>
      <c r="C188" s="254">
        <v>665.25</v>
      </c>
      <c r="D188" s="256">
        <v>667.2833333333333</v>
      </c>
      <c r="E188" s="256">
        <v>662.21666666666658</v>
      </c>
      <c r="F188" s="256">
        <v>659.18333333333328</v>
      </c>
      <c r="G188" s="256">
        <v>654.11666666666656</v>
      </c>
      <c r="H188" s="256">
        <v>670.31666666666661</v>
      </c>
      <c r="I188" s="256">
        <v>675.38333333333321</v>
      </c>
      <c r="J188" s="256">
        <v>678.41666666666663</v>
      </c>
      <c r="K188" s="254">
        <v>672.35</v>
      </c>
      <c r="L188" s="254">
        <v>664.25</v>
      </c>
      <c r="M188" s="254">
        <v>26.310310000000001</v>
      </c>
    </row>
    <row r="189" spans="1:13">
      <c r="A189" s="273">
        <v>180</v>
      </c>
      <c r="B189" s="254" t="s">
        <v>176</v>
      </c>
      <c r="C189" s="254">
        <v>538.45000000000005</v>
      </c>
      <c r="D189" s="256">
        <v>544.41666666666663</v>
      </c>
      <c r="E189" s="256">
        <v>530.0333333333333</v>
      </c>
      <c r="F189" s="256">
        <v>521.61666666666667</v>
      </c>
      <c r="G189" s="256">
        <v>507.23333333333335</v>
      </c>
      <c r="H189" s="256">
        <v>552.83333333333326</v>
      </c>
      <c r="I189" s="256">
        <v>567.2166666666667</v>
      </c>
      <c r="J189" s="256">
        <v>575.63333333333321</v>
      </c>
      <c r="K189" s="254">
        <v>558.79999999999995</v>
      </c>
      <c r="L189" s="254">
        <v>536</v>
      </c>
      <c r="M189" s="254">
        <v>18.613060000000001</v>
      </c>
    </row>
    <row r="190" spans="1:13">
      <c r="A190" s="273">
        <v>181</v>
      </c>
      <c r="B190" s="254" t="s">
        <v>275</v>
      </c>
      <c r="C190" s="254">
        <v>577.20000000000005</v>
      </c>
      <c r="D190" s="256">
        <v>581.26666666666677</v>
      </c>
      <c r="E190" s="256">
        <v>571.83333333333348</v>
      </c>
      <c r="F190" s="256">
        <v>566.4666666666667</v>
      </c>
      <c r="G190" s="256">
        <v>557.03333333333342</v>
      </c>
      <c r="H190" s="256">
        <v>586.63333333333355</v>
      </c>
      <c r="I190" s="256">
        <v>596.06666666666672</v>
      </c>
      <c r="J190" s="256">
        <v>601.43333333333362</v>
      </c>
      <c r="K190" s="254">
        <v>590.70000000000005</v>
      </c>
      <c r="L190" s="254">
        <v>575.9</v>
      </c>
      <c r="M190" s="254">
        <v>3.1505200000000002</v>
      </c>
    </row>
    <row r="191" spans="1:13">
      <c r="A191" s="273">
        <v>182</v>
      </c>
      <c r="B191" s="254" t="s">
        <v>188</v>
      </c>
      <c r="C191" s="254">
        <v>619.54999999999995</v>
      </c>
      <c r="D191" s="256">
        <v>621.66666666666663</v>
      </c>
      <c r="E191" s="256">
        <v>615.33333333333326</v>
      </c>
      <c r="F191" s="256">
        <v>611.11666666666667</v>
      </c>
      <c r="G191" s="256">
        <v>604.7833333333333</v>
      </c>
      <c r="H191" s="256">
        <v>625.88333333333321</v>
      </c>
      <c r="I191" s="256">
        <v>632.21666666666647</v>
      </c>
      <c r="J191" s="256">
        <v>636.43333333333317</v>
      </c>
      <c r="K191" s="254">
        <v>628</v>
      </c>
      <c r="L191" s="254">
        <v>617.45000000000005</v>
      </c>
      <c r="M191" s="254">
        <v>13.5123</v>
      </c>
    </row>
    <row r="192" spans="1:13">
      <c r="A192" s="273">
        <v>183</v>
      </c>
      <c r="B192" s="254" t="s">
        <v>177</v>
      </c>
      <c r="C192" s="254">
        <v>714.9</v>
      </c>
      <c r="D192" s="256">
        <v>719.26666666666677</v>
      </c>
      <c r="E192" s="256">
        <v>708.78333333333353</v>
      </c>
      <c r="F192" s="256">
        <v>702.66666666666674</v>
      </c>
      <c r="G192" s="256">
        <v>692.18333333333351</v>
      </c>
      <c r="H192" s="256">
        <v>725.38333333333355</v>
      </c>
      <c r="I192" s="256">
        <v>735.8666666666669</v>
      </c>
      <c r="J192" s="256">
        <v>741.98333333333358</v>
      </c>
      <c r="K192" s="254">
        <v>729.75</v>
      </c>
      <c r="L192" s="254">
        <v>713.15</v>
      </c>
      <c r="M192" s="254">
        <v>18.13984</v>
      </c>
    </row>
    <row r="193" spans="1:13">
      <c r="A193" s="273">
        <v>184</v>
      </c>
      <c r="B193" s="254" t="s">
        <v>183</v>
      </c>
      <c r="C193" s="254">
        <v>3261.4</v>
      </c>
      <c r="D193" s="256">
        <v>3282.2666666666664</v>
      </c>
      <c r="E193" s="256">
        <v>3235.5333333333328</v>
      </c>
      <c r="F193" s="256">
        <v>3209.6666666666665</v>
      </c>
      <c r="G193" s="256">
        <v>3162.9333333333329</v>
      </c>
      <c r="H193" s="256">
        <v>3308.1333333333328</v>
      </c>
      <c r="I193" s="256">
        <v>3354.8666666666663</v>
      </c>
      <c r="J193" s="256">
        <v>3380.7333333333327</v>
      </c>
      <c r="K193" s="254">
        <v>3329</v>
      </c>
      <c r="L193" s="254">
        <v>3256.4</v>
      </c>
      <c r="M193" s="254">
        <v>14.67104</v>
      </c>
    </row>
    <row r="194" spans="1:13">
      <c r="A194" s="273">
        <v>185</v>
      </c>
      <c r="B194" s="254" t="s">
        <v>804</v>
      </c>
      <c r="C194" s="254">
        <v>757.85</v>
      </c>
      <c r="D194" s="256">
        <v>758.23333333333323</v>
      </c>
      <c r="E194" s="256">
        <v>751.46666666666647</v>
      </c>
      <c r="F194" s="256">
        <v>745.08333333333326</v>
      </c>
      <c r="G194" s="256">
        <v>738.31666666666649</v>
      </c>
      <c r="H194" s="256">
        <v>764.61666666666645</v>
      </c>
      <c r="I194" s="256">
        <v>771.3833333333331</v>
      </c>
      <c r="J194" s="256">
        <v>777.76666666666642</v>
      </c>
      <c r="K194" s="254">
        <v>765</v>
      </c>
      <c r="L194" s="254">
        <v>751.85</v>
      </c>
      <c r="M194" s="254">
        <v>29.523599999999998</v>
      </c>
    </row>
    <row r="195" spans="1:13">
      <c r="A195" s="273">
        <v>186</v>
      </c>
      <c r="B195" s="254" t="s">
        <v>179</v>
      </c>
      <c r="C195" s="254">
        <v>335.25</v>
      </c>
      <c r="D195" s="256">
        <v>337.59999999999997</v>
      </c>
      <c r="E195" s="256">
        <v>331.94999999999993</v>
      </c>
      <c r="F195" s="256">
        <v>328.65</v>
      </c>
      <c r="G195" s="256">
        <v>322.99999999999994</v>
      </c>
      <c r="H195" s="256">
        <v>340.89999999999992</v>
      </c>
      <c r="I195" s="256">
        <v>346.5499999999999</v>
      </c>
      <c r="J195" s="256">
        <v>349.84999999999991</v>
      </c>
      <c r="K195" s="254">
        <v>343.25</v>
      </c>
      <c r="L195" s="254">
        <v>334.3</v>
      </c>
      <c r="M195" s="254">
        <v>257.41627999999997</v>
      </c>
    </row>
    <row r="196" spans="1:13">
      <c r="A196" s="273">
        <v>187</v>
      </c>
      <c r="B196" s="245" t="s">
        <v>181</v>
      </c>
      <c r="C196" s="245">
        <v>120.75</v>
      </c>
      <c r="D196" s="280">
        <v>121.5</v>
      </c>
      <c r="E196" s="280">
        <v>119.8</v>
      </c>
      <c r="F196" s="280">
        <v>118.85</v>
      </c>
      <c r="G196" s="280">
        <v>117.14999999999999</v>
      </c>
      <c r="H196" s="280">
        <v>122.45</v>
      </c>
      <c r="I196" s="280">
        <v>124.14999999999999</v>
      </c>
      <c r="J196" s="280">
        <v>125.10000000000001</v>
      </c>
      <c r="K196" s="245">
        <v>123.2</v>
      </c>
      <c r="L196" s="245">
        <v>120.55</v>
      </c>
      <c r="M196" s="245">
        <v>293.38636000000002</v>
      </c>
    </row>
    <row r="197" spans="1:13">
      <c r="A197" s="273">
        <v>188</v>
      </c>
      <c r="B197" s="245" t="s">
        <v>182</v>
      </c>
      <c r="C197" s="245">
        <v>1100.0999999999999</v>
      </c>
      <c r="D197" s="280">
        <v>1108.4999999999998</v>
      </c>
      <c r="E197" s="280">
        <v>1089.4499999999996</v>
      </c>
      <c r="F197" s="280">
        <v>1078.7999999999997</v>
      </c>
      <c r="G197" s="280">
        <v>1059.7499999999995</v>
      </c>
      <c r="H197" s="280">
        <v>1119.1499999999996</v>
      </c>
      <c r="I197" s="280">
        <v>1138.1999999999998</v>
      </c>
      <c r="J197" s="280">
        <v>1148.8499999999997</v>
      </c>
      <c r="K197" s="245">
        <v>1127.55</v>
      </c>
      <c r="L197" s="245">
        <v>1097.8499999999999</v>
      </c>
      <c r="M197" s="245">
        <v>78.063360000000003</v>
      </c>
    </row>
    <row r="198" spans="1:13">
      <c r="A198" s="273">
        <v>189</v>
      </c>
      <c r="B198" s="245" t="s">
        <v>184</v>
      </c>
      <c r="C198" s="245">
        <v>1056.45</v>
      </c>
      <c r="D198" s="280">
        <v>1052.3999999999999</v>
      </c>
      <c r="E198" s="280">
        <v>1042.4999999999998</v>
      </c>
      <c r="F198" s="280">
        <v>1028.55</v>
      </c>
      <c r="G198" s="280">
        <v>1018.6499999999999</v>
      </c>
      <c r="H198" s="280">
        <v>1066.3499999999997</v>
      </c>
      <c r="I198" s="280">
        <v>1076.2499999999998</v>
      </c>
      <c r="J198" s="280">
        <v>1090.1999999999996</v>
      </c>
      <c r="K198" s="245">
        <v>1062.3</v>
      </c>
      <c r="L198" s="245">
        <v>1038.45</v>
      </c>
      <c r="M198" s="245">
        <v>41.305390000000003</v>
      </c>
    </row>
    <row r="199" spans="1:13">
      <c r="A199" s="273">
        <v>190</v>
      </c>
      <c r="B199" s="245" t="s">
        <v>164</v>
      </c>
      <c r="C199" s="245">
        <v>1024.8</v>
      </c>
      <c r="D199" s="280">
        <v>1021.9333333333334</v>
      </c>
      <c r="E199" s="280">
        <v>1011.8666666666668</v>
      </c>
      <c r="F199" s="280">
        <v>998.93333333333339</v>
      </c>
      <c r="G199" s="280">
        <v>988.86666666666679</v>
      </c>
      <c r="H199" s="280">
        <v>1034.8666666666668</v>
      </c>
      <c r="I199" s="280">
        <v>1044.9333333333334</v>
      </c>
      <c r="J199" s="280">
        <v>1057.8666666666668</v>
      </c>
      <c r="K199" s="245">
        <v>1032</v>
      </c>
      <c r="L199" s="245">
        <v>1009</v>
      </c>
      <c r="M199" s="245">
        <v>2.9698699999999998</v>
      </c>
    </row>
    <row r="200" spans="1:13">
      <c r="A200" s="273">
        <v>191</v>
      </c>
      <c r="B200" s="245" t="s">
        <v>185</v>
      </c>
      <c r="C200" s="245">
        <v>1782.55</v>
      </c>
      <c r="D200" s="280">
        <v>1774.5333333333335</v>
      </c>
      <c r="E200" s="280">
        <v>1763.0666666666671</v>
      </c>
      <c r="F200" s="280">
        <v>1743.5833333333335</v>
      </c>
      <c r="G200" s="280">
        <v>1732.116666666667</v>
      </c>
      <c r="H200" s="280">
        <v>1794.0166666666671</v>
      </c>
      <c r="I200" s="280">
        <v>1805.4833333333338</v>
      </c>
      <c r="J200" s="280">
        <v>1824.9666666666672</v>
      </c>
      <c r="K200" s="245">
        <v>1786</v>
      </c>
      <c r="L200" s="245">
        <v>1755.05</v>
      </c>
      <c r="M200" s="245">
        <v>16.085180000000001</v>
      </c>
    </row>
    <row r="201" spans="1:13">
      <c r="A201" s="273">
        <v>192</v>
      </c>
      <c r="B201" s="245" t="s">
        <v>186</v>
      </c>
      <c r="C201" s="245">
        <v>2903.7</v>
      </c>
      <c r="D201" s="280">
        <v>2914.7833333333328</v>
      </c>
      <c r="E201" s="280">
        <v>2888.8666666666659</v>
      </c>
      <c r="F201" s="280">
        <v>2874.0333333333328</v>
      </c>
      <c r="G201" s="280">
        <v>2848.1166666666659</v>
      </c>
      <c r="H201" s="280">
        <v>2929.6166666666659</v>
      </c>
      <c r="I201" s="280">
        <v>2955.5333333333328</v>
      </c>
      <c r="J201" s="280">
        <v>2970.3666666666659</v>
      </c>
      <c r="K201" s="245">
        <v>2940.7</v>
      </c>
      <c r="L201" s="245">
        <v>2899.95</v>
      </c>
      <c r="M201" s="245">
        <v>0.84924999999999995</v>
      </c>
    </row>
    <row r="202" spans="1:13">
      <c r="A202" s="273">
        <v>193</v>
      </c>
      <c r="B202" s="245" t="s">
        <v>187</v>
      </c>
      <c r="C202" s="245">
        <v>457.5</v>
      </c>
      <c r="D202" s="280">
        <v>457.01666666666665</v>
      </c>
      <c r="E202" s="280">
        <v>453.5333333333333</v>
      </c>
      <c r="F202" s="280">
        <v>449.56666666666666</v>
      </c>
      <c r="G202" s="280">
        <v>446.08333333333331</v>
      </c>
      <c r="H202" s="280">
        <v>460.98333333333329</v>
      </c>
      <c r="I202" s="280">
        <v>464.46666666666664</v>
      </c>
      <c r="J202" s="280">
        <v>468.43333333333328</v>
      </c>
      <c r="K202" s="245">
        <v>460.5</v>
      </c>
      <c r="L202" s="245">
        <v>453.05</v>
      </c>
      <c r="M202" s="245">
        <v>9.4038799999999991</v>
      </c>
    </row>
    <row r="203" spans="1:13">
      <c r="A203" s="273">
        <v>194</v>
      </c>
      <c r="B203" s="245" t="s">
        <v>510</v>
      </c>
      <c r="C203" s="245">
        <v>857.5</v>
      </c>
      <c r="D203" s="280">
        <v>858.08333333333337</v>
      </c>
      <c r="E203" s="280">
        <v>848.41666666666674</v>
      </c>
      <c r="F203" s="280">
        <v>839.33333333333337</v>
      </c>
      <c r="G203" s="280">
        <v>829.66666666666674</v>
      </c>
      <c r="H203" s="280">
        <v>867.16666666666674</v>
      </c>
      <c r="I203" s="280">
        <v>876.83333333333348</v>
      </c>
      <c r="J203" s="280">
        <v>885.91666666666674</v>
      </c>
      <c r="K203" s="245">
        <v>867.75</v>
      </c>
      <c r="L203" s="245">
        <v>849</v>
      </c>
      <c r="M203" s="245">
        <v>4.37812</v>
      </c>
    </row>
    <row r="204" spans="1:13">
      <c r="A204" s="273">
        <v>195</v>
      </c>
      <c r="B204" s="245" t="s">
        <v>193</v>
      </c>
      <c r="C204" s="245">
        <v>804</v>
      </c>
      <c r="D204" s="280">
        <v>802.68333333333339</v>
      </c>
      <c r="E204" s="280">
        <v>794.41666666666674</v>
      </c>
      <c r="F204" s="280">
        <v>784.83333333333337</v>
      </c>
      <c r="G204" s="280">
        <v>776.56666666666672</v>
      </c>
      <c r="H204" s="280">
        <v>812.26666666666677</v>
      </c>
      <c r="I204" s="280">
        <v>820.53333333333342</v>
      </c>
      <c r="J204" s="280">
        <v>830.11666666666679</v>
      </c>
      <c r="K204" s="245">
        <v>810.95</v>
      </c>
      <c r="L204" s="245">
        <v>793.1</v>
      </c>
      <c r="M204" s="245">
        <v>54.988230000000001</v>
      </c>
    </row>
    <row r="205" spans="1:13">
      <c r="A205" s="273">
        <v>196</v>
      </c>
      <c r="B205" s="245" t="s">
        <v>191</v>
      </c>
      <c r="C205" s="245">
        <v>6903.35</v>
      </c>
      <c r="D205" s="280">
        <v>6879.6833333333334</v>
      </c>
      <c r="E205" s="280">
        <v>6805.666666666667</v>
      </c>
      <c r="F205" s="280">
        <v>6707.9833333333336</v>
      </c>
      <c r="G205" s="280">
        <v>6633.9666666666672</v>
      </c>
      <c r="H205" s="280">
        <v>6977.3666666666668</v>
      </c>
      <c r="I205" s="280">
        <v>7051.3833333333332</v>
      </c>
      <c r="J205" s="280">
        <v>7149.0666666666666</v>
      </c>
      <c r="K205" s="245">
        <v>6953.7</v>
      </c>
      <c r="L205" s="245">
        <v>6782</v>
      </c>
      <c r="M205" s="245">
        <v>4.3844399999999997</v>
      </c>
    </row>
    <row r="206" spans="1:13">
      <c r="A206" s="273">
        <v>197</v>
      </c>
      <c r="B206" s="245" t="s">
        <v>192</v>
      </c>
      <c r="C206" s="245">
        <v>39.200000000000003</v>
      </c>
      <c r="D206" s="280">
        <v>39.666666666666664</v>
      </c>
      <c r="E206" s="280">
        <v>38.633333333333326</v>
      </c>
      <c r="F206" s="280">
        <v>38.066666666666663</v>
      </c>
      <c r="G206" s="280">
        <v>37.033333333333324</v>
      </c>
      <c r="H206" s="280">
        <v>40.233333333333327</v>
      </c>
      <c r="I206" s="280">
        <v>41.266666666666673</v>
      </c>
      <c r="J206" s="280">
        <v>41.833333333333329</v>
      </c>
      <c r="K206" s="245">
        <v>40.700000000000003</v>
      </c>
      <c r="L206" s="245">
        <v>39.1</v>
      </c>
      <c r="M206" s="245">
        <v>348.44225</v>
      </c>
    </row>
    <row r="207" spans="1:13">
      <c r="A207" s="273">
        <v>198</v>
      </c>
      <c r="B207" s="245" t="s">
        <v>189</v>
      </c>
      <c r="C207" s="245">
        <v>1403.85</v>
      </c>
      <c r="D207" s="280">
        <v>1432.0666666666668</v>
      </c>
      <c r="E207" s="280">
        <v>1365.1833333333336</v>
      </c>
      <c r="F207" s="280">
        <v>1326.5166666666669</v>
      </c>
      <c r="G207" s="280">
        <v>1259.6333333333337</v>
      </c>
      <c r="H207" s="280">
        <v>1470.7333333333336</v>
      </c>
      <c r="I207" s="280">
        <v>1537.6166666666668</v>
      </c>
      <c r="J207" s="280">
        <v>1576.2833333333335</v>
      </c>
      <c r="K207" s="245">
        <v>1498.95</v>
      </c>
      <c r="L207" s="245">
        <v>1393.4</v>
      </c>
      <c r="M207" s="245">
        <v>43.13382</v>
      </c>
    </row>
    <row r="208" spans="1:13">
      <c r="A208" s="273">
        <v>199</v>
      </c>
      <c r="B208" s="245" t="s">
        <v>141</v>
      </c>
      <c r="C208" s="245">
        <v>663.7</v>
      </c>
      <c r="D208" s="280">
        <v>669.23333333333335</v>
      </c>
      <c r="E208" s="280">
        <v>654.4666666666667</v>
      </c>
      <c r="F208" s="280">
        <v>645.23333333333335</v>
      </c>
      <c r="G208" s="280">
        <v>630.4666666666667</v>
      </c>
      <c r="H208" s="280">
        <v>678.4666666666667</v>
      </c>
      <c r="I208" s="280">
        <v>693.23333333333335</v>
      </c>
      <c r="J208" s="280">
        <v>702.4666666666667</v>
      </c>
      <c r="K208" s="245">
        <v>684</v>
      </c>
      <c r="L208" s="245">
        <v>660</v>
      </c>
      <c r="M208" s="245">
        <v>14.3528</v>
      </c>
    </row>
    <row r="209" spans="1:13">
      <c r="A209" s="273">
        <v>200</v>
      </c>
      <c r="B209" s="245" t="s">
        <v>277</v>
      </c>
      <c r="C209" s="245">
        <v>270.85000000000002</v>
      </c>
      <c r="D209" s="280">
        <v>268.18333333333334</v>
      </c>
      <c r="E209" s="280">
        <v>263.66666666666669</v>
      </c>
      <c r="F209" s="280">
        <v>256.48333333333335</v>
      </c>
      <c r="G209" s="280">
        <v>251.9666666666667</v>
      </c>
      <c r="H209" s="280">
        <v>275.36666666666667</v>
      </c>
      <c r="I209" s="280">
        <v>279.88333333333333</v>
      </c>
      <c r="J209" s="280">
        <v>287.06666666666666</v>
      </c>
      <c r="K209" s="245">
        <v>272.7</v>
      </c>
      <c r="L209" s="245">
        <v>261</v>
      </c>
      <c r="M209" s="245">
        <v>14.447240000000001</v>
      </c>
    </row>
    <row r="210" spans="1:13">
      <c r="A210" s="273">
        <v>201</v>
      </c>
      <c r="B210" s="245" t="s">
        <v>522</v>
      </c>
      <c r="C210" s="245">
        <v>753.45</v>
      </c>
      <c r="D210" s="280">
        <v>760.80000000000007</v>
      </c>
      <c r="E210" s="280">
        <v>744.35000000000014</v>
      </c>
      <c r="F210" s="280">
        <v>735.25000000000011</v>
      </c>
      <c r="G210" s="280">
        <v>718.80000000000018</v>
      </c>
      <c r="H210" s="280">
        <v>769.90000000000009</v>
      </c>
      <c r="I210" s="280">
        <v>786.35000000000014</v>
      </c>
      <c r="J210" s="280">
        <v>795.45</v>
      </c>
      <c r="K210" s="245">
        <v>777.25</v>
      </c>
      <c r="L210" s="245">
        <v>751.7</v>
      </c>
      <c r="M210" s="245">
        <v>5.7564900000000003</v>
      </c>
    </row>
    <row r="211" spans="1:13">
      <c r="A211" s="273">
        <v>202</v>
      </c>
      <c r="B211" s="245" t="s">
        <v>118</v>
      </c>
      <c r="C211" s="245">
        <v>9.9499999999999993</v>
      </c>
      <c r="D211" s="280">
        <v>9.9833333333333343</v>
      </c>
      <c r="E211" s="280">
        <v>9.8166666666666682</v>
      </c>
      <c r="F211" s="280">
        <v>9.6833333333333336</v>
      </c>
      <c r="G211" s="280">
        <v>9.5166666666666675</v>
      </c>
      <c r="H211" s="280">
        <v>10.116666666666669</v>
      </c>
      <c r="I211" s="280">
        <v>10.283333333333333</v>
      </c>
      <c r="J211" s="280">
        <v>10.41666666666667</v>
      </c>
      <c r="K211" s="245">
        <v>10.15</v>
      </c>
      <c r="L211" s="245">
        <v>9.85</v>
      </c>
      <c r="M211" s="245">
        <v>1489.9051099999999</v>
      </c>
    </row>
    <row r="212" spans="1:13">
      <c r="A212" s="273">
        <v>203</v>
      </c>
      <c r="B212" s="245" t="s">
        <v>195</v>
      </c>
      <c r="C212" s="245">
        <v>1030.75</v>
      </c>
      <c r="D212" s="280">
        <v>1031.8833333333334</v>
      </c>
      <c r="E212" s="280">
        <v>1017.6166666666668</v>
      </c>
      <c r="F212" s="280">
        <v>1004.4833333333333</v>
      </c>
      <c r="G212" s="280">
        <v>990.2166666666667</v>
      </c>
      <c r="H212" s="280">
        <v>1045.0166666666669</v>
      </c>
      <c r="I212" s="280">
        <v>1059.2833333333338</v>
      </c>
      <c r="J212" s="280">
        <v>1072.416666666667</v>
      </c>
      <c r="K212" s="245">
        <v>1046.1500000000001</v>
      </c>
      <c r="L212" s="245">
        <v>1018.75</v>
      </c>
      <c r="M212" s="245">
        <v>14.29584</v>
      </c>
    </row>
    <row r="213" spans="1:13">
      <c r="A213" s="273">
        <v>204</v>
      </c>
      <c r="B213" s="245" t="s">
        <v>528</v>
      </c>
      <c r="C213" s="245">
        <v>2187.8000000000002</v>
      </c>
      <c r="D213" s="280">
        <v>2196.7666666666669</v>
      </c>
      <c r="E213" s="280">
        <v>2173.5833333333339</v>
      </c>
      <c r="F213" s="280">
        <v>2159.3666666666672</v>
      </c>
      <c r="G213" s="280">
        <v>2136.1833333333343</v>
      </c>
      <c r="H213" s="280">
        <v>2210.9833333333336</v>
      </c>
      <c r="I213" s="280">
        <v>2234.166666666667</v>
      </c>
      <c r="J213" s="280">
        <v>2248.3833333333332</v>
      </c>
      <c r="K213" s="245">
        <v>2219.9499999999998</v>
      </c>
      <c r="L213" s="245">
        <v>2182.5500000000002</v>
      </c>
      <c r="M213" s="245">
        <v>0.68845999999999996</v>
      </c>
    </row>
    <row r="214" spans="1:13">
      <c r="A214" s="273">
        <v>205</v>
      </c>
      <c r="B214" s="245" t="s">
        <v>196</v>
      </c>
      <c r="C214" s="280">
        <v>540.15</v>
      </c>
      <c r="D214" s="280">
        <v>546.4666666666667</v>
      </c>
      <c r="E214" s="280">
        <v>532.08333333333337</v>
      </c>
      <c r="F214" s="280">
        <v>524.01666666666665</v>
      </c>
      <c r="G214" s="280">
        <v>509.63333333333333</v>
      </c>
      <c r="H214" s="280">
        <v>554.53333333333342</v>
      </c>
      <c r="I214" s="280">
        <v>568.91666666666663</v>
      </c>
      <c r="J214" s="280">
        <v>576.98333333333346</v>
      </c>
      <c r="K214" s="280">
        <v>560.85</v>
      </c>
      <c r="L214" s="280">
        <v>538.4</v>
      </c>
      <c r="M214" s="280">
        <v>112.42702</v>
      </c>
    </row>
    <row r="215" spans="1:13">
      <c r="A215" s="273">
        <v>206</v>
      </c>
      <c r="B215" s="245" t="s">
        <v>197</v>
      </c>
      <c r="C215" s="280">
        <v>13.7</v>
      </c>
      <c r="D215" s="280">
        <v>13.75</v>
      </c>
      <c r="E215" s="280">
        <v>13.55</v>
      </c>
      <c r="F215" s="280">
        <v>13.4</v>
      </c>
      <c r="G215" s="280">
        <v>13.200000000000001</v>
      </c>
      <c r="H215" s="280">
        <v>13.9</v>
      </c>
      <c r="I215" s="280">
        <v>14.1</v>
      </c>
      <c r="J215" s="280">
        <v>14.25</v>
      </c>
      <c r="K215" s="280">
        <v>13.95</v>
      </c>
      <c r="L215" s="280">
        <v>13.6</v>
      </c>
      <c r="M215" s="280">
        <v>784.72594000000004</v>
      </c>
    </row>
    <row r="216" spans="1:13">
      <c r="A216" s="273">
        <v>207</v>
      </c>
      <c r="B216" s="245" t="s">
        <v>198</v>
      </c>
      <c r="C216" s="280">
        <v>216.45</v>
      </c>
      <c r="D216" s="280">
        <v>218.15</v>
      </c>
      <c r="E216" s="280">
        <v>214.3</v>
      </c>
      <c r="F216" s="280">
        <v>212.15</v>
      </c>
      <c r="G216" s="280">
        <v>208.3</v>
      </c>
      <c r="H216" s="280">
        <v>220.3</v>
      </c>
      <c r="I216" s="280">
        <v>224.14999999999998</v>
      </c>
      <c r="J216" s="280">
        <v>226.3</v>
      </c>
      <c r="K216" s="280">
        <v>222</v>
      </c>
      <c r="L216" s="280">
        <v>216</v>
      </c>
      <c r="M216" s="280">
        <v>92.570670000000007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56"/>
      <c r="B1" s="556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44371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53" t="s">
        <v>16</v>
      </c>
      <c r="B9" s="554" t="s">
        <v>18</v>
      </c>
      <c r="C9" s="552" t="s">
        <v>19</v>
      </c>
      <c r="D9" s="552" t="s">
        <v>20</v>
      </c>
      <c r="E9" s="552" t="s">
        <v>21</v>
      </c>
      <c r="F9" s="552"/>
      <c r="G9" s="552"/>
      <c r="H9" s="552" t="s">
        <v>22</v>
      </c>
      <c r="I9" s="552"/>
      <c r="J9" s="552"/>
      <c r="K9" s="251"/>
      <c r="L9" s="258"/>
      <c r="M9" s="259"/>
    </row>
    <row r="10" spans="1:15" ht="42.75" customHeight="1">
      <c r="A10" s="548"/>
      <c r="B10" s="550"/>
      <c r="C10" s="555" t="s">
        <v>23</v>
      </c>
      <c r="D10" s="555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0" t="s">
        <v>284</v>
      </c>
      <c r="C11" s="437">
        <v>25495.55</v>
      </c>
      <c r="D11" s="438">
        <v>25519.016666666666</v>
      </c>
      <c r="E11" s="438">
        <v>25312.533333333333</v>
      </c>
      <c r="F11" s="438">
        <v>25129.516666666666</v>
      </c>
      <c r="G11" s="438">
        <v>24923.033333333333</v>
      </c>
      <c r="H11" s="438">
        <v>25702.033333333333</v>
      </c>
      <c r="I11" s="438">
        <v>25908.516666666663</v>
      </c>
      <c r="J11" s="438">
        <v>26091.533333333333</v>
      </c>
      <c r="K11" s="437">
        <v>25725.5</v>
      </c>
      <c r="L11" s="437">
        <v>25336</v>
      </c>
      <c r="M11" s="437">
        <v>1.329E-2</v>
      </c>
    </row>
    <row r="12" spans="1:15" ht="12" customHeight="1">
      <c r="A12" s="245">
        <v>2</v>
      </c>
      <c r="B12" s="440" t="s">
        <v>785</v>
      </c>
      <c r="C12" s="437">
        <v>1806.55</v>
      </c>
      <c r="D12" s="438">
        <v>1798.6333333333332</v>
      </c>
      <c r="E12" s="438">
        <v>1746.1666666666665</v>
      </c>
      <c r="F12" s="438">
        <v>1685.7833333333333</v>
      </c>
      <c r="G12" s="438">
        <v>1633.3166666666666</v>
      </c>
      <c r="H12" s="438">
        <v>1859.0166666666664</v>
      </c>
      <c r="I12" s="438">
        <v>1911.4833333333331</v>
      </c>
      <c r="J12" s="438">
        <v>1971.8666666666663</v>
      </c>
      <c r="K12" s="437">
        <v>1851.1</v>
      </c>
      <c r="L12" s="437">
        <v>1738.25</v>
      </c>
      <c r="M12" s="437">
        <v>7.4787400000000002</v>
      </c>
    </row>
    <row r="13" spans="1:15" ht="12" customHeight="1">
      <c r="A13" s="245">
        <v>3</v>
      </c>
      <c r="B13" s="440" t="s">
        <v>815</v>
      </c>
      <c r="C13" s="437">
        <v>1818.35</v>
      </c>
      <c r="D13" s="438">
        <v>1836.4333333333334</v>
      </c>
      <c r="E13" s="438">
        <v>1796.9166666666667</v>
      </c>
      <c r="F13" s="438">
        <v>1775.4833333333333</v>
      </c>
      <c r="G13" s="438">
        <v>1735.9666666666667</v>
      </c>
      <c r="H13" s="438">
        <v>1857.8666666666668</v>
      </c>
      <c r="I13" s="438">
        <v>1897.3833333333332</v>
      </c>
      <c r="J13" s="438">
        <v>1918.8166666666668</v>
      </c>
      <c r="K13" s="437">
        <v>1875.95</v>
      </c>
      <c r="L13" s="437">
        <v>1815</v>
      </c>
      <c r="M13" s="437">
        <v>0.64768000000000003</v>
      </c>
    </row>
    <row r="14" spans="1:15" ht="12" customHeight="1">
      <c r="A14" s="245">
        <v>4</v>
      </c>
      <c r="B14" s="440" t="s">
        <v>38</v>
      </c>
      <c r="C14" s="437">
        <v>2030.55</v>
      </c>
      <c r="D14" s="438">
        <v>2038.4833333333333</v>
      </c>
      <c r="E14" s="438">
        <v>2017.0666666666666</v>
      </c>
      <c r="F14" s="438">
        <v>2003.5833333333333</v>
      </c>
      <c r="G14" s="438">
        <v>1982.1666666666665</v>
      </c>
      <c r="H14" s="438">
        <v>2051.9666666666667</v>
      </c>
      <c r="I14" s="438">
        <v>2073.3833333333332</v>
      </c>
      <c r="J14" s="438">
        <v>2086.8666666666668</v>
      </c>
      <c r="K14" s="437">
        <v>2059.9</v>
      </c>
      <c r="L14" s="437">
        <v>2025</v>
      </c>
      <c r="M14" s="437">
        <v>2.6892100000000001</v>
      </c>
    </row>
    <row r="15" spans="1:15" ht="12" customHeight="1">
      <c r="A15" s="245">
        <v>5</v>
      </c>
      <c r="B15" s="440" t="s">
        <v>285</v>
      </c>
      <c r="C15" s="437">
        <v>2030</v>
      </c>
      <c r="D15" s="438">
        <v>2024.8</v>
      </c>
      <c r="E15" s="438">
        <v>1996.1999999999998</v>
      </c>
      <c r="F15" s="438">
        <v>1962.3999999999999</v>
      </c>
      <c r="G15" s="438">
        <v>1933.7999999999997</v>
      </c>
      <c r="H15" s="438">
        <v>2058.6</v>
      </c>
      <c r="I15" s="438">
        <v>2087.1999999999998</v>
      </c>
      <c r="J15" s="438">
        <v>2121</v>
      </c>
      <c r="K15" s="437">
        <v>2053.4</v>
      </c>
      <c r="L15" s="437">
        <v>1991</v>
      </c>
      <c r="M15" s="437">
        <v>0.30135000000000001</v>
      </c>
    </row>
    <row r="16" spans="1:15" ht="12" customHeight="1">
      <c r="A16" s="245">
        <v>6</v>
      </c>
      <c r="B16" s="440" t="s">
        <v>286</v>
      </c>
      <c r="C16" s="437">
        <v>1588.5</v>
      </c>
      <c r="D16" s="438">
        <v>1594.8333333333333</v>
      </c>
      <c r="E16" s="438">
        <v>1566.6666666666665</v>
      </c>
      <c r="F16" s="438">
        <v>1544.8333333333333</v>
      </c>
      <c r="G16" s="438">
        <v>1516.6666666666665</v>
      </c>
      <c r="H16" s="438">
        <v>1616.6666666666665</v>
      </c>
      <c r="I16" s="438">
        <v>1644.833333333333</v>
      </c>
      <c r="J16" s="438">
        <v>1666.6666666666665</v>
      </c>
      <c r="K16" s="437">
        <v>1623</v>
      </c>
      <c r="L16" s="437">
        <v>1573</v>
      </c>
      <c r="M16" s="437">
        <v>5.92502</v>
      </c>
    </row>
    <row r="17" spans="1:13" ht="12" customHeight="1">
      <c r="A17" s="245">
        <v>7</v>
      </c>
      <c r="B17" s="440" t="s">
        <v>222</v>
      </c>
      <c r="C17" s="437">
        <v>1017.15</v>
      </c>
      <c r="D17" s="438">
        <v>1026.2666666666667</v>
      </c>
      <c r="E17" s="438">
        <v>1005.3833333333332</v>
      </c>
      <c r="F17" s="438">
        <v>993.61666666666656</v>
      </c>
      <c r="G17" s="438">
        <v>972.73333333333312</v>
      </c>
      <c r="H17" s="438">
        <v>1038.0333333333333</v>
      </c>
      <c r="I17" s="438">
        <v>1058.916666666667</v>
      </c>
      <c r="J17" s="438">
        <v>1070.6833333333334</v>
      </c>
      <c r="K17" s="437">
        <v>1047.1500000000001</v>
      </c>
      <c r="L17" s="437">
        <v>1014.5</v>
      </c>
      <c r="M17" s="437">
        <v>6.1055900000000003</v>
      </c>
    </row>
    <row r="18" spans="1:13" ht="12" customHeight="1">
      <c r="A18" s="245">
        <v>8</v>
      </c>
      <c r="B18" s="440" t="s">
        <v>734</v>
      </c>
      <c r="C18" s="437">
        <v>711.2</v>
      </c>
      <c r="D18" s="438">
        <v>714.2833333333333</v>
      </c>
      <c r="E18" s="438">
        <v>706.91666666666663</v>
      </c>
      <c r="F18" s="438">
        <v>702.63333333333333</v>
      </c>
      <c r="G18" s="438">
        <v>695.26666666666665</v>
      </c>
      <c r="H18" s="438">
        <v>718.56666666666661</v>
      </c>
      <c r="I18" s="438">
        <v>725.93333333333339</v>
      </c>
      <c r="J18" s="438">
        <v>730.21666666666658</v>
      </c>
      <c r="K18" s="437">
        <v>721.65</v>
      </c>
      <c r="L18" s="437">
        <v>710</v>
      </c>
      <c r="M18" s="437">
        <v>2.14954</v>
      </c>
    </row>
    <row r="19" spans="1:13" ht="12" customHeight="1">
      <c r="A19" s="245">
        <v>9</v>
      </c>
      <c r="B19" s="440" t="s">
        <v>735</v>
      </c>
      <c r="C19" s="437">
        <v>864.4</v>
      </c>
      <c r="D19" s="438">
        <v>870.86666666666667</v>
      </c>
      <c r="E19" s="438">
        <v>855.13333333333333</v>
      </c>
      <c r="F19" s="438">
        <v>845.86666666666667</v>
      </c>
      <c r="G19" s="438">
        <v>830.13333333333333</v>
      </c>
      <c r="H19" s="438">
        <v>880.13333333333333</v>
      </c>
      <c r="I19" s="438">
        <v>895.86666666666667</v>
      </c>
      <c r="J19" s="438">
        <v>905.13333333333333</v>
      </c>
      <c r="K19" s="437">
        <v>886.6</v>
      </c>
      <c r="L19" s="437">
        <v>861.6</v>
      </c>
      <c r="M19" s="437">
        <v>8.4115199999999994</v>
      </c>
    </row>
    <row r="20" spans="1:13" ht="12" customHeight="1">
      <c r="A20" s="245">
        <v>10</v>
      </c>
      <c r="B20" s="440" t="s">
        <v>287</v>
      </c>
      <c r="C20" s="437">
        <v>2507.75</v>
      </c>
      <c r="D20" s="438">
        <v>2527.6</v>
      </c>
      <c r="E20" s="438">
        <v>2480.1499999999996</v>
      </c>
      <c r="F20" s="438">
        <v>2452.5499999999997</v>
      </c>
      <c r="G20" s="438">
        <v>2405.0999999999995</v>
      </c>
      <c r="H20" s="438">
        <v>2555.1999999999998</v>
      </c>
      <c r="I20" s="438">
        <v>2602.6499999999996</v>
      </c>
      <c r="J20" s="438">
        <v>2630.25</v>
      </c>
      <c r="K20" s="437">
        <v>2575.0500000000002</v>
      </c>
      <c r="L20" s="437">
        <v>2500</v>
      </c>
      <c r="M20" s="437">
        <v>0.25968000000000002</v>
      </c>
    </row>
    <row r="21" spans="1:13" ht="12" customHeight="1">
      <c r="A21" s="245">
        <v>11</v>
      </c>
      <c r="B21" s="440" t="s">
        <v>288</v>
      </c>
      <c r="C21" s="437">
        <v>16427.599999999999</v>
      </c>
      <c r="D21" s="438">
        <v>16523.866666666665</v>
      </c>
      <c r="E21" s="438">
        <v>16303.73333333333</v>
      </c>
      <c r="F21" s="438">
        <v>16179.866666666665</v>
      </c>
      <c r="G21" s="438">
        <v>15959.73333333333</v>
      </c>
      <c r="H21" s="438">
        <v>16647.73333333333</v>
      </c>
      <c r="I21" s="438">
        <v>16867.866666666669</v>
      </c>
      <c r="J21" s="438">
        <v>16991.73333333333</v>
      </c>
      <c r="K21" s="437">
        <v>16744</v>
      </c>
      <c r="L21" s="437">
        <v>16400</v>
      </c>
      <c r="M21" s="437">
        <v>0.10592</v>
      </c>
    </row>
    <row r="22" spans="1:13" ht="12" customHeight="1">
      <c r="A22" s="245">
        <v>12</v>
      </c>
      <c r="B22" s="440" t="s">
        <v>40</v>
      </c>
      <c r="C22" s="437">
        <v>1504.75</v>
      </c>
      <c r="D22" s="438">
        <v>1518.6666666666667</v>
      </c>
      <c r="E22" s="438">
        <v>1467.3833333333334</v>
      </c>
      <c r="F22" s="438">
        <v>1430.0166666666667</v>
      </c>
      <c r="G22" s="438">
        <v>1378.7333333333333</v>
      </c>
      <c r="H22" s="438">
        <v>1556.0333333333335</v>
      </c>
      <c r="I22" s="438">
        <v>1607.3166666666668</v>
      </c>
      <c r="J22" s="438">
        <v>1644.6833333333336</v>
      </c>
      <c r="K22" s="437">
        <v>1569.95</v>
      </c>
      <c r="L22" s="437">
        <v>1481.3</v>
      </c>
      <c r="M22" s="437">
        <v>126.79703000000001</v>
      </c>
    </row>
    <row r="23" spans="1:13">
      <c r="A23" s="245">
        <v>13</v>
      </c>
      <c r="B23" s="440" t="s">
        <v>289</v>
      </c>
      <c r="C23" s="437">
        <v>1166.1500000000001</v>
      </c>
      <c r="D23" s="438">
        <v>1159.1166666666668</v>
      </c>
      <c r="E23" s="438">
        <v>1122.0333333333335</v>
      </c>
      <c r="F23" s="438">
        <v>1077.9166666666667</v>
      </c>
      <c r="G23" s="438">
        <v>1040.8333333333335</v>
      </c>
      <c r="H23" s="438">
        <v>1203.2333333333336</v>
      </c>
      <c r="I23" s="438">
        <v>1240.3166666666666</v>
      </c>
      <c r="J23" s="438">
        <v>1284.4333333333336</v>
      </c>
      <c r="K23" s="437">
        <v>1196.2</v>
      </c>
      <c r="L23" s="437">
        <v>1115</v>
      </c>
      <c r="M23" s="437">
        <v>12.211639999999999</v>
      </c>
    </row>
    <row r="24" spans="1:13">
      <c r="A24" s="245">
        <v>14</v>
      </c>
      <c r="B24" s="440" t="s">
        <v>41</v>
      </c>
      <c r="C24" s="437">
        <v>718.7</v>
      </c>
      <c r="D24" s="438">
        <v>730.4</v>
      </c>
      <c r="E24" s="438">
        <v>703.8</v>
      </c>
      <c r="F24" s="438">
        <v>688.9</v>
      </c>
      <c r="G24" s="438">
        <v>662.3</v>
      </c>
      <c r="H24" s="438">
        <v>745.3</v>
      </c>
      <c r="I24" s="438">
        <v>771.90000000000009</v>
      </c>
      <c r="J24" s="438">
        <v>786.8</v>
      </c>
      <c r="K24" s="437">
        <v>757</v>
      </c>
      <c r="L24" s="437">
        <v>715.5</v>
      </c>
      <c r="M24" s="437">
        <v>311.68761000000001</v>
      </c>
    </row>
    <row r="25" spans="1:13">
      <c r="A25" s="245">
        <v>15</v>
      </c>
      <c r="B25" s="440" t="s">
        <v>826</v>
      </c>
      <c r="C25" s="437">
        <v>1318.05</v>
      </c>
      <c r="D25" s="438">
        <v>1350.7</v>
      </c>
      <c r="E25" s="438">
        <v>1285.4000000000001</v>
      </c>
      <c r="F25" s="438">
        <v>1252.75</v>
      </c>
      <c r="G25" s="438">
        <v>1187.45</v>
      </c>
      <c r="H25" s="438">
        <v>1383.3500000000001</v>
      </c>
      <c r="I25" s="438">
        <v>1448.6499999999999</v>
      </c>
      <c r="J25" s="438">
        <v>1481.3000000000002</v>
      </c>
      <c r="K25" s="437">
        <v>1416</v>
      </c>
      <c r="L25" s="437">
        <v>1318.05</v>
      </c>
      <c r="M25" s="437">
        <v>5.79237</v>
      </c>
    </row>
    <row r="26" spans="1:13">
      <c r="A26" s="245">
        <v>16</v>
      </c>
      <c r="B26" s="440" t="s">
        <v>290</v>
      </c>
      <c r="C26" s="437">
        <v>1321.45</v>
      </c>
      <c r="D26" s="438">
        <v>1343.1166666666666</v>
      </c>
      <c r="E26" s="438">
        <v>1277.2333333333331</v>
      </c>
      <c r="F26" s="438">
        <v>1233.0166666666667</v>
      </c>
      <c r="G26" s="438">
        <v>1167.1333333333332</v>
      </c>
      <c r="H26" s="438">
        <v>1387.333333333333</v>
      </c>
      <c r="I26" s="438">
        <v>1453.2166666666667</v>
      </c>
      <c r="J26" s="438">
        <v>1497.4333333333329</v>
      </c>
      <c r="K26" s="437">
        <v>1409</v>
      </c>
      <c r="L26" s="437">
        <v>1298.9000000000001</v>
      </c>
      <c r="M26" s="437">
        <v>3.4344899999999998</v>
      </c>
    </row>
    <row r="27" spans="1:13">
      <c r="A27" s="245">
        <v>17</v>
      </c>
      <c r="B27" s="440" t="s">
        <v>223</v>
      </c>
      <c r="C27" s="437">
        <v>119.55</v>
      </c>
      <c r="D27" s="438">
        <v>119.96666666666665</v>
      </c>
      <c r="E27" s="438">
        <v>118.68333333333331</v>
      </c>
      <c r="F27" s="438">
        <v>117.81666666666665</v>
      </c>
      <c r="G27" s="438">
        <v>116.5333333333333</v>
      </c>
      <c r="H27" s="438">
        <v>120.83333333333331</v>
      </c>
      <c r="I27" s="438">
        <v>122.11666666666665</v>
      </c>
      <c r="J27" s="438">
        <v>122.98333333333332</v>
      </c>
      <c r="K27" s="437">
        <v>121.25</v>
      </c>
      <c r="L27" s="437">
        <v>119.1</v>
      </c>
      <c r="M27" s="437">
        <v>14.08249</v>
      </c>
    </row>
    <row r="28" spans="1:13">
      <c r="A28" s="245">
        <v>18</v>
      </c>
      <c r="B28" s="440" t="s">
        <v>224</v>
      </c>
      <c r="C28" s="437">
        <v>212.2</v>
      </c>
      <c r="D28" s="438">
        <v>212.33333333333334</v>
      </c>
      <c r="E28" s="438">
        <v>209.11666666666667</v>
      </c>
      <c r="F28" s="438">
        <v>206.03333333333333</v>
      </c>
      <c r="G28" s="438">
        <v>202.81666666666666</v>
      </c>
      <c r="H28" s="438">
        <v>215.41666666666669</v>
      </c>
      <c r="I28" s="438">
        <v>218.63333333333333</v>
      </c>
      <c r="J28" s="438">
        <v>221.7166666666667</v>
      </c>
      <c r="K28" s="437">
        <v>215.55</v>
      </c>
      <c r="L28" s="437">
        <v>209.25</v>
      </c>
      <c r="M28" s="437">
        <v>32.747779999999999</v>
      </c>
    </row>
    <row r="29" spans="1:13">
      <c r="A29" s="245">
        <v>19</v>
      </c>
      <c r="B29" s="440" t="s">
        <v>291</v>
      </c>
      <c r="C29" s="437">
        <v>411.95</v>
      </c>
      <c r="D29" s="438">
        <v>415.81666666666666</v>
      </c>
      <c r="E29" s="438">
        <v>406.63333333333333</v>
      </c>
      <c r="F29" s="438">
        <v>401.31666666666666</v>
      </c>
      <c r="G29" s="438">
        <v>392.13333333333333</v>
      </c>
      <c r="H29" s="438">
        <v>421.13333333333333</v>
      </c>
      <c r="I29" s="438">
        <v>430.31666666666661</v>
      </c>
      <c r="J29" s="438">
        <v>435.63333333333333</v>
      </c>
      <c r="K29" s="437">
        <v>425</v>
      </c>
      <c r="L29" s="437">
        <v>410.5</v>
      </c>
      <c r="M29" s="437">
        <v>2.0161600000000002</v>
      </c>
    </row>
    <row r="30" spans="1:13">
      <c r="A30" s="245">
        <v>20</v>
      </c>
      <c r="B30" s="440" t="s">
        <v>292</v>
      </c>
      <c r="C30" s="437">
        <v>349.7</v>
      </c>
      <c r="D30" s="438">
        <v>353.25</v>
      </c>
      <c r="E30" s="438">
        <v>344.45</v>
      </c>
      <c r="F30" s="438">
        <v>339.2</v>
      </c>
      <c r="G30" s="438">
        <v>330.4</v>
      </c>
      <c r="H30" s="438">
        <v>358.5</v>
      </c>
      <c r="I30" s="438">
        <v>367.29999999999995</v>
      </c>
      <c r="J30" s="438">
        <v>372.55</v>
      </c>
      <c r="K30" s="437">
        <v>362.05</v>
      </c>
      <c r="L30" s="437">
        <v>348</v>
      </c>
      <c r="M30" s="437">
        <v>3.9053100000000001</v>
      </c>
    </row>
    <row r="31" spans="1:13">
      <c r="A31" s="245">
        <v>21</v>
      </c>
      <c r="B31" s="440" t="s">
        <v>736</v>
      </c>
      <c r="C31" s="437">
        <v>4597.6000000000004</v>
      </c>
      <c r="D31" s="438">
        <v>4605.8666666666668</v>
      </c>
      <c r="E31" s="438">
        <v>4536.7333333333336</v>
      </c>
      <c r="F31" s="438">
        <v>4475.8666666666668</v>
      </c>
      <c r="G31" s="438">
        <v>4406.7333333333336</v>
      </c>
      <c r="H31" s="438">
        <v>4666.7333333333336</v>
      </c>
      <c r="I31" s="438">
        <v>4735.8666666666668</v>
      </c>
      <c r="J31" s="438">
        <v>4796.7333333333336</v>
      </c>
      <c r="K31" s="437">
        <v>4675</v>
      </c>
      <c r="L31" s="437">
        <v>4545</v>
      </c>
      <c r="M31" s="437">
        <v>0.30265999999999998</v>
      </c>
    </row>
    <row r="32" spans="1:13">
      <c r="A32" s="245">
        <v>22</v>
      </c>
      <c r="B32" s="440" t="s">
        <v>225</v>
      </c>
      <c r="C32" s="437">
        <v>1939.8</v>
      </c>
      <c r="D32" s="438">
        <v>1949.8</v>
      </c>
      <c r="E32" s="438">
        <v>1926</v>
      </c>
      <c r="F32" s="438">
        <v>1912.2</v>
      </c>
      <c r="G32" s="438">
        <v>1888.4</v>
      </c>
      <c r="H32" s="438">
        <v>1963.6</v>
      </c>
      <c r="I32" s="438">
        <v>1987.3999999999996</v>
      </c>
      <c r="J32" s="438">
        <v>2001.1999999999998</v>
      </c>
      <c r="K32" s="437">
        <v>1973.6</v>
      </c>
      <c r="L32" s="437">
        <v>1936</v>
      </c>
      <c r="M32" s="437">
        <v>0.2823</v>
      </c>
    </row>
    <row r="33" spans="1:13">
      <c r="A33" s="245">
        <v>23</v>
      </c>
      <c r="B33" s="440" t="s">
        <v>293</v>
      </c>
      <c r="C33" s="437">
        <v>2325.5500000000002</v>
      </c>
      <c r="D33" s="438">
        <v>2316.35</v>
      </c>
      <c r="E33" s="438">
        <v>2297.1999999999998</v>
      </c>
      <c r="F33" s="438">
        <v>2268.85</v>
      </c>
      <c r="G33" s="438">
        <v>2249.6999999999998</v>
      </c>
      <c r="H33" s="438">
        <v>2344.6999999999998</v>
      </c>
      <c r="I33" s="438">
        <v>2363.8500000000004</v>
      </c>
      <c r="J33" s="438">
        <v>2392.1999999999998</v>
      </c>
      <c r="K33" s="437">
        <v>2335.5</v>
      </c>
      <c r="L33" s="437">
        <v>2288</v>
      </c>
      <c r="M33" s="437">
        <v>0.17918000000000001</v>
      </c>
    </row>
    <row r="34" spans="1:13">
      <c r="A34" s="245">
        <v>24</v>
      </c>
      <c r="B34" s="440" t="s">
        <v>737</v>
      </c>
      <c r="C34" s="437">
        <v>128.5</v>
      </c>
      <c r="D34" s="438">
        <v>129.58333333333334</v>
      </c>
      <c r="E34" s="438">
        <v>126.9666666666667</v>
      </c>
      <c r="F34" s="438">
        <v>125.43333333333337</v>
      </c>
      <c r="G34" s="438">
        <v>122.81666666666672</v>
      </c>
      <c r="H34" s="438">
        <v>131.11666666666667</v>
      </c>
      <c r="I34" s="438">
        <v>133.73333333333329</v>
      </c>
      <c r="J34" s="438">
        <v>135.26666666666665</v>
      </c>
      <c r="K34" s="437">
        <v>132.19999999999999</v>
      </c>
      <c r="L34" s="437">
        <v>128.05000000000001</v>
      </c>
      <c r="M34" s="437">
        <v>4.6498400000000002</v>
      </c>
    </row>
    <row r="35" spans="1:13">
      <c r="A35" s="245">
        <v>25</v>
      </c>
      <c r="B35" s="440" t="s">
        <v>294</v>
      </c>
      <c r="C35" s="437">
        <v>980.1</v>
      </c>
      <c r="D35" s="438">
        <v>987.54999999999984</v>
      </c>
      <c r="E35" s="438">
        <v>970.09999999999968</v>
      </c>
      <c r="F35" s="438">
        <v>960.0999999999998</v>
      </c>
      <c r="G35" s="438">
        <v>942.64999999999964</v>
      </c>
      <c r="H35" s="438">
        <v>997.54999999999973</v>
      </c>
      <c r="I35" s="438">
        <v>1014.9999999999998</v>
      </c>
      <c r="J35" s="438">
        <v>1024.9999999999998</v>
      </c>
      <c r="K35" s="437">
        <v>1005</v>
      </c>
      <c r="L35" s="437">
        <v>977.55</v>
      </c>
      <c r="M35" s="437">
        <v>1.8301099999999999</v>
      </c>
    </row>
    <row r="36" spans="1:13">
      <c r="A36" s="245">
        <v>26</v>
      </c>
      <c r="B36" s="440" t="s">
        <v>226</v>
      </c>
      <c r="C36" s="437">
        <v>3109.95</v>
      </c>
      <c r="D36" s="438">
        <v>3119.2833333333333</v>
      </c>
      <c r="E36" s="438">
        <v>3083.7666666666664</v>
      </c>
      <c r="F36" s="438">
        <v>3057.583333333333</v>
      </c>
      <c r="G36" s="438">
        <v>3022.0666666666662</v>
      </c>
      <c r="H36" s="438">
        <v>3145.4666666666667</v>
      </c>
      <c r="I36" s="438">
        <v>3180.983333333334</v>
      </c>
      <c r="J36" s="438">
        <v>3207.166666666667</v>
      </c>
      <c r="K36" s="437">
        <v>3154.8</v>
      </c>
      <c r="L36" s="437">
        <v>3093.1</v>
      </c>
      <c r="M36" s="437">
        <v>0.65488000000000002</v>
      </c>
    </row>
    <row r="37" spans="1:13">
      <c r="A37" s="245">
        <v>27</v>
      </c>
      <c r="B37" s="440" t="s">
        <v>738</v>
      </c>
      <c r="C37" s="437">
        <v>3551.6</v>
      </c>
      <c r="D37" s="438">
        <v>3570</v>
      </c>
      <c r="E37" s="438">
        <v>3511.6</v>
      </c>
      <c r="F37" s="438">
        <v>3471.6</v>
      </c>
      <c r="G37" s="438">
        <v>3413.2</v>
      </c>
      <c r="H37" s="438">
        <v>3610</v>
      </c>
      <c r="I37" s="438">
        <v>3668.3999999999996</v>
      </c>
      <c r="J37" s="438">
        <v>3708.4</v>
      </c>
      <c r="K37" s="437">
        <v>3628.4</v>
      </c>
      <c r="L37" s="437">
        <v>3530</v>
      </c>
      <c r="M37" s="437">
        <v>0.32828000000000002</v>
      </c>
    </row>
    <row r="38" spans="1:13">
      <c r="A38" s="245">
        <v>28</v>
      </c>
      <c r="B38" s="440" t="s">
        <v>800</v>
      </c>
      <c r="C38" s="437">
        <v>27.7</v>
      </c>
      <c r="D38" s="438">
        <v>27.849999999999998</v>
      </c>
      <c r="E38" s="438">
        <v>27.299999999999997</v>
      </c>
      <c r="F38" s="438">
        <v>26.9</v>
      </c>
      <c r="G38" s="438">
        <v>26.349999999999998</v>
      </c>
      <c r="H38" s="438">
        <v>28.249999999999996</v>
      </c>
      <c r="I38" s="438">
        <v>28.8</v>
      </c>
      <c r="J38" s="438">
        <v>29.199999999999996</v>
      </c>
      <c r="K38" s="437">
        <v>28.4</v>
      </c>
      <c r="L38" s="437">
        <v>27.45</v>
      </c>
      <c r="M38" s="437">
        <v>158.65555000000001</v>
      </c>
    </row>
    <row r="39" spans="1:13">
      <c r="A39" s="245">
        <v>29</v>
      </c>
      <c r="B39" s="440" t="s">
        <v>44</v>
      </c>
      <c r="C39" s="437">
        <v>750</v>
      </c>
      <c r="D39" s="438">
        <v>751.08333333333337</v>
      </c>
      <c r="E39" s="438">
        <v>746.16666666666674</v>
      </c>
      <c r="F39" s="438">
        <v>742.33333333333337</v>
      </c>
      <c r="G39" s="438">
        <v>737.41666666666674</v>
      </c>
      <c r="H39" s="438">
        <v>754.91666666666674</v>
      </c>
      <c r="I39" s="438">
        <v>759.83333333333348</v>
      </c>
      <c r="J39" s="438">
        <v>763.66666666666674</v>
      </c>
      <c r="K39" s="437">
        <v>756</v>
      </c>
      <c r="L39" s="437">
        <v>747.25</v>
      </c>
      <c r="M39" s="437">
        <v>8.1140799999999995</v>
      </c>
    </row>
    <row r="40" spans="1:13">
      <c r="A40" s="245">
        <v>30</v>
      </c>
      <c r="B40" s="440" t="s">
        <v>296</v>
      </c>
      <c r="C40" s="437">
        <v>2910.95</v>
      </c>
      <c r="D40" s="438">
        <v>2912.8333333333335</v>
      </c>
      <c r="E40" s="438">
        <v>2850.666666666667</v>
      </c>
      <c r="F40" s="438">
        <v>2790.3833333333337</v>
      </c>
      <c r="G40" s="438">
        <v>2728.2166666666672</v>
      </c>
      <c r="H40" s="438">
        <v>2973.1166666666668</v>
      </c>
      <c r="I40" s="438">
        <v>3035.2833333333338</v>
      </c>
      <c r="J40" s="438">
        <v>3095.5666666666666</v>
      </c>
      <c r="K40" s="437">
        <v>2975</v>
      </c>
      <c r="L40" s="437">
        <v>2852.55</v>
      </c>
      <c r="M40" s="437">
        <v>6.2873599999999996</v>
      </c>
    </row>
    <row r="41" spans="1:13">
      <c r="A41" s="245">
        <v>31</v>
      </c>
      <c r="B41" s="440" t="s">
        <v>45</v>
      </c>
      <c r="C41" s="437">
        <v>345.15</v>
      </c>
      <c r="D41" s="438">
        <v>345.7166666666667</v>
      </c>
      <c r="E41" s="438">
        <v>342.93333333333339</v>
      </c>
      <c r="F41" s="438">
        <v>340.7166666666667</v>
      </c>
      <c r="G41" s="438">
        <v>337.93333333333339</v>
      </c>
      <c r="H41" s="438">
        <v>347.93333333333339</v>
      </c>
      <c r="I41" s="438">
        <v>350.7166666666667</v>
      </c>
      <c r="J41" s="438">
        <v>352.93333333333339</v>
      </c>
      <c r="K41" s="437">
        <v>348.5</v>
      </c>
      <c r="L41" s="437">
        <v>343.5</v>
      </c>
      <c r="M41" s="437">
        <v>16.900449999999999</v>
      </c>
    </row>
    <row r="42" spans="1:13">
      <c r="A42" s="245">
        <v>32</v>
      </c>
      <c r="B42" s="440" t="s">
        <v>46</v>
      </c>
      <c r="C42" s="437">
        <v>3244.8</v>
      </c>
      <c r="D42" s="438">
        <v>3243.9166666666665</v>
      </c>
      <c r="E42" s="438">
        <v>3212.8833333333332</v>
      </c>
      <c r="F42" s="438">
        <v>3180.9666666666667</v>
      </c>
      <c r="G42" s="438">
        <v>3149.9333333333334</v>
      </c>
      <c r="H42" s="438">
        <v>3275.833333333333</v>
      </c>
      <c r="I42" s="438">
        <v>3306.8666666666668</v>
      </c>
      <c r="J42" s="438">
        <v>3338.7833333333328</v>
      </c>
      <c r="K42" s="437">
        <v>3274.95</v>
      </c>
      <c r="L42" s="437">
        <v>3212</v>
      </c>
      <c r="M42" s="437">
        <v>5.0494199999999996</v>
      </c>
    </row>
    <row r="43" spans="1:13">
      <c r="A43" s="245">
        <v>33</v>
      </c>
      <c r="B43" s="440" t="s">
        <v>47</v>
      </c>
      <c r="C43" s="437">
        <v>224.15</v>
      </c>
      <c r="D43" s="438">
        <v>226.45000000000002</v>
      </c>
      <c r="E43" s="438">
        <v>221.25000000000003</v>
      </c>
      <c r="F43" s="438">
        <v>218.35000000000002</v>
      </c>
      <c r="G43" s="438">
        <v>213.15000000000003</v>
      </c>
      <c r="H43" s="438">
        <v>229.35000000000002</v>
      </c>
      <c r="I43" s="438">
        <v>234.55</v>
      </c>
      <c r="J43" s="438">
        <v>237.45000000000002</v>
      </c>
      <c r="K43" s="437">
        <v>231.65</v>
      </c>
      <c r="L43" s="437">
        <v>223.55</v>
      </c>
      <c r="M43" s="437">
        <v>56.428370000000001</v>
      </c>
    </row>
    <row r="44" spans="1:13">
      <c r="A44" s="245">
        <v>34</v>
      </c>
      <c r="B44" s="440" t="s">
        <v>48</v>
      </c>
      <c r="C44" s="437">
        <v>119.1</v>
      </c>
      <c r="D44" s="438">
        <v>119.05</v>
      </c>
      <c r="E44" s="438">
        <v>117.89999999999999</v>
      </c>
      <c r="F44" s="438">
        <v>116.69999999999999</v>
      </c>
      <c r="G44" s="438">
        <v>115.54999999999998</v>
      </c>
      <c r="H44" s="438">
        <v>120.25</v>
      </c>
      <c r="I44" s="438">
        <v>121.4</v>
      </c>
      <c r="J44" s="438">
        <v>122.60000000000001</v>
      </c>
      <c r="K44" s="437">
        <v>120.2</v>
      </c>
      <c r="L44" s="437">
        <v>117.85</v>
      </c>
      <c r="M44" s="437">
        <v>104.68704</v>
      </c>
    </row>
    <row r="45" spans="1:13">
      <c r="A45" s="245">
        <v>35</v>
      </c>
      <c r="B45" s="440" t="s">
        <v>297</v>
      </c>
      <c r="C45" s="437">
        <v>101.65</v>
      </c>
      <c r="D45" s="438">
        <v>101.61666666666667</v>
      </c>
      <c r="E45" s="438">
        <v>99.233333333333348</v>
      </c>
      <c r="F45" s="438">
        <v>96.816666666666677</v>
      </c>
      <c r="G45" s="438">
        <v>94.433333333333351</v>
      </c>
      <c r="H45" s="438">
        <v>104.03333333333335</v>
      </c>
      <c r="I45" s="438">
        <v>106.41666666666667</v>
      </c>
      <c r="J45" s="438">
        <v>108.83333333333334</v>
      </c>
      <c r="K45" s="437">
        <v>104</v>
      </c>
      <c r="L45" s="437">
        <v>99.2</v>
      </c>
      <c r="M45" s="437">
        <v>66.196640000000002</v>
      </c>
    </row>
    <row r="46" spans="1:13">
      <c r="A46" s="245">
        <v>36</v>
      </c>
      <c r="B46" s="440" t="s">
        <v>50</v>
      </c>
      <c r="C46" s="437">
        <v>2987.35</v>
      </c>
      <c r="D46" s="438">
        <v>3000.2833333333333</v>
      </c>
      <c r="E46" s="438">
        <v>2970.5666666666666</v>
      </c>
      <c r="F46" s="438">
        <v>2953.7833333333333</v>
      </c>
      <c r="G46" s="438">
        <v>2924.0666666666666</v>
      </c>
      <c r="H46" s="438">
        <v>3017.0666666666666</v>
      </c>
      <c r="I46" s="438">
        <v>3046.7833333333328</v>
      </c>
      <c r="J46" s="438">
        <v>3063.5666666666666</v>
      </c>
      <c r="K46" s="437">
        <v>3030</v>
      </c>
      <c r="L46" s="437">
        <v>2983.5</v>
      </c>
      <c r="M46" s="437">
        <v>10.090070000000001</v>
      </c>
    </row>
    <row r="47" spans="1:13">
      <c r="A47" s="245">
        <v>37</v>
      </c>
      <c r="B47" s="440" t="s">
        <v>298</v>
      </c>
      <c r="C47" s="437">
        <v>153.35</v>
      </c>
      <c r="D47" s="438">
        <v>153.06666666666666</v>
      </c>
      <c r="E47" s="438">
        <v>151.33333333333331</v>
      </c>
      <c r="F47" s="438">
        <v>149.31666666666666</v>
      </c>
      <c r="G47" s="438">
        <v>147.58333333333331</v>
      </c>
      <c r="H47" s="438">
        <v>155.08333333333331</v>
      </c>
      <c r="I47" s="438">
        <v>156.81666666666666</v>
      </c>
      <c r="J47" s="438">
        <v>158.83333333333331</v>
      </c>
      <c r="K47" s="437">
        <v>154.80000000000001</v>
      </c>
      <c r="L47" s="437">
        <v>151.05000000000001</v>
      </c>
      <c r="M47" s="437">
        <v>14.45978</v>
      </c>
    </row>
    <row r="48" spans="1:13">
      <c r="A48" s="245">
        <v>38</v>
      </c>
      <c r="B48" s="440" t="s">
        <v>299</v>
      </c>
      <c r="C48" s="437">
        <v>3667.1</v>
      </c>
      <c r="D48" s="438">
        <v>3677.65</v>
      </c>
      <c r="E48" s="438">
        <v>3641.4500000000003</v>
      </c>
      <c r="F48" s="438">
        <v>3615.8</v>
      </c>
      <c r="G48" s="438">
        <v>3579.6000000000004</v>
      </c>
      <c r="H48" s="438">
        <v>3703.3</v>
      </c>
      <c r="I48" s="438">
        <v>3739.5</v>
      </c>
      <c r="J48" s="438">
        <v>3765.15</v>
      </c>
      <c r="K48" s="437">
        <v>3713.85</v>
      </c>
      <c r="L48" s="437">
        <v>3652</v>
      </c>
      <c r="M48" s="437">
        <v>0.13755000000000001</v>
      </c>
    </row>
    <row r="49" spans="1:13">
      <c r="A49" s="245">
        <v>39</v>
      </c>
      <c r="B49" s="440" t="s">
        <v>300</v>
      </c>
      <c r="C49" s="437">
        <v>1979.35</v>
      </c>
      <c r="D49" s="438">
        <v>1986.6166666666668</v>
      </c>
      <c r="E49" s="438">
        <v>1968.0833333333335</v>
      </c>
      <c r="F49" s="438">
        <v>1956.8166666666666</v>
      </c>
      <c r="G49" s="438">
        <v>1938.2833333333333</v>
      </c>
      <c r="H49" s="438">
        <v>1997.8833333333337</v>
      </c>
      <c r="I49" s="438">
        <v>2016.416666666667</v>
      </c>
      <c r="J49" s="438">
        <v>2027.6833333333338</v>
      </c>
      <c r="K49" s="437">
        <v>2005.15</v>
      </c>
      <c r="L49" s="437">
        <v>1975.35</v>
      </c>
      <c r="M49" s="437">
        <v>2.1550500000000001</v>
      </c>
    </row>
    <row r="50" spans="1:13">
      <c r="A50" s="245">
        <v>40</v>
      </c>
      <c r="B50" s="440" t="s">
        <v>301</v>
      </c>
      <c r="C50" s="437">
        <v>8790.4</v>
      </c>
      <c r="D50" s="438">
        <v>8825.8000000000011</v>
      </c>
      <c r="E50" s="438">
        <v>8726.6000000000022</v>
      </c>
      <c r="F50" s="438">
        <v>8662.8000000000011</v>
      </c>
      <c r="G50" s="438">
        <v>8563.6000000000022</v>
      </c>
      <c r="H50" s="438">
        <v>8889.6000000000022</v>
      </c>
      <c r="I50" s="438">
        <v>8988.8000000000029</v>
      </c>
      <c r="J50" s="438">
        <v>9052.6000000000022</v>
      </c>
      <c r="K50" s="437">
        <v>8925</v>
      </c>
      <c r="L50" s="437">
        <v>8762</v>
      </c>
      <c r="M50" s="437">
        <v>0.88188</v>
      </c>
    </row>
    <row r="51" spans="1:13">
      <c r="A51" s="245">
        <v>41</v>
      </c>
      <c r="B51" s="440" t="s">
        <v>52</v>
      </c>
      <c r="C51" s="437">
        <v>944.4</v>
      </c>
      <c r="D51" s="438">
        <v>947.2166666666667</v>
      </c>
      <c r="E51" s="438">
        <v>937.43333333333339</v>
      </c>
      <c r="F51" s="438">
        <v>930.4666666666667</v>
      </c>
      <c r="G51" s="438">
        <v>920.68333333333339</v>
      </c>
      <c r="H51" s="438">
        <v>954.18333333333339</v>
      </c>
      <c r="I51" s="438">
        <v>963.9666666666667</v>
      </c>
      <c r="J51" s="438">
        <v>970.93333333333339</v>
      </c>
      <c r="K51" s="437">
        <v>957</v>
      </c>
      <c r="L51" s="437">
        <v>940.25</v>
      </c>
      <c r="M51" s="437">
        <v>13.756880000000001</v>
      </c>
    </row>
    <row r="52" spans="1:13">
      <c r="A52" s="245">
        <v>42</v>
      </c>
      <c r="B52" s="440" t="s">
        <v>302</v>
      </c>
      <c r="C52" s="437">
        <v>560.04999999999995</v>
      </c>
      <c r="D52" s="438">
        <v>561.35</v>
      </c>
      <c r="E52" s="438">
        <v>546.70000000000005</v>
      </c>
      <c r="F52" s="438">
        <v>533.35</v>
      </c>
      <c r="G52" s="438">
        <v>518.70000000000005</v>
      </c>
      <c r="H52" s="438">
        <v>574.70000000000005</v>
      </c>
      <c r="I52" s="438">
        <v>589.34999999999991</v>
      </c>
      <c r="J52" s="438">
        <v>602.70000000000005</v>
      </c>
      <c r="K52" s="437">
        <v>576</v>
      </c>
      <c r="L52" s="437">
        <v>548</v>
      </c>
      <c r="M52" s="437">
        <v>13.14077</v>
      </c>
    </row>
    <row r="53" spans="1:13">
      <c r="A53" s="245">
        <v>43</v>
      </c>
      <c r="B53" s="440" t="s">
        <v>227</v>
      </c>
      <c r="C53" s="437">
        <v>3310.9</v>
      </c>
      <c r="D53" s="438">
        <v>3337.2833333333328</v>
      </c>
      <c r="E53" s="438">
        <v>3274.5666666666657</v>
      </c>
      <c r="F53" s="438">
        <v>3238.2333333333327</v>
      </c>
      <c r="G53" s="438">
        <v>3175.5166666666655</v>
      </c>
      <c r="H53" s="438">
        <v>3373.6166666666659</v>
      </c>
      <c r="I53" s="438">
        <v>3436.333333333333</v>
      </c>
      <c r="J53" s="438">
        <v>3472.6666666666661</v>
      </c>
      <c r="K53" s="437">
        <v>3400</v>
      </c>
      <c r="L53" s="437">
        <v>3300.95</v>
      </c>
      <c r="M53" s="437">
        <v>2.4416000000000002</v>
      </c>
    </row>
    <row r="54" spans="1:13">
      <c r="A54" s="245">
        <v>44</v>
      </c>
      <c r="B54" s="440" t="s">
        <v>54</v>
      </c>
      <c r="C54" s="437">
        <v>732.35</v>
      </c>
      <c r="D54" s="438">
        <v>735.63333333333321</v>
      </c>
      <c r="E54" s="438">
        <v>727.51666666666642</v>
      </c>
      <c r="F54" s="438">
        <v>722.68333333333317</v>
      </c>
      <c r="G54" s="438">
        <v>714.56666666666638</v>
      </c>
      <c r="H54" s="438">
        <v>740.46666666666647</v>
      </c>
      <c r="I54" s="438">
        <v>748.58333333333326</v>
      </c>
      <c r="J54" s="438">
        <v>753.41666666666652</v>
      </c>
      <c r="K54" s="437">
        <v>743.75</v>
      </c>
      <c r="L54" s="437">
        <v>730.8</v>
      </c>
      <c r="M54" s="437">
        <v>61.541469999999997</v>
      </c>
    </row>
    <row r="55" spans="1:13">
      <c r="A55" s="245">
        <v>45</v>
      </c>
      <c r="B55" s="440" t="s">
        <v>303</v>
      </c>
      <c r="C55" s="437">
        <v>2597.15</v>
      </c>
      <c r="D55" s="438">
        <v>2607.2666666666669</v>
      </c>
      <c r="E55" s="438">
        <v>2569.8833333333337</v>
      </c>
      <c r="F55" s="438">
        <v>2542.6166666666668</v>
      </c>
      <c r="G55" s="438">
        <v>2505.2333333333336</v>
      </c>
      <c r="H55" s="438">
        <v>2634.5333333333338</v>
      </c>
      <c r="I55" s="438">
        <v>2671.916666666667</v>
      </c>
      <c r="J55" s="438">
        <v>2699.1833333333338</v>
      </c>
      <c r="K55" s="437">
        <v>2644.65</v>
      </c>
      <c r="L55" s="437">
        <v>2580</v>
      </c>
      <c r="M55" s="437">
        <v>0.22864999999999999</v>
      </c>
    </row>
    <row r="56" spans="1:13">
      <c r="A56" s="245">
        <v>46</v>
      </c>
      <c r="B56" s="440" t="s">
        <v>304</v>
      </c>
      <c r="C56" s="437">
        <v>1341.9</v>
      </c>
      <c r="D56" s="438">
        <v>1359.0666666666666</v>
      </c>
      <c r="E56" s="438">
        <v>1320.8833333333332</v>
      </c>
      <c r="F56" s="438">
        <v>1299.8666666666666</v>
      </c>
      <c r="G56" s="438">
        <v>1261.6833333333332</v>
      </c>
      <c r="H56" s="438">
        <v>1380.0833333333333</v>
      </c>
      <c r="I56" s="438">
        <v>1418.2666666666667</v>
      </c>
      <c r="J56" s="438">
        <v>1439.2833333333333</v>
      </c>
      <c r="K56" s="437">
        <v>1397.25</v>
      </c>
      <c r="L56" s="437">
        <v>1338.05</v>
      </c>
      <c r="M56" s="437">
        <v>6.3063000000000002</v>
      </c>
    </row>
    <row r="57" spans="1:13">
      <c r="A57" s="245">
        <v>47</v>
      </c>
      <c r="B57" s="440" t="s">
        <v>305</v>
      </c>
      <c r="C57" s="437">
        <v>889.35</v>
      </c>
      <c r="D57" s="438">
        <v>892.63333333333333</v>
      </c>
      <c r="E57" s="438">
        <v>881.11666666666667</v>
      </c>
      <c r="F57" s="438">
        <v>872.88333333333333</v>
      </c>
      <c r="G57" s="438">
        <v>861.36666666666667</v>
      </c>
      <c r="H57" s="438">
        <v>900.86666666666667</v>
      </c>
      <c r="I57" s="438">
        <v>912.38333333333333</v>
      </c>
      <c r="J57" s="438">
        <v>920.61666666666667</v>
      </c>
      <c r="K57" s="437">
        <v>904.15</v>
      </c>
      <c r="L57" s="437">
        <v>884.4</v>
      </c>
      <c r="M57" s="437">
        <v>2.1710199999999999</v>
      </c>
    </row>
    <row r="58" spans="1:13">
      <c r="A58" s="245">
        <v>48</v>
      </c>
      <c r="B58" s="440" t="s">
        <v>55</v>
      </c>
      <c r="C58" s="437">
        <v>4198.6000000000004</v>
      </c>
      <c r="D58" s="438">
        <v>4216.5</v>
      </c>
      <c r="E58" s="438">
        <v>4173.3500000000004</v>
      </c>
      <c r="F58" s="438">
        <v>4148.1000000000004</v>
      </c>
      <c r="G58" s="438">
        <v>4104.9500000000007</v>
      </c>
      <c r="H58" s="438">
        <v>4241.75</v>
      </c>
      <c r="I58" s="438">
        <v>4284.8999999999996</v>
      </c>
      <c r="J58" s="438">
        <v>4310.1499999999996</v>
      </c>
      <c r="K58" s="437">
        <v>4259.6499999999996</v>
      </c>
      <c r="L58" s="437">
        <v>4191.25</v>
      </c>
      <c r="M58" s="437">
        <v>4.1805300000000001</v>
      </c>
    </row>
    <row r="59" spans="1:13">
      <c r="A59" s="245">
        <v>49</v>
      </c>
      <c r="B59" s="440" t="s">
        <v>306</v>
      </c>
      <c r="C59" s="437">
        <v>290.85000000000002</v>
      </c>
      <c r="D59" s="438">
        <v>292.3</v>
      </c>
      <c r="E59" s="438">
        <v>288.65000000000003</v>
      </c>
      <c r="F59" s="438">
        <v>286.45000000000005</v>
      </c>
      <c r="G59" s="438">
        <v>282.80000000000007</v>
      </c>
      <c r="H59" s="438">
        <v>294.5</v>
      </c>
      <c r="I59" s="438">
        <v>298.14999999999998</v>
      </c>
      <c r="J59" s="438">
        <v>300.34999999999997</v>
      </c>
      <c r="K59" s="437">
        <v>295.95</v>
      </c>
      <c r="L59" s="437">
        <v>290.10000000000002</v>
      </c>
      <c r="M59" s="437">
        <v>3.8177500000000002</v>
      </c>
    </row>
    <row r="60" spans="1:13" ht="12" customHeight="1">
      <c r="A60" s="245">
        <v>50</v>
      </c>
      <c r="B60" s="440" t="s">
        <v>307</v>
      </c>
      <c r="C60" s="437">
        <v>1040.3499999999999</v>
      </c>
      <c r="D60" s="438">
        <v>1035.45</v>
      </c>
      <c r="E60" s="438">
        <v>1025.9000000000001</v>
      </c>
      <c r="F60" s="438">
        <v>1011.45</v>
      </c>
      <c r="G60" s="438">
        <v>1001.9000000000001</v>
      </c>
      <c r="H60" s="438">
        <v>1049.9000000000001</v>
      </c>
      <c r="I60" s="438">
        <v>1059.4499999999998</v>
      </c>
      <c r="J60" s="438">
        <v>1073.9000000000001</v>
      </c>
      <c r="K60" s="437">
        <v>1045</v>
      </c>
      <c r="L60" s="437">
        <v>1021</v>
      </c>
      <c r="M60" s="437">
        <v>1.22559</v>
      </c>
    </row>
    <row r="61" spans="1:13">
      <c r="A61" s="245">
        <v>51</v>
      </c>
      <c r="B61" s="440" t="s">
        <v>58</v>
      </c>
      <c r="C61" s="437">
        <v>6015.6</v>
      </c>
      <c r="D61" s="438">
        <v>6043.8666666666659</v>
      </c>
      <c r="E61" s="438">
        <v>5972.7333333333318</v>
      </c>
      <c r="F61" s="438">
        <v>5929.8666666666659</v>
      </c>
      <c r="G61" s="438">
        <v>5858.7333333333318</v>
      </c>
      <c r="H61" s="438">
        <v>6086.7333333333318</v>
      </c>
      <c r="I61" s="438">
        <v>6157.866666666665</v>
      </c>
      <c r="J61" s="438">
        <v>6200.7333333333318</v>
      </c>
      <c r="K61" s="437">
        <v>6115</v>
      </c>
      <c r="L61" s="437">
        <v>6001</v>
      </c>
      <c r="M61" s="437">
        <v>12.382149999999999</v>
      </c>
    </row>
    <row r="62" spans="1:13">
      <c r="A62" s="245">
        <v>52</v>
      </c>
      <c r="B62" s="440" t="s">
        <v>57</v>
      </c>
      <c r="C62" s="437">
        <v>12282.25</v>
      </c>
      <c r="D62" s="438">
        <v>12254.083333333334</v>
      </c>
      <c r="E62" s="438">
        <v>12108.166666666668</v>
      </c>
      <c r="F62" s="438">
        <v>11934.083333333334</v>
      </c>
      <c r="G62" s="438">
        <v>11788.166666666668</v>
      </c>
      <c r="H62" s="438">
        <v>12428.166666666668</v>
      </c>
      <c r="I62" s="438">
        <v>12574.083333333336</v>
      </c>
      <c r="J62" s="438">
        <v>12748.166666666668</v>
      </c>
      <c r="K62" s="437">
        <v>12400</v>
      </c>
      <c r="L62" s="437">
        <v>12080</v>
      </c>
      <c r="M62" s="437">
        <v>3.7855500000000002</v>
      </c>
    </row>
    <row r="63" spans="1:13">
      <c r="A63" s="245">
        <v>53</v>
      </c>
      <c r="B63" s="440" t="s">
        <v>228</v>
      </c>
      <c r="C63" s="437">
        <v>3600.4</v>
      </c>
      <c r="D63" s="438">
        <v>3614.0333333333333</v>
      </c>
      <c r="E63" s="438">
        <v>3533.1166666666668</v>
      </c>
      <c r="F63" s="438">
        <v>3465.8333333333335</v>
      </c>
      <c r="G63" s="438">
        <v>3384.916666666667</v>
      </c>
      <c r="H63" s="438">
        <v>3681.3166666666666</v>
      </c>
      <c r="I63" s="438">
        <v>3762.2333333333336</v>
      </c>
      <c r="J63" s="438">
        <v>3829.5166666666664</v>
      </c>
      <c r="K63" s="437">
        <v>3694.95</v>
      </c>
      <c r="L63" s="437">
        <v>3546.75</v>
      </c>
      <c r="M63" s="437">
        <v>1.16052</v>
      </c>
    </row>
    <row r="64" spans="1:13">
      <c r="A64" s="245">
        <v>54</v>
      </c>
      <c r="B64" s="440" t="s">
        <v>59</v>
      </c>
      <c r="C64" s="437">
        <v>2195.9</v>
      </c>
      <c r="D64" s="438">
        <v>2201.1833333333334</v>
      </c>
      <c r="E64" s="438">
        <v>2181.916666666667</v>
      </c>
      <c r="F64" s="438">
        <v>2167.9333333333334</v>
      </c>
      <c r="G64" s="438">
        <v>2148.666666666667</v>
      </c>
      <c r="H64" s="438">
        <v>2215.166666666667</v>
      </c>
      <c r="I64" s="438">
        <v>2234.4333333333334</v>
      </c>
      <c r="J64" s="438">
        <v>2248.416666666667</v>
      </c>
      <c r="K64" s="437">
        <v>2220.4499999999998</v>
      </c>
      <c r="L64" s="437">
        <v>2187.1999999999998</v>
      </c>
      <c r="M64" s="437">
        <v>7.35128</v>
      </c>
    </row>
    <row r="65" spans="1:13">
      <c r="A65" s="245">
        <v>55</v>
      </c>
      <c r="B65" s="440" t="s">
        <v>308</v>
      </c>
      <c r="C65" s="437">
        <v>143.30000000000001</v>
      </c>
      <c r="D65" s="438">
        <v>143.73333333333332</v>
      </c>
      <c r="E65" s="438">
        <v>141.01666666666665</v>
      </c>
      <c r="F65" s="438">
        <v>138.73333333333332</v>
      </c>
      <c r="G65" s="438">
        <v>136.01666666666665</v>
      </c>
      <c r="H65" s="438">
        <v>146.01666666666665</v>
      </c>
      <c r="I65" s="438">
        <v>148.73333333333329</v>
      </c>
      <c r="J65" s="438">
        <v>151.01666666666665</v>
      </c>
      <c r="K65" s="437">
        <v>146.44999999999999</v>
      </c>
      <c r="L65" s="437">
        <v>141.44999999999999</v>
      </c>
      <c r="M65" s="437">
        <v>15.37945</v>
      </c>
    </row>
    <row r="66" spans="1:13">
      <c r="A66" s="245">
        <v>56</v>
      </c>
      <c r="B66" s="440" t="s">
        <v>309</v>
      </c>
      <c r="C66" s="437">
        <v>326.89999999999998</v>
      </c>
      <c r="D66" s="438">
        <v>328.43333333333334</v>
      </c>
      <c r="E66" s="438">
        <v>323.56666666666666</v>
      </c>
      <c r="F66" s="438">
        <v>320.23333333333335</v>
      </c>
      <c r="G66" s="438">
        <v>315.36666666666667</v>
      </c>
      <c r="H66" s="438">
        <v>331.76666666666665</v>
      </c>
      <c r="I66" s="438">
        <v>336.63333333333333</v>
      </c>
      <c r="J66" s="438">
        <v>339.96666666666664</v>
      </c>
      <c r="K66" s="437">
        <v>333.3</v>
      </c>
      <c r="L66" s="437">
        <v>325.10000000000002</v>
      </c>
      <c r="M66" s="437">
        <v>6.6408100000000001</v>
      </c>
    </row>
    <row r="67" spans="1:13">
      <c r="A67" s="245">
        <v>57</v>
      </c>
      <c r="B67" s="440" t="s">
        <v>229</v>
      </c>
      <c r="C67" s="437">
        <v>333.15</v>
      </c>
      <c r="D67" s="438">
        <v>336.51666666666671</v>
      </c>
      <c r="E67" s="438">
        <v>328.48333333333341</v>
      </c>
      <c r="F67" s="438">
        <v>323.81666666666672</v>
      </c>
      <c r="G67" s="438">
        <v>315.78333333333342</v>
      </c>
      <c r="H67" s="438">
        <v>341.18333333333339</v>
      </c>
      <c r="I67" s="438">
        <v>349.2166666666667</v>
      </c>
      <c r="J67" s="438">
        <v>353.88333333333338</v>
      </c>
      <c r="K67" s="437">
        <v>344.55</v>
      </c>
      <c r="L67" s="437">
        <v>331.85</v>
      </c>
      <c r="M67" s="437">
        <v>49.983179999999997</v>
      </c>
    </row>
    <row r="68" spans="1:13">
      <c r="A68" s="245">
        <v>58</v>
      </c>
      <c r="B68" s="440" t="s">
        <v>60</v>
      </c>
      <c r="C68" s="437">
        <v>82.3</v>
      </c>
      <c r="D68" s="438">
        <v>82.399999999999991</v>
      </c>
      <c r="E68" s="438">
        <v>81.149999999999977</v>
      </c>
      <c r="F68" s="438">
        <v>79.999999999999986</v>
      </c>
      <c r="G68" s="438">
        <v>78.749999999999972</v>
      </c>
      <c r="H68" s="438">
        <v>83.549999999999983</v>
      </c>
      <c r="I68" s="438">
        <v>84.800000000000011</v>
      </c>
      <c r="J68" s="438">
        <v>85.949999999999989</v>
      </c>
      <c r="K68" s="437">
        <v>83.65</v>
      </c>
      <c r="L68" s="437">
        <v>81.25</v>
      </c>
      <c r="M68" s="437">
        <v>483.68946</v>
      </c>
    </row>
    <row r="69" spans="1:13">
      <c r="A69" s="245">
        <v>59</v>
      </c>
      <c r="B69" s="440" t="s">
        <v>61</v>
      </c>
      <c r="C69" s="437">
        <v>78.3</v>
      </c>
      <c r="D69" s="438">
        <v>78.61666666666666</v>
      </c>
      <c r="E69" s="438">
        <v>77.783333333333317</v>
      </c>
      <c r="F69" s="438">
        <v>77.266666666666652</v>
      </c>
      <c r="G69" s="438">
        <v>76.433333333333309</v>
      </c>
      <c r="H69" s="438">
        <v>79.133333333333326</v>
      </c>
      <c r="I69" s="438">
        <v>79.966666666666669</v>
      </c>
      <c r="J69" s="438">
        <v>80.483333333333334</v>
      </c>
      <c r="K69" s="437">
        <v>79.45</v>
      </c>
      <c r="L69" s="437">
        <v>78.099999999999994</v>
      </c>
      <c r="M69" s="437">
        <v>32.095849999999999</v>
      </c>
    </row>
    <row r="70" spans="1:13">
      <c r="A70" s="245">
        <v>60</v>
      </c>
      <c r="B70" s="440" t="s">
        <v>310</v>
      </c>
      <c r="C70" s="437">
        <v>25.1</v>
      </c>
      <c r="D70" s="438">
        <v>25.366666666666664</v>
      </c>
      <c r="E70" s="438">
        <v>24.633333333333326</v>
      </c>
      <c r="F70" s="438">
        <v>24.166666666666661</v>
      </c>
      <c r="G70" s="438">
        <v>23.433333333333323</v>
      </c>
      <c r="H70" s="438">
        <v>25.833333333333329</v>
      </c>
      <c r="I70" s="438">
        <v>26.56666666666667</v>
      </c>
      <c r="J70" s="438">
        <v>27.033333333333331</v>
      </c>
      <c r="K70" s="437">
        <v>26.1</v>
      </c>
      <c r="L70" s="437">
        <v>24.9</v>
      </c>
      <c r="M70" s="437">
        <v>89.205160000000006</v>
      </c>
    </row>
    <row r="71" spans="1:13">
      <c r="A71" s="245">
        <v>61</v>
      </c>
      <c r="B71" s="440" t="s">
        <v>62</v>
      </c>
      <c r="C71" s="437">
        <v>1661.95</v>
      </c>
      <c r="D71" s="438">
        <v>1663.0666666666668</v>
      </c>
      <c r="E71" s="438">
        <v>1650.2333333333336</v>
      </c>
      <c r="F71" s="438">
        <v>1638.5166666666667</v>
      </c>
      <c r="G71" s="438">
        <v>1625.6833333333334</v>
      </c>
      <c r="H71" s="438">
        <v>1674.7833333333338</v>
      </c>
      <c r="I71" s="438">
        <v>1687.6166666666672</v>
      </c>
      <c r="J71" s="438">
        <v>1699.3333333333339</v>
      </c>
      <c r="K71" s="437">
        <v>1675.9</v>
      </c>
      <c r="L71" s="437">
        <v>1651.35</v>
      </c>
      <c r="M71" s="437">
        <v>2.2316400000000001</v>
      </c>
    </row>
    <row r="72" spans="1:13">
      <c r="A72" s="245">
        <v>62</v>
      </c>
      <c r="B72" s="440" t="s">
        <v>311</v>
      </c>
      <c r="C72" s="437">
        <v>5550.75</v>
      </c>
      <c r="D72" s="438">
        <v>5551.8499999999995</v>
      </c>
      <c r="E72" s="438">
        <v>5508.8999999999987</v>
      </c>
      <c r="F72" s="438">
        <v>5467.0499999999993</v>
      </c>
      <c r="G72" s="438">
        <v>5424.0999999999985</v>
      </c>
      <c r="H72" s="438">
        <v>5593.6999999999989</v>
      </c>
      <c r="I72" s="438">
        <v>5636.65</v>
      </c>
      <c r="J72" s="438">
        <v>5678.4999999999991</v>
      </c>
      <c r="K72" s="437">
        <v>5594.8</v>
      </c>
      <c r="L72" s="437">
        <v>5510</v>
      </c>
      <c r="M72" s="437">
        <v>0.14063999999999999</v>
      </c>
    </row>
    <row r="73" spans="1:13">
      <c r="A73" s="245">
        <v>63</v>
      </c>
      <c r="B73" s="440" t="s">
        <v>65</v>
      </c>
      <c r="C73" s="437">
        <v>806.1</v>
      </c>
      <c r="D73" s="438">
        <v>809.23333333333323</v>
      </c>
      <c r="E73" s="438">
        <v>800.61666666666645</v>
      </c>
      <c r="F73" s="438">
        <v>795.13333333333321</v>
      </c>
      <c r="G73" s="438">
        <v>786.51666666666642</v>
      </c>
      <c r="H73" s="438">
        <v>814.71666666666647</v>
      </c>
      <c r="I73" s="438">
        <v>823.33333333333326</v>
      </c>
      <c r="J73" s="438">
        <v>828.81666666666649</v>
      </c>
      <c r="K73" s="437">
        <v>817.85</v>
      </c>
      <c r="L73" s="437">
        <v>803.75</v>
      </c>
      <c r="M73" s="437">
        <v>4.8459099999999999</v>
      </c>
    </row>
    <row r="74" spans="1:13">
      <c r="A74" s="245">
        <v>64</v>
      </c>
      <c r="B74" s="440" t="s">
        <v>312</v>
      </c>
      <c r="C74" s="437">
        <v>356.15</v>
      </c>
      <c r="D74" s="438">
        <v>354.76666666666671</v>
      </c>
      <c r="E74" s="438">
        <v>346.73333333333341</v>
      </c>
      <c r="F74" s="438">
        <v>337.31666666666672</v>
      </c>
      <c r="G74" s="438">
        <v>329.28333333333342</v>
      </c>
      <c r="H74" s="438">
        <v>364.18333333333339</v>
      </c>
      <c r="I74" s="438">
        <v>372.2166666666667</v>
      </c>
      <c r="J74" s="438">
        <v>381.63333333333338</v>
      </c>
      <c r="K74" s="437">
        <v>362.8</v>
      </c>
      <c r="L74" s="437">
        <v>345.35</v>
      </c>
      <c r="M74" s="437">
        <v>6.58948</v>
      </c>
    </row>
    <row r="75" spans="1:13">
      <c r="A75" s="245">
        <v>65</v>
      </c>
      <c r="B75" s="440" t="s">
        <v>64</v>
      </c>
      <c r="C75" s="437">
        <v>168.5</v>
      </c>
      <c r="D75" s="438">
        <v>163.66666666666666</v>
      </c>
      <c r="E75" s="438">
        <v>157.33333333333331</v>
      </c>
      <c r="F75" s="438">
        <v>146.16666666666666</v>
      </c>
      <c r="G75" s="438">
        <v>139.83333333333331</v>
      </c>
      <c r="H75" s="438">
        <v>174.83333333333331</v>
      </c>
      <c r="I75" s="438">
        <v>181.16666666666663</v>
      </c>
      <c r="J75" s="438">
        <v>192.33333333333331</v>
      </c>
      <c r="K75" s="437">
        <v>170</v>
      </c>
      <c r="L75" s="437">
        <v>152.5</v>
      </c>
      <c r="M75" s="437">
        <v>1212.9792600000001</v>
      </c>
    </row>
    <row r="76" spans="1:13" s="13" customFormat="1">
      <c r="A76" s="245">
        <v>66</v>
      </c>
      <c r="B76" s="440" t="s">
        <v>66</v>
      </c>
      <c r="C76" s="437">
        <v>730.85</v>
      </c>
      <c r="D76" s="438">
        <v>737.2833333333333</v>
      </c>
      <c r="E76" s="438">
        <v>723.06666666666661</v>
      </c>
      <c r="F76" s="438">
        <v>715.2833333333333</v>
      </c>
      <c r="G76" s="438">
        <v>701.06666666666661</v>
      </c>
      <c r="H76" s="438">
        <v>745.06666666666661</v>
      </c>
      <c r="I76" s="438">
        <v>759.2833333333333</v>
      </c>
      <c r="J76" s="438">
        <v>767.06666666666661</v>
      </c>
      <c r="K76" s="437">
        <v>751.5</v>
      </c>
      <c r="L76" s="437">
        <v>729.5</v>
      </c>
      <c r="M76" s="437">
        <v>20.24549</v>
      </c>
    </row>
    <row r="77" spans="1:13" s="13" customFormat="1">
      <c r="A77" s="245">
        <v>67</v>
      </c>
      <c r="B77" s="440" t="s">
        <v>69</v>
      </c>
      <c r="C77" s="437">
        <v>66.05</v>
      </c>
      <c r="D77" s="438">
        <v>66.600000000000009</v>
      </c>
      <c r="E77" s="438">
        <v>65.250000000000014</v>
      </c>
      <c r="F77" s="438">
        <v>64.45</v>
      </c>
      <c r="G77" s="438">
        <v>63.100000000000009</v>
      </c>
      <c r="H77" s="438">
        <v>67.40000000000002</v>
      </c>
      <c r="I77" s="438">
        <v>68.750000000000014</v>
      </c>
      <c r="J77" s="438">
        <v>69.550000000000026</v>
      </c>
      <c r="K77" s="437">
        <v>67.95</v>
      </c>
      <c r="L77" s="437">
        <v>65.8</v>
      </c>
      <c r="M77" s="437">
        <v>565.73877000000005</v>
      </c>
    </row>
    <row r="78" spans="1:13" s="13" customFormat="1">
      <c r="A78" s="245">
        <v>68</v>
      </c>
      <c r="B78" s="440" t="s">
        <v>73</v>
      </c>
      <c r="C78" s="437">
        <v>469.6</v>
      </c>
      <c r="D78" s="438">
        <v>471.25</v>
      </c>
      <c r="E78" s="438">
        <v>467.5</v>
      </c>
      <c r="F78" s="438">
        <v>465.4</v>
      </c>
      <c r="G78" s="438">
        <v>461.65</v>
      </c>
      <c r="H78" s="438">
        <v>473.35</v>
      </c>
      <c r="I78" s="438">
        <v>477.1</v>
      </c>
      <c r="J78" s="438">
        <v>479.20000000000005</v>
      </c>
      <c r="K78" s="437">
        <v>475</v>
      </c>
      <c r="L78" s="437">
        <v>469.15</v>
      </c>
      <c r="M78" s="437">
        <v>24.637789999999999</v>
      </c>
    </row>
    <row r="79" spans="1:13" s="13" customFormat="1">
      <c r="A79" s="245">
        <v>69</v>
      </c>
      <c r="B79" s="440" t="s">
        <v>739</v>
      </c>
      <c r="C79" s="437">
        <v>12627.7</v>
      </c>
      <c r="D79" s="438">
        <v>12724.25</v>
      </c>
      <c r="E79" s="438">
        <v>12503.5</v>
      </c>
      <c r="F79" s="438">
        <v>12379.3</v>
      </c>
      <c r="G79" s="438">
        <v>12158.55</v>
      </c>
      <c r="H79" s="438">
        <v>12848.45</v>
      </c>
      <c r="I79" s="438">
        <v>13069.2</v>
      </c>
      <c r="J79" s="438">
        <v>13193.400000000001</v>
      </c>
      <c r="K79" s="437">
        <v>12945</v>
      </c>
      <c r="L79" s="437">
        <v>12600.05</v>
      </c>
      <c r="M79" s="437">
        <v>2.6030000000000001E-2</v>
      </c>
    </row>
    <row r="80" spans="1:13" s="13" customFormat="1">
      <c r="A80" s="245">
        <v>70</v>
      </c>
      <c r="B80" s="440" t="s">
        <v>68</v>
      </c>
      <c r="C80" s="437">
        <v>534.04999999999995</v>
      </c>
      <c r="D80" s="438">
        <v>535.31666666666672</v>
      </c>
      <c r="E80" s="438">
        <v>531.43333333333339</v>
      </c>
      <c r="F80" s="438">
        <v>528.81666666666672</v>
      </c>
      <c r="G80" s="438">
        <v>524.93333333333339</v>
      </c>
      <c r="H80" s="438">
        <v>537.93333333333339</v>
      </c>
      <c r="I80" s="438">
        <v>541.81666666666683</v>
      </c>
      <c r="J80" s="438">
        <v>544.43333333333339</v>
      </c>
      <c r="K80" s="437">
        <v>539.20000000000005</v>
      </c>
      <c r="L80" s="437">
        <v>532.70000000000005</v>
      </c>
      <c r="M80" s="437">
        <v>46.795630000000003</v>
      </c>
    </row>
    <row r="81" spans="1:13" s="13" customFormat="1">
      <c r="A81" s="245">
        <v>71</v>
      </c>
      <c r="B81" s="440" t="s">
        <v>70</v>
      </c>
      <c r="C81" s="437">
        <v>397.55</v>
      </c>
      <c r="D81" s="438">
        <v>399.7</v>
      </c>
      <c r="E81" s="438">
        <v>394.45</v>
      </c>
      <c r="F81" s="438">
        <v>391.35</v>
      </c>
      <c r="G81" s="438">
        <v>386.1</v>
      </c>
      <c r="H81" s="438">
        <v>402.79999999999995</v>
      </c>
      <c r="I81" s="438">
        <v>408.04999999999995</v>
      </c>
      <c r="J81" s="438">
        <v>411.14999999999992</v>
      </c>
      <c r="K81" s="437">
        <v>404.95</v>
      </c>
      <c r="L81" s="437">
        <v>396.6</v>
      </c>
      <c r="M81" s="437">
        <v>18.246030000000001</v>
      </c>
    </row>
    <row r="82" spans="1:13" s="13" customFormat="1">
      <c r="A82" s="245">
        <v>72</v>
      </c>
      <c r="B82" s="440" t="s">
        <v>313</v>
      </c>
      <c r="C82" s="437">
        <v>1182.25</v>
      </c>
      <c r="D82" s="438">
        <v>1183.0666666666666</v>
      </c>
      <c r="E82" s="438">
        <v>1168.1333333333332</v>
      </c>
      <c r="F82" s="438">
        <v>1154.0166666666667</v>
      </c>
      <c r="G82" s="438">
        <v>1139.0833333333333</v>
      </c>
      <c r="H82" s="438">
        <v>1197.1833333333332</v>
      </c>
      <c r="I82" s="438">
        <v>1212.1166666666666</v>
      </c>
      <c r="J82" s="438">
        <v>1226.2333333333331</v>
      </c>
      <c r="K82" s="437">
        <v>1198</v>
      </c>
      <c r="L82" s="437">
        <v>1168.95</v>
      </c>
      <c r="M82" s="437">
        <v>1.5922400000000001</v>
      </c>
    </row>
    <row r="83" spans="1:13" s="13" customFormat="1">
      <c r="A83" s="245">
        <v>73</v>
      </c>
      <c r="B83" s="440" t="s">
        <v>314</v>
      </c>
      <c r="C83" s="437">
        <v>387.8</v>
      </c>
      <c r="D83" s="438">
        <v>388.34999999999997</v>
      </c>
      <c r="E83" s="438">
        <v>382.99999999999994</v>
      </c>
      <c r="F83" s="438">
        <v>378.2</v>
      </c>
      <c r="G83" s="438">
        <v>372.84999999999997</v>
      </c>
      <c r="H83" s="438">
        <v>393.14999999999992</v>
      </c>
      <c r="I83" s="438">
        <v>398.49999999999994</v>
      </c>
      <c r="J83" s="438">
        <v>403.2999999999999</v>
      </c>
      <c r="K83" s="437">
        <v>393.7</v>
      </c>
      <c r="L83" s="437">
        <v>383.55</v>
      </c>
      <c r="M83" s="437">
        <v>23.15832</v>
      </c>
    </row>
    <row r="84" spans="1:13" s="13" customFormat="1">
      <c r="A84" s="245">
        <v>74</v>
      </c>
      <c r="B84" s="440" t="s">
        <v>315</v>
      </c>
      <c r="C84" s="437">
        <v>109.95</v>
      </c>
      <c r="D84" s="438">
        <v>110.06666666666666</v>
      </c>
      <c r="E84" s="438">
        <v>108.63333333333333</v>
      </c>
      <c r="F84" s="438">
        <v>107.31666666666666</v>
      </c>
      <c r="G84" s="438">
        <v>105.88333333333333</v>
      </c>
      <c r="H84" s="438">
        <v>111.38333333333333</v>
      </c>
      <c r="I84" s="438">
        <v>112.81666666666666</v>
      </c>
      <c r="J84" s="438">
        <v>114.13333333333333</v>
      </c>
      <c r="K84" s="437">
        <v>111.5</v>
      </c>
      <c r="L84" s="437">
        <v>108.75</v>
      </c>
      <c r="M84" s="437">
        <v>2.15103</v>
      </c>
    </row>
    <row r="85" spans="1:13" s="13" customFormat="1">
      <c r="A85" s="245">
        <v>75</v>
      </c>
      <c r="B85" s="440" t="s">
        <v>316</v>
      </c>
      <c r="C85" s="437">
        <v>5806.85</v>
      </c>
      <c r="D85" s="438">
        <v>5823.2833333333328</v>
      </c>
      <c r="E85" s="438">
        <v>5759.6166666666659</v>
      </c>
      <c r="F85" s="438">
        <v>5712.3833333333332</v>
      </c>
      <c r="G85" s="438">
        <v>5648.7166666666662</v>
      </c>
      <c r="H85" s="438">
        <v>5870.5166666666655</v>
      </c>
      <c r="I85" s="438">
        <v>5934.1833333333334</v>
      </c>
      <c r="J85" s="438">
        <v>5981.4166666666652</v>
      </c>
      <c r="K85" s="437">
        <v>5886.95</v>
      </c>
      <c r="L85" s="437">
        <v>5776.05</v>
      </c>
      <c r="M85" s="437">
        <v>0.24748999999999999</v>
      </c>
    </row>
    <row r="86" spans="1:13" s="13" customFormat="1">
      <c r="A86" s="245">
        <v>76</v>
      </c>
      <c r="B86" s="440" t="s">
        <v>317</v>
      </c>
      <c r="C86" s="437">
        <v>815.1</v>
      </c>
      <c r="D86" s="438">
        <v>813.79999999999984</v>
      </c>
      <c r="E86" s="438">
        <v>809.59999999999968</v>
      </c>
      <c r="F86" s="438">
        <v>804.0999999999998</v>
      </c>
      <c r="G86" s="438">
        <v>799.89999999999964</v>
      </c>
      <c r="H86" s="438">
        <v>819.29999999999973</v>
      </c>
      <c r="I86" s="438">
        <v>823.49999999999977</v>
      </c>
      <c r="J86" s="438">
        <v>828.99999999999977</v>
      </c>
      <c r="K86" s="437">
        <v>818</v>
      </c>
      <c r="L86" s="437">
        <v>808.3</v>
      </c>
      <c r="M86" s="437">
        <v>0.51117999999999997</v>
      </c>
    </row>
    <row r="87" spans="1:13" s="13" customFormat="1">
      <c r="A87" s="245">
        <v>77</v>
      </c>
      <c r="B87" s="440" t="s">
        <v>230</v>
      </c>
      <c r="C87" s="437">
        <v>1303.6500000000001</v>
      </c>
      <c r="D87" s="438">
        <v>1310.1000000000001</v>
      </c>
      <c r="E87" s="438">
        <v>1293.9500000000003</v>
      </c>
      <c r="F87" s="438">
        <v>1284.2500000000002</v>
      </c>
      <c r="G87" s="438">
        <v>1268.1000000000004</v>
      </c>
      <c r="H87" s="438">
        <v>1319.8000000000002</v>
      </c>
      <c r="I87" s="438">
        <v>1335.9500000000003</v>
      </c>
      <c r="J87" s="438">
        <v>1345.65</v>
      </c>
      <c r="K87" s="437">
        <v>1326.25</v>
      </c>
      <c r="L87" s="437">
        <v>1300.4000000000001</v>
      </c>
      <c r="M87" s="437">
        <v>0.50317000000000001</v>
      </c>
    </row>
    <row r="88" spans="1:13" s="13" customFormat="1">
      <c r="A88" s="245">
        <v>78</v>
      </c>
      <c r="B88" s="440" t="s">
        <v>318</v>
      </c>
      <c r="C88" s="437">
        <v>89.35</v>
      </c>
      <c r="D88" s="438">
        <v>90.333333333333329</v>
      </c>
      <c r="E88" s="438">
        <v>87.766666666666652</v>
      </c>
      <c r="F88" s="438">
        <v>86.183333333333323</v>
      </c>
      <c r="G88" s="438">
        <v>83.616666666666646</v>
      </c>
      <c r="H88" s="438">
        <v>91.916666666666657</v>
      </c>
      <c r="I88" s="438">
        <v>94.483333333333348</v>
      </c>
      <c r="J88" s="438">
        <v>96.066666666666663</v>
      </c>
      <c r="K88" s="437">
        <v>92.9</v>
      </c>
      <c r="L88" s="437">
        <v>88.75</v>
      </c>
      <c r="M88" s="437">
        <v>35.789479999999998</v>
      </c>
    </row>
    <row r="89" spans="1:13" s="13" customFormat="1">
      <c r="A89" s="245">
        <v>79</v>
      </c>
      <c r="B89" s="440" t="s">
        <v>71</v>
      </c>
      <c r="C89" s="437">
        <v>15064.55</v>
      </c>
      <c r="D89" s="438">
        <v>15114.449999999999</v>
      </c>
      <c r="E89" s="438">
        <v>14961.499999999998</v>
      </c>
      <c r="F89" s="438">
        <v>14858.449999999999</v>
      </c>
      <c r="G89" s="438">
        <v>14705.499999999998</v>
      </c>
      <c r="H89" s="438">
        <v>15217.499999999998</v>
      </c>
      <c r="I89" s="438">
        <v>15370.449999999999</v>
      </c>
      <c r="J89" s="438">
        <v>15473.499999999998</v>
      </c>
      <c r="K89" s="437">
        <v>15267.4</v>
      </c>
      <c r="L89" s="437">
        <v>15011.4</v>
      </c>
      <c r="M89" s="437">
        <v>0.43267</v>
      </c>
    </row>
    <row r="90" spans="1:13" s="13" customFormat="1">
      <c r="A90" s="245">
        <v>80</v>
      </c>
      <c r="B90" s="440" t="s">
        <v>319</v>
      </c>
      <c r="C90" s="437">
        <v>290.85000000000002</v>
      </c>
      <c r="D90" s="438">
        <v>288.75</v>
      </c>
      <c r="E90" s="438">
        <v>282.64999999999998</v>
      </c>
      <c r="F90" s="438">
        <v>274.45</v>
      </c>
      <c r="G90" s="438">
        <v>268.34999999999997</v>
      </c>
      <c r="H90" s="438">
        <v>296.95</v>
      </c>
      <c r="I90" s="438">
        <v>303.05</v>
      </c>
      <c r="J90" s="438">
        <v>311.25</v>
      </c>
      <c r="K90" s="437">
        <v>294.85000000000002</v>
      </c>
      <c r="L90" s="437">
        <v>280.55</v>
      </c>
      <c r="M90" s="437">
        <v>3.42733</v>
      </c>
    </row>
    <row r="91" spans="1:13" s="13" customFormat="1">
      <c r="A91" s="245">
        <v>81</v>
      </c>
      <c r="B91" s="440" t="s">
        <v>74</v>
      </c>
      <c r="C91" s="437">
        <v>3659.3</v>
      </c>
      <c r="D91" s="438">
        <v>3658.2000000000003</v>
      </c>
      <c r="E91" s="438">
        <v>3632.1000000000004</v>
      </c>
      <c r="F91" s="438">
        <v>3604.9</v>
      </c>
      <c r="G91" s="438">
        <v>3578.8</v>
      </c>
      <c r="H91" s="438">
        <v>3685.4000000000005</v>
      </c>
      <c r="I91" s="438">
        <v>3711.5</v>
      </c>
      <c r="J91" s="438">
        <v>3738.7000000000007</v>
      </c>
      <c r="K91" s="437">
        <v>3684.3</v>
      </c>
      <c r="L91" s="437">
        <v>3631</v>
      </c>
      <c r="M91" s="437">
        <v>3.7899699999999998</v>
      </c>
    </row>
    <row r="92" spans="1:13" s="13" customFormat="1">
      <c r="A92" s="245">
        <v>82</v>
      </c>
      <c r="B92" s="440" t="s">
        <v>320</v>
      </c>
      <c r="C92" s="437">
        <v>722.15</v>
      </c>
      <c r="D92" s="438">
        <v>726.01666666666677</v>
      </c>
      <c r="E92" s="438">
        <v>712.13333333333355</v>
      </c>
      <c r="F92" s="438">
        <v>702.11666666666679</v>
      </c>
      <c r="G92" s="438">
        <v>688.23333333333358</v>
      </c>
      <c r="H92" s="438">
        <v>736.03333333333353</v>
      </c>
      <c r="I92" s="438">
        <v>749.91666666666674</v>
      </c>
      <c r="J92" s="438">
        <v>759.93333333333351</v>
      </c>
      <c r="K92" s="437">
        <v>739.9</v>
      </c>
      <c r="L92" s="437">
        <v>716</v>
      </c>
      <c r="M92" s="437">
        <v>4.2316799999999999</v>
      </c>
    </row>
    <row r="93" spans="1:13" s="13" customFormat="1">
      <c r="A93" s="245">
        <v>83</v>
      </c>
      <c r="B93" s="440" t="s">
        <v>321</v>
      </c>
      <c r="C93" s="437">
        <v>341.9</v>
      </c>
      <c r="D93" s="438">
        <v>342.46666666666664</v>
      </c>
      <c r="E93" s="438">
        <v>337.98333333333329</v>
      </c>
      <c r="F93" s="438">
        <v>334.06666666666666</v>
      </c>
      <c r="G93" s="438">
        <v>329.58333333333331</v>
      </c>
      <c r="H93" s="438">
        <v>346.38333333333327</v>
      </c>
      <c r="I93" s="438">
        <v>350.86666666666662</v>
      </c>
      <c r="J93" s="438">
        <v>354.78333333333325</v>
      </c>
      <c r="K93" s="437">
        <v>346.95</v>
      </c>
      <c r="L93" s="437">
        <v>338.55</v>
      </c>
      <c r="M93" s="437">
        <v>2.8934299999999999</v>
      </c>
    </row>
    <row r="94" spans="1:13" s="13" customFormat="1">
      <c r="A94" s="245">
        <v>84</v>
      </c>
      <c r="B94" s="440" t="s">
        <v>80</v>
      </c>
      <c r="C94" s="437">
        <v>765</v>
      </c>
      <c r="D94" s="438">
        <v>769.98333333333323</v>
      </c>
      <c r="E94" s="438">
        <v>759.01666666666642</v>
      </c>
      <c r="F94" s="438">
        <v>753.03333333333319</v>
      </c>
      <c r="G94" s="438">
        <v>742.06666666666638</v>
      </c>
      <c r="H94" s="438">
        <v>775.96666666666647</v>
      </c>
      <c r="I94" s="438">
        <v>786.93333333333339</v>
      </c>
      <c r="J94" s="438">
        <v>792.91666666666652</v>
      </c>
      <c r="K94" s="437">
        <v>780.95</v>
      </c>
      <c r="L94" s="437">
        <v>764</v>
      </c>
      <c r="M94" s="437">
        <v>3.47993</v>
      </c>
    </row>
    <row r="95" spans="1:13" s="13" customFormat="1">
      <c r="A95" s="245">
        <v>85</v>
      </c>
      <c r="B95" s="440" t="s">
        <v>322</v>
      </c>
      <c r="C95" s="437">
        <v>2882.3</v>
      </c>
      <c r="D95" s="438">
        <v>2876.0833333333335</v>
      </c>
      <c r="E95" s="438">
        <v>2782.2166666666672</v>
      </c>
      <c r="F95" s="438">
        <v>2682.1333333333337</v>
      </c>
      <c r="G95" s="438">
        <v>2588.2666666666673</v>
      </c>
      <c r="H95" s="438">
        <v>2976.166666666667</v>
      </c>
      <c r="I95" s="438">
        <v>3070.0333333333328</v>
      </c>
      <c r="J95" s="438">
        <v>3170.1166666666668</v>
      </c>
      <c r="K95" s="437">
        <v>2969.95</v>
      </c>
      <c r="L95" s="437">
        <v>2776</v>
      </c>
      <c r="M95" s="437">
        <v>0.94711999999999996</v>
      </c>
    </row>
    <row r="96" spans="1:13" s="13" customFormat="1">
      <c r="A96" s="245">
        <v>86</v>
      </c>
      <c r="B96" s="440" t="s">
        <v>783</v>
      </c>
      <c r="C96" s="437">
        <v>321.2</v>
      </c>
      <c r="D96" s="438">
        <v>323.48333333333335</v>
      </c>
      <c r="E96" s="438">
        <v>317.7166666666667</v>
      </c>
      <c r="F96" s="438">
        <v>314.23333333333335</v>
      </c>
      <c r="G96" s="438">
        <v>308.4666666666667</v>
      </c>
      <c r="H96" s="438">
        <v>326.9666666666667</v>
      </c>
      <c r="I96" s="438">
        <v>332.73333333333335</v>
      </c>
      <c r="J96" s="438">
        <v>336.2166666666667</v>
      </c>
      <c r="K96" s="437">
        <v>329.25</v>
      </c>
      <c r="L96" s="437">
        <v>320</v>
      </c>
      <c r="M96" s="437">
        <v>1.06314</v>
      </c>
    </row>
    <row r="97" spans="1:13" s="13" customFormat="1">
      <c r="A97" s="245">
        <v>87</v>
      </c>
      <c r="B97" s="440" t="s">
        <v>75</v>
      </c>
      <c r="C97" s="437">
        <v>623.54999999999995</v>
      </c>
      <c r="D97" s="438">
        <v>626.05000000000007</v>
      </c>
      <c r="E97" s="438">
        <v>618.90000000000009</v>
      </c>
      <c r="F97" s="438">
        <v>614.25</v>
      </c>
      <c r="G97" s="438">
        <v>607.1</v>
      </c>
      <c r="H97" s="438">
        <v>630.70000000000016</v>
      </c>
      <c r="I97" s="438">
        <v>637.85</v>
      </c>
      <c r="J97" s="438">
        <v>642.50000000000023</v>
      </c>
      <c r="K97" s="437">
        <v>633.20000000000005</v>
      </c>
      <c r="L97" s="437">
        <v>621.4</v>
      </c>
      <c r="M97" s="437">
        <v>30.438279999999999</v>
      </c>
    </row>
    <row r="98" spans="1:13" s="13" customFormat="1">
      <c r="A98" s="245">
        <v>88</v>
      </c>
      <c r="B98" s="440" t="s">
        <v>323</v>
      </c>
      <c r="C98" s="437">
        <v>514.95000000000005</v>
      </c>
      <c r="D98" s="438">
        <v>517.86666666666667</v>
      </c>
      <c r="E98" s="438">
        <v>508.68333333333339</v>
      </c>
      <c r="F98" s="438">
        <v>502.41666666666674</v>
      </c>
      <c r="G98" s="438">
        <v>493.23333333333346</v>
      </c>
      <c r="H98" s="438">
        <v>524.13333333333333</v>
      </c>
      <c r="I98" s="438">
        <v>533.31666666666649</v>
      </c>
      <c r="J98" s="438">
        <v>539.58333333333326</v>
      </c>
      <c r="K98" s="437">
        <v>527.04999999999995</v>
      </c>
      <c r="L98" s="437">
        <v>511.6</v>
      </c>
      <c r="M98" s="437">
        <v>2.8860399999999999</v>
      </c>
    </row>
    <row r="99" spans="1:13" s="13" customFormat="1">
      <c r="A99" s="245">
        <v>89</v>
      </c>
      <c r="B99" s="440" t="s">
        <v>76</v>
      </c>
      <c r="C99" s="437">
        <v>151.94999999999999</v>
      </c>
      <c r="D99" s="438">
        <v>152.35</v>
      </c>
      <c r="E99" s="438">
        <v>150.5</v>
      </c>
      <c r="F99" s="438">
        <v>149.05000000000001</v>
      </c>
      <c r="G99" s="438">
        <v>147.20000000000002</v>
      </c>
      <c r="H99" s="438">
        <v>153.79999999999998</v>
      </c>
      <c r="I99" s="438">
        <v>155.64999999999995</v>
      </c>
      <c r="J99" s="438">
        <v>157.09999999999997</v>
      </c>
      <c r="K99" s="437">
        <v>154.19999999999999</v>
      </c>
      <c r="L99" s="437">
        <v>150.9</v>
      </c>
      <c r="M99" s="437">
        <v>117.03214</v>
      </c>
    </row>
    <row r="100" spans="1:13" s="13" customFormat="1">
      <c r="A100" s="245">
        <v>90</v>
      </c>
      <c r="B100" s="440" t="s">
        <v>324</v>
      </c>
      <c r="C100" s="437">
        <v>667.3</v>
      </c>
      <c r="D100" s="438">
        <v>666.06666666666661</v>
      </c>
      <c r="E100" s="438">
        <v>657.63333333333321</v>
      </c>
      <c r="F100" s="438">
        <v>647.96666666666658</v>
      </c>
      <c r="G100" s="438">
        <v>639.53333333333319</v>
      </c>
      <c r="H100" s="438">
        <v>675.73333333333323</v>
      </c>
      <c r="I100" s="438">
        <v>684.16666666666663</v>
      </c>
      <c r="J100" s="438">
        <v>693.83333333333326</v>
      </c>
      <c r="K100" s="437">
        <v>674.5</v>
      </c>
      <c r="L100" s="437">
        <v>656.4</v>
      </c>
      <c r="M100" s="437">
        <v>1.7801400000000001</v>
      </c>
    </row>
    <row r="101" spans="1:13">
      <c r="A101" s="245">
        <v>91</v>
      </c>
      <c r="B101" s="440" t="s">
        <v>325</v>
      </c>
      <c r="C101" s="437">
        <v>530.29999999999995</v>
      </c>
      <c r="D101" s="438">
        <v>544.94999999999993</v>
      </c>
      <c r="E101" s="438">
        <v>511.49999999999989</v>
      </c>
      <c r="F101" s="438">
        <v>492.69999999999993</v>
      </c>
      <c r="G101" s="438">
        <v>459.24999999999989</v>
      </c>
      <c r="H101" s="438">
        <v>563.74999999999989</v>
      </c>
      <c r="I101" s="438">
        <v>597.19999999999993</v>
      </c>
      <c r="J101" s="438">
        <v>615.99999999999989</v>
      </c>
      <c r="K101" s="437">
        <v>578.4</v>
      </c>
      <c r="L101" s="437">
        <v>526.15</v>
      </c>
      <c r="M101" s="437">
        <v>2.7958400000000001</v>
      </c>
    </row>
    <row r="102" spans="1:13">
      <c r="A102" s="245">
        <v>92</v>
      </c>
      <c r="B102" s="440" t="s">
        <v>326</v>
      </c>
      <c r="C102" s="437">
        <v>585.45000000000005</v>
      </c>
      <c r="D102" s="438">
        <v>587.48333333333346</v>
      </c>
      <c r="E102" s="438">
        <v>581.1166666666669</v>
      </c>
      <c r="F102" s="438">
        <v>576.78333333333342</v>
      </c>
      <c r="G102" s="438">
        <v>570.41666666666686</v>
      </c>
      <c r="H102" s="438">
        <v>591.81666666666695</v>
      </c>
      <c r="I102" s="438">
        <v>598.18333333333351</v>
      </c>
      <c r="J102" s="438">
        <v>602.51666666666699</v>
      </c>
      <c r="K102" s="437">
        <v>593.85</v>
      </c>
      <c r="L102" s="437">
        <v>583.15</v>
      </c>
      <c r="M102" s="437">
        <v>1.6657200000000001</v>
      </c>
    </row>
    <row r="103" spans="1:13">
      <c r="A103" s="245">
        <v>93</v>
      </c>
      <c r="B103" s="440" t="s">
        <v>77</v>
      </c>
      <c r="C103" s="437">
        <v>145.75</v>
      </c>
      <c r="D103" s="438">
        <v>146.33333333333334</v>
      </c>
      <c r="E103" s="438">
        <v>144.91666666666669</v>
      </c>
      <c r="F103" s="438">
        <v>144.08333333333334</v>
      </c>
      <c r="G103" s="438">
        <v>142.66666666666669</v>
      </c>
      <c r="H103" s="438">
        <v>147.16666666666669</v>
      </c>
      <c r="I103" s="438">
        <v>148.58333333333337</v>
      </c>
      <c r="J103" s="438">
        <v>149.41666666666669</v>
      </c>
      <c r="K103" s="437">
        <v>147.75</v>
      </c>
      <c r="L103" s="437">
        <v>145.5</v>
      </c>
      <c r="M103" s="437">
        <v>7.5091999999999999</v>
      </c>
    </row>
    <row r="104" spans="1:13">
      <c r="A104" s="245">
        <v>94</v>
      </c>
      <c r="B104" s="440" t="s">
        <v>327</v>
      </c>
      <c r="C104" s="437">
        <v>1356.15</v>
      </c>
      <c r="D104" s="438">
        <v>1356.05</v>
      </c>
      <c r="E104" s="438">
        <v>1347.1</v>
      </c>
      <c r="F104" s="438">
        <v>1338.05</v>
      </c>
      <c r="G104" s="438">
        <v>1329.1</v>
      </c>
      <c r="H104" s="438">
        <v>1365.1</v>
      </c>
      <c r="I104" s="438">
        <v>1374.0500000000002</v>
      </c>
      <c r="J104" s="438">
        <v>1383.1</v>
      </c>
      <c r="K104" s="437">
        <v>1365</v>
      </c>
      <c r="L104" s="437">
        <v>1347</v>
      </c>
      <c r="M104" s="437">
        <v>1.0445199999999999</v>
      </c>
    </row>
    <row r="105" spans="1:13">
      <c r="A105" s="245">
        <v>95</v>
      </c>
      <c r="B105" s="440" t="s">
        <v>328</v>
      </c>
      <c r="C105" s="437">
        <v>23.95</v>
      </c>
      <c r="D105" s="438">
        <v>24.316666666666666</v>
      </c>
      <c r="E105" s="438">
        <v>23.183333333333334</v>
      </c>
      <c r="F105" s="438">
        <v>22.416666666666668</v>
      </c>
      <c r="G105" s="438">
        <v>21.283333333333335</v>
      </c>
      <c r="H105" s="438">
        <v>25.083333333333332</v>
      </c>
      <c r="I105" s="438">
        <v>26.216666666666665</v>
      </c>
      <c r="J105" s="438">
        <v>26.983333333333331</v>
      </c>
      <c r="K105" s="437">
        <v>25.45</v>
      </c>
      <c r="L105" s="437">
        <v>23.55</v>
      </c>
      <c r="M105" s="437">
        <v>253.04740000000001</v>
      </c>
    </row>
    <row r="106" spans="1:13">
      <c r="A106" s="245">
        <v>96</v>
      </c>
      <c r="B106" s="440" t="s">
        <v>329</v>
      </c>
      <c r="C106" s="437">
        <v>972.95</v>
      </c>
      <c r="D106" s="438">
        <v>974.86666666666667</v>
      </c>
      <c r="E106" s="438">
        <v>966.08333333333337</v>
      </c>
      <c r="F106" s="438">
        <v>959.2166666666667</v>
      </c>
      <c r="G106" s="438">
        <v>950.43333333333339</v>
      </c>
      <c r="H106" s="438">
        <v>981.73333333333335</v>
      </c>
      <c r="I106" s="438">
        <v>990.51666666666665</v>
      </c>
      <c r="J106" s="438">
        <v>997.38333333333333</v>
      </c>
      <c r="K106" s="437">
        <v>983.65</v>
      </c>
      <c r="L106" s="437">
        <v>968</v>
      </c>
      <c r="M106" s="437">
        <v>3.9361700000000002</v>
      </c>
    </row>
    <row r="107" spans="1:13">
      <c r="A107" s="245">
        <v>97</v>
      </c>
      <c r="B107" s="440" t="s">
        <v>330</v>
      </c>
      <c r="C107" s="437">
        <v>408.5</v>
      </c>
      <c r="D107" s="438">
        <v>411.43333333333334</v>
      </c>
      <c r="E107" s="438">
        <v>402.06666666666666</v>
      </c>
      <c r="F107" s="438">
        <v>395.63333333333333</v>
      </c>
      <c r="G107" s="438">
        <v>386.26666666666665</v>
      </c>
      <c r="H107" s="438">
        <v>417.86666666666667</v>
      </c>
      <c r="I107" s="438">
        <v>427.23333333333335</v>
      </c>
      <c r="J107" s="438">
        <v>433.66666666666669</v>
      </c>
      <c r="K107" s="437">
        <v>420.8</v>
      </c>
      <c r="L107" s="437">
        <v>405</v>
      </c>
      <c r="M107" s="437">
        <v>3.3722599999999998</v>
      </c>
    </row>
    <row r="108" spans="1:13">
      <c r="A108" s="245">
        <v>98</v>
      </c>
      <c r="B108" s="440" t="s">
        <v>79</v>
      </c>
      <c r="C108" s="437">
        <v>603.25</v>
      </c>
      <c r="D108" s="438">
        <v>605.35</v>
      </c>
      <c r="E108" s="438">
        <v>591.5</v>
      </c>
      <c r="F108" s="438">
        <v>579.75</v>
      </c>
      <c r="G108" s="438">
        <v>565.9</v>
      </c>
      <c r="H108" s="438">
        <v>617.1</v>
      </c>
      <c r="I108" s="438">
        <v>630.95000000000016</v>
      </c>
      <c r="J108" s="438">
        <v>642.70000000000005</v>
      </c>
      <c r="K108" s="437">
        <v>619.20000000000005</v>
      </c>
      <c r="L108" s="437">
        <v>593.6</v>
      </c>
      <c r="M108" s="437">
        <v>14.909979999999999</v>
      </c>
    </row>
    <row r="109" spans="1:13">
      <c r="A109" s="245">
        <v>99</v>
      </c>
      <c r="B109" s="440" t="s">
        <v>331</v>
      </c>
      <c r="C109" s="437">
        <v>4292.8500000000004</v>
      </c>
      <c r="D109" s="438">
        <v>4284.2166666666672</v>
      </c>
      <c r="E109" s="438">
        <v>4248.6333333333341</v>
      </c>
      <c r="F109" s="438">
        <v>4204.416666666667</v>
      </c>
      <c r="G109" s="438">
        <v>4168.8333333333339</v>
      </c>
      <c r="H109" s="438">
        <v>4328.4333333333343</v>
      </c>
      <c r="I109" s="438">
        <v>4364.0166666666664</v>
      </c>
      <c r="J109" s="438">
        <v>4408.2333333333345</v>
      </c>
      <c r="K109" s="437">
        <v>4319.8</v>
      </c>
      <c r="L109" s="437">
        <v>4240</v>
      </c>
      <c r="M109" s="437">
        <v>0.50829999999999997</v>
      </c>
    </row>
    <row r="110" spans="1:13">
      <c r="A110" s="245">
        <v>100</v>
      </c>
      <c r="B110" s="440" t="s">
        <v>332</v>
      </c>
      <c r="C110" s="437">
        <v>179.8</v>
      </c>
      <c r="D110" s="438">
        <v>180.76666666666665</v>
      </c>
      <c r="E110" s="438">
        <v>178.0333333333333</v>
      </c>
      <c r="F110" s="438">
        <v>176.26666666666665</v>
      </c>
      <c r="G110" s="438">
        <v>173.5333333333333</v>
      </c>
      <c r="H110" s="438">
        <v>182.5333333333333</v>
      </c>
      <c r="I110" s="438">
        <v>185.26666666666665</v>
      </c>
      <c r="J110" s="438">
        <v>187.0333333333333</v>
      </c>
      <c r="K110" s="437">
        <v>183.5</v>
      </c>
      <c r="L110" s="437">
        <v>179</v>
      </c>
      <c r="M110" s="437">
        <v>0.92834000000000005</v>
      </c>
    </row>
    <row r="111" spans="1:13">
      <c r="A111" s="245">
        <v>101</v>
      </c>
      <c r="B111" s="440" t="s">
        <v>333</v>
      </c>
      <c r="C111" s="437">
        <v>300.05</v>
      </c>
      <c r="D111" s="438">
        <v>302.31666666666666</v>
      </c>
      <c r="E111" s="438">
        <v>295.73333333333335</v>
      </c>
      <c r="F111" s="438">
        <v>291.41666666666669</v>
      </c>
      <c r="G111" s="438">
        <v>284.83333333333337</v>
      </c>
      <c r="H111" s="438">
        <v>306.63333333333333</v>
      </c>
      <c r="I111" s="438">
        <v>313.2166666666667</v>
      </c>
      <c r="J111" s="438">
        <v>317.5333333333333</v>
      </c>
      <c r="K111" s="437">
        <v>308.89999999999998</v>
      </c>
      <c r="L111" s="437">
        <v>298</v>
      </c>
      <c r="M111" s="437">
        <v>8.9066500000000008</v>
      </c>
    </row>
    <row r="112" spans="1:13">
      <c r="A112" s="245">
        <v>102</v>
      </c>
      <c r="B112" s="440" t="s">
        <v>334</v>
      </c>
      <c r="C112" s="437">
        <v>147</v>
      </c>
      <c r="D112" s="438">
        <v>145.70000000000002</v>
      </c>
      <c r="E112" s="438">
        <v>142.40000000000003</v>
      </c>
      <c r="F112" s="438">
        <v>137.80000000000001</v>
      </c>
      <c r="G112" s="438">
        <v>134.50000000000003</v>
      </c>
      <c r="H112" s="438">
        <v>150.30000000000004</v>
      </c>
      <c r="I112" s="438">
        <v>153.60000000000005</v>
      </c>
      <c r="J112" s="438">
        <v>158.20000000000005</v>
      </c>
      <c r="K112" s="437">
        <v>149</v>
      </c>
      <c r="L112" s="437">
        <v>141.1</v>
      </c>
      <c r="M112" s="437">
        <v>25.060929999999999</v>
      </c>
    </row>
    <row r="113" spans="1:13">
      <c r="A113" s="245">
        <v>103</v>
      </c>
      <c r="B113" s="440" t="s">
        <v>335</v>
      </c>
      <c r="C113" s="437">
        <v>647.85</v>
      </c>
      <c r="D113" s="438">
        <v>654.79999999999995</v>
      </c>
      <c r="E113" s="438">
        <v>633.59999999999991</v>
      </c>
      <c r="F113" s="438">
        <v>619.34999999999991</v>
      </c>
      <c r="G113" s="438">
        <v>598.14999999999986</v>
      </c>
      <c r="H113" s="438">
        <v>669.05</v>
      </c>
      <c r="I113" s="438">
        <v>690.25</v>
      </c>
      <c r="J113" s="438">
        <v>704.5</v>
      </c>
      <c r="K113" s="437">
        <v>676</v>
      </c>
      <c r="L113" s="437">
        <v>640.54999999999995</v>
      </c>
      <c r="M113" s="437">
        <v>0.30484</v>
      </c>
    </row>
    <row r="114" spans="1:13">
      <c r="A114" s="245">
        <v>104</v>
      </c>
      <c r="B114" s="440" t="s">
        <v>81</v>
      </c>
      <c r="C114" s="437">
        <v>536.20000000000005</v>
      </c>
      <c r="D114" s="438">
        <v>539.5</v>
      </c>
      <c r="E114" s="438">
        <v>531.70000000000005</v>
      </c>
      <c r="F114" s="438">
        <v>527.20000000000005</v>
      </c>
      <c r="G114" s="438">
        <v>519.40000000000009</v>
      </c>
      <c r="H114" s="438">
        <v>544</v>
      </c>
      <c r="I114" s="438">
        <v>551.79999999999995</v>
      </c>
      <c r="J114" s="438">
        <v>556.29999999999995</v>
      </c>
      <c r="K114" s="437">
        <v>547.29999999999995</v>
      </c>
      <c r="L114" s="437">
        <v>535</v>
      </c>
      <c r="M114" s="437">
        <v>17.299530000000001</v>
      </c>
    </row>
    <row r="115" spans="1:13">
      <c r="A115" s="245">
        <v>105</v>
      </c>
      <c r="B115" s="440" t="s">
        <v>82</v>
      </c>
      <c r="C115" s="437">
        <v>957.75</v>
      </c>
      <c r="D115" s="438">
        <v>959.31666666666661</v>
      </c>
      <c r="E115" s="438">
        <v>952.63333333333321</v>
      </c>
      <c r="F115" s="438">
        <v>947.51666666666665</v>
      </c>
      <c r="G115" s="438">
        <v>940.83333333333326</v>
      </c>
      <c r="H115" s="438">
        <v>964.43333333333317</v>
      </c>
      <c r="I115" s="438">
        <v>971.11666666666656</v>
      </c>
      <c r="J115" s="438">
        <v>976.23333333333312</v>
      </c>
      <c r="K115" s="437">
        <v>966</v>
      </c>
      <c r="L115" s="437">
        <v>954.2</v>
      </c>
      <c r="M115" s="437">
        <v>18.07471</v>
      </c>
    </row>
    <row r="116" spans="1:13">
      <c r="A116" s="245">
        <v>106</v>
      </c>
      <c r="B116" s="440" t="s">
        <v>231</v>
      </c>
      <c r="C116" s="437">
        <v>168.05</v>
      </c>
      <c r="D116" s="438">
        <v>166.96666666666667</v>
      </c>
      <c r="E116" s="438">
        <v>164.78333333333333</v>
      </c>
      <c r="F116" s="438">
        <v>161.51666666666665</v>
      </c>
      <c r="G116" s="438">
        <v>159.33333333333331</v>
      </c>
      <c r="H116" s="438">
        <v>170.23333333333335</v>
      </c>
      <c r="I116" s="438">
        <v>172.41666666666669</v>
      </c>
      <c r="J116" s="438">
        <v>175.68333333333337</v>
      </c>
      <c r="K116" s="437">
        <v>169.15</v>
      </c>
      <c r="L116" s="437">
        <v>163.69999999999999</v>
      </c>
      <c r="M116" s="437">
        <v>51.475999999999999</v>
      </c>
    </row>
    <row r="117" spans="1:13">
      <c r="A117" s="245">
        <v>107</v>
      </c>
      <c r="B117" s="440" t="s">
        <v>83</v>
      </c>
      <c r="C117" s="437">
        <v>148.44999999999999</v>
      </c>
      <c r="D117" s="438">
        <v>149.06666666666663</v>
      </c>
      <c r="E117" s="438">
        <v>147.53333333333327</v>
      </c>
      <c r="F117" s="438">
        <v>146.61666666666665</v>
      </c>
      <c r="G117" s="438">
        <v>145.08333333333329</v>
      </c>
      <c r="H117" s="438">
        <v>149.98333333333326</v>
      </c>
      <c r="I117" s="438">
        <v>151.51666666666662</v>
      </c>
      <c r="J117" s="438">
        <v>152.43333333333325</v>
      </c>
      <c r="K117" s="437">
        <v>150.6</v>
      </c>
      <c r="L117" s="437">
        <v>148.15</v>
      </c>
      <c r="M117" s="437">
        <v>79.8322</v>
      </c>
    </row>
    <row r="118" spans="1:13">
      <c r="A118" s="245">
        <v>108</v>
      </c>
      <c r="B118" s="440" t="s">
        <v>336</v>
      </c>
      <c r="C118" s="437">
        <v>408.9</v>
      </c>
      <c r="D118" s="438">
        <v>411.0333333333333</v>
      </c>
      <c r="E118" s="438">
        <v>405.86666666666662</v>
      </c>
      <c r="F118" s="438">
        <v>402.83333333333331</v>
      </c>
      <c r="G118" s="438">
        <v>397.66666666666663</v>
      </c>
      <c r="H118" s="438">
        <v>414.06666666666661</v>
      </c>
      <c r="I118" s="438">
        <v>419.23333333333335</v>
      </c>
      <c r="J118" s="438">
        <v>422.26666666666659</v>
      </c>
      <c r="K118" s="437">
        <v>416.2</v>
      </c>
      <c r="L118" s="437">
        <v>408</v>
      </c>
      <c r="M118" s="437">
        <v>3.06189</v>
      </c>
    </row>
    <row r="119" spans="1:13">
      <c r="A119" s="245">
        <v>109</v>
      </c>
      <c r="B119" s="440" t="s">
        <v>820</v>
      </c>
      <c r="C119" s="437">
        <v>3935.85</v>
      </c>
      <c r="D119" s="438">
        <v>3961.5166666666664</v>
      </c>
      <c r="E119" s="438">
        <v>3894.333333333333</v>
      </c>
      <c r="F119" s="438">
        <v>3852.8166666666666</v>
      </c>
      <c r="G119" s="438">
        <v>3785.6333333333332</v>
      </c>
      <c r="H119" s="438">
        <v>4003.0333333333328</v>
      </c>
      <c r="I119" s="438">
        <v>4070.2166666666662</v>
      </c>
      <c r="J119" s="438">
        <v>4111.7333333333327</v>
      </c>
      <c r="K119" s="437">
        <v>4028.7</v>
      </c>
      <c r="L119" s="437">
        <v>3920</v>
      </c>
      <c r="M119" s="437">
        <v>2.9716100000000001</v>
      </c>
    </row>
    <row r="120" spans="1:13">
      <c r="A120" s="245">
        <v>110</v>
      </c>
      <c r="B120" s="440" t="s">
        <v>84</v>
      </c>
      <c r="C120" s="437">
        <v>1686.35</v>
      </c>
      <c r="D120" s="438">
        <v>1689.8833333333332</v>
      </c>
      <c r="E120" s="438">
        <v>1679.3666666666663</v>
      </c>
      <c r="F120" s="438">
        <v>1672.3833333333332</v>
      </c>
      <c r="G120" s="438">
        <v>1661.8666666666663</v>
      </c>
      <c r="H120" s="438">
        <v>1696.8666666666663</v>
      </c>
      <c r="I120" s="438">
        <v>1707.3833333333332</v>
      </c>
      <c r="J120" s="438">
        <v>1714.3666666666663</v>
      </c>
      <c r="K120" s="437">
        <v>1700.4</v>
      </c>
      <c r="L120" s="437">
        <v>1682.9</v>
      </c>
      <c r="M120" s="437">
        <v>1.9196</v>
      </c>
    </row>
    <row r="121" spans="1:13">
      <c r="A121" s="245">
        <v>111</v>
      </c>
      <c r="B121" s="440" t="s">
        <v>85</v>
      </c>
      <c r="C121" s="437">
        <v>698.15</v>
      </c>
      <c r="D121" s="438">
        <v>703.7166666666667</v>
      </c>
      <c r="E121" s="438">
        <v>690.93333333333339</v>
      </c>
      <c r="F121" s="438">
        <v>683.7166666666667</v>
      </c>
      <c r="G121" s="438">
        <v>670.93333333333339</v>
      </c>
      <c r="H121" s="438">
        <v>710.93333333333339</v>
      </c>
      <c r="I121" s="438">
        <v>723.7166666666667</v>
      </c>
      <c r="J121" s="438">
        <v>730.93333333333339</v>
      </c>
      <c r="K121" s="437">
        <v>716.5</v>
      </c>
      <c r="L121" s="437">
        <v>696.5</v>
      </c>
      <c r="M121" s="437">
        <v>30.450520000000001</v>
      </c>
    </row>
    <row r="122" spans="1:13">
      <c r="A122" s="245">
        <v>112</v>
      </c>
      <c r="B122" s="440" t="s">
        <v>232</v>
      </c>
      <c r="C122" s="437">
        <v>890.65</v>
      </c>
      <c r="D122" s="438">
        <v>898.86666666666667</v>
      </c>
      <c r="E122" s="438">
        <v>872.7833333333333</v>
      </c>
      <c r="F122" s="438">
        <v>854.91666666666663</v>
      </c>
      <c r="G122" s="438">
        <v>828.83333333333326</v>
      </c>
      <c r="H122" s="438">
        <v>916.73333333333335</v>
      </c>
      <c r="I122" s="438">
        <v>942.81666666666661</v>
      </c>
      <c r="J122" s="438">
        <v>960.68333333333339</v>
      </c>
      <c r="K122" s="437">
        <v>924.95</v>
      </c>
      <c r="L122" s="437">
        <v>881</v>
      </c>
      <c r="M122" s="437">
        <v>3.64072</v>
      </c>
    </row>
    <row r="123" spans="1:13">
      <c r="A123" s="245">
        <v>113</v>
      </c>
      <c r="B123" s="440" t="s">
        <v>337</v>
      </c>
      <c r="C123" s="437">
        <v>730.9</v>
      </c>
      <c r="D123" s="438">
        <v>731.51666666666677</v>
      </c>
      <c r="E123" s="438">
        <v>724.63333333333355</v>
      </c>
      <c r="F123" s="438">
        <v>718.36666666666679</v>
      </c>
      <c r="G123" s="438">
        <v>711.48333333333358</v>
      </c>
      <c r="H123" s="438">
        <v>737.78333333333353</v>
      </c>
      <c r="I123" s="438">
        <v>744.66666666666674</v>
      </c>
      <c r="J123" s="438">
        <v>750.93333333333351</v>
      </c>
      <c r="K123" s="437">
        <v>738.4</v>
      </c>
      <c r="L123" s="437">
        <v>725.25</v>
      </c>
      <c r="M123" s="437">
        <v>0.37966</v>
      </c>
    </row>
    <row r="124" spans="1:13">
      <c r="A124" s="245">
        <v>114</v>
      </c>
      <c r="B124" s="440" t="s">
        <v>233</v>
      </c>
      <c r="C124" s="437">
        <v>416.2</v>
      </c>
      <c r="D124" s="438">
        <v>415.90000000000003</v>
      </c>
      <c r="E124" s="438">
        <v>413.30000000000007</v>
      </c>
      <c r="F124" s="438">
        <v>410.40000000000003</v>
      </c>
      <c r="G124" s="438">
        <v>407.80000000000007</v>
      </c>
      <c r="H124" s="438">
        <v>418.80000000000007</v>
      </c>
      <c r="I124" s="438">
        <v>421.40000000000009</v>
      </c>
      <c r="J124" s="438">
        <v>424.30000000000007</v>
      </c>
      <c r="K124" s="437">
        <v>418.5</v>
      </c>
      <c r="L124" s="437">
        <v>413</v>
      </c>
      <c r="M124" s="437">
        <v>9.5224700000000002</v>
      </c>
    </row>
    <row r="125" spans="1:13">
      <c r="A125" s="245">
        <v>115</v>
      </c>
      <c r="B125" s="440" t="s">
        <v>86</v>
      </c>
      <c r="C125" s="437">
        <v>825.55</v>
      </c>
      <c r="D125" s="438">
        <v>831.56666666666661</v>
      </c>
      <c r="E125" s="438">
        <v>817.63333333333321</v>
      </c>
      <c r="F125" s="438">
        <v>809.71666666666658</v>
      </c>
      <c r="G125" s="438">
        <v>795.78333333333319</v>
      </c>
      <c r="H125" s="438">
        <v>839.48333333333323</v>
      </c>
      <c r="I125" s="438">
        <v>853.41666666666663</v>
      </c>
      <c r="J125" s="438">
        <v>861.33333333333326</v>
      </c>
      <c r="K125" s="437">
        <v>845.5</v>
      </c>
      <c r="L125" s="437">
        <v>823.65</v>
      </c>
      <c r="M125" s="437">
        <v>5.5864500000000001</v>
      </c>
    </row>
    <row r="126" spans="1:13">
      <c r="A126" s="245">
        <v>116</v>
      </c>
      <c r="B126" s="440" t="s">
        <v>338</v>
      </c>
      <c r="C126" s="437">
        <v>849.4</v>
      </c>
      <c r="D126" s="438">
        <v>859.35</v>
      </c>
      <c r="E126" s="438">
        <v>835.80000000000007</v>
      </c>
      <c r="F126" s="438">
        <v>822.2</v>
      </c>
      <c r="G126" s="438">
        <v>798.65000000000009</v>
      </c>
      <c r="H126" s="438">
        <v>872.95</v>
      </c>
      <c r="I126" s="438">
        <v>896.5</v>
      </c>
      <c r="J126" s="438">
        <v>910.1</v>
      </c>
      <c r="K126" s="437">
        <v>882.9</v>
      </c>
      <c r="L126" s="437">
        <v>845.75</v>
      </c>
      <c r="M126" s="437">
        <v>1.5781799999999999</v>
      </c>
    </row>
    <row r="127" spans="1:13">
      <c r="A127" s="245">
        <v>117</v>
      </c>
      <c r="B127" s="440" t="s">
        <v>339</v>
      </c>
      <c r="C127" s="437">
        <v>108.85</v>
      </c>
      <c r="D127" s="438">
        <v>109.03333333333335</v>
      </c>
      <c r="E127" s="438">
        <v>107.06666666666669</v>
      </c>
      <c r="F127" s="438">
        <v>105.28333333333335</v>
      </c>
      <c r="G127" s="438">
        <v>103.31666666666669</v>
      </c>
      <c r="H127" s="438">
        <v>110.81666666666669</v>
      </c>
      <c r="I127" s="438">
        <v>112.78333333333336</v>
      </c>
      <c r="J127" s="438">
        <v>114.56666666666669</v>
      </c>
      <c r="K127" s="437">
        <v>111</v>
      </c>
      <c r="L127" s="437">
        <v>107.25</v>
      </c>
      <c r="M127" s="437">
        <v>8.0492299999999997</v>
      </c>
    </row>
    <row r="128" spans="1:13">
      <c r="A128" s="245">
        <v>118</v>
      </c>
      <c r="B128" s="440" t="s">
        <v>340</v>
      </c>
      <c r="C128" s="437">
        <v>106.75</v>
      </c>
      <c r="D128" s="438">
        <v>107.36666666666667</v>
      </c>
      <c r="E128" s="438">
        <v>105.78333333333335</v>
      </c>
      <c r="F128" s="438">
        <v>104.81666666666668</v>
      </c>
      <c r="G128" s="438">
        <v>103.23333333333335</v>
      </c>
      <c r="H128" s="438">
        <v>108.33333333333334</v>
      </c>
      <c r="I128" s="438">
        <v>109.91666666666666</v>
      </c>
      <c r="J128" s="438">
        <v>110.88333333333334</v>
      </c>
      <c r="K128" s="437">
        <v>108.95</v>
      </c>
      <c r="L128" s="437">
        <v>106.4</v>
      </c>
      <c r="M128" s="437">
        <v>10.26327</v>
      </c>
    </row>
    <row r="129" spans="1:13">
      <c r="A129" s="245">
        <v>119</v>
      </c>
      <c r="B129" s="440" t="s">
        <v>341</v>
      </c>
      <c r="C129" s="437">
        <v>822.5</v>
      </c>
      <c r="D129" s="438">
        <v>831.56666666666661</v>
      </c>
      <c r="E129" s="438">
        <v>796.13333333333321</v>
      </c>
      <c r="F129" s="438">
        <v>769.76666666666665</v>
      </c>
      <c r="G129" s="438">
        <v>734.33333333333326</v>
      </c>
      <c r="H129" s="438">
        <v>857.93333333333317</v>
      </c>
      <c r="I129" s="438">
        <v>893.36666666666656</v>
      </c>
      <c r="J129" s="438">
        <v>919.73333333333312</v>
      </c>
      <c r="K129" s="437">
        <v>867</v>
      </c>
      <c r="L129" s="437">
        <v>805.2</v>
      </c>
      <c r="M129" s="437">
        <v>9.3466400000000007</v>
      </c>
    </row>
    <row r="130" spans="1:13">
      <c r="A130" s="245">
        <v>120</v>
      </c>
      <c r="B130" s="440" t="s">
        <v>92</v>
      </c>
      <c r="C130" s="437">
        <v>293.05</v>
      </c>
      <c r="D130" s="438">
        <v>295.28333333333336</v>
      </c>
      <c r="E130" s="438">
        <v>289.9666666666667</v>
      </c>
      <c r="F130" s="438">
        <v>286.88333333333333</v>
      </c>
      <c r="G130" s="438">
        <v>281.56666666666666</v>
      </c>
      <c r="H130" s="438">
        <v>298.36666666666673</v>
      </c>
      <c r="I130" s="438">
        <v>303.68333333333345</v>
      </c>
      <c r="J130" s="438">
        <v>306.76666666666677</v>
      </c>
      <c r="K130" s="437">
        <v>300.60000000000002</v>
      </c>
      <c r="L130" s="437">
        <v>292.2</v>
      </c>
      <c r="M130" s="437">
        <v>50.701239999999999</v>
      </c>
    </row>
    <row r="131" spans="1:13">
      <c r="A131" s="245">
        <v>121</v>
      </c>
      <c r="B131" s="440" t="s">
        <v>87</v>
      </c>
      <c r="C131" s="437">
        <v>566.45000000000005</v>
      </c>
      <c r="D131" s="438">
        <v>565.56666666666672</v>
      </c>
      <c r="E131" s="438">
        <v>561.13333333333344</v>
      </c>
      <c r="F131" s="438">
        <v>555.81666666666672</v>
      </c>
      <c r="G131" s="438">
        <v>551.38333333333344</v>
      </c>
      <c r="H131" s="438">
        <v>570.88333333333344</v>
      </c>
      <c r="I131" s="438">
        <v>575.31666666666661</v>
      </c>
      <c r="J131" s="438">
        <v>580.63333333333344</v>
      </c>
      <c r="K131" s="437">
        <v>570</v>
      </c>
      <c r="L131" s="437">
        <v>560.25</v>
      </c>
      <c r="M131" s="437">
        <v>11.721220000000001</v>
      </c>
    </row>
    <row r="132" spans="1:13">
      <c r="A132" s="245">
        <v>122</v>
      </c>
      <c r="B132" s="440" t="s">
        <v>234</v>
      </c>
      <c r="C132" s="437">
        <v>1824.6</v>
      </c>
      <c r="D132" s="438">
        <v>1829.25</v>
      </c>
      <c r="E132" s="438">
        <v>1781.5</v>
      </c>
      <c r="F132" s="438">
        <v>1738.4</v>
      </c>
      <c r="G132" s="438">
        <v>1690.65</v>
      </c>
      <c r="H132" s="438">
        <v>1872.35</v>
      </c>
      <c r="I132" s="438">
        <v>1920.1</v>
      </c>
      <c r="J132" s="438">
        <v>1963.1999999999998</v>
      </c>
      <c r="K132" s="437">
        <v>1877</v>
      </c>
      <c r="L132" s="437">
        <v>1786.15</v>
      </c>
      <c r="M132" s="437">
        <v>1.05284</v>
      </c>
    </row>
    <row r="133" spans="1:13">
      <c r="A133" s="245">
        <v>123</v>
      </c>
      <c r="B133" s="440" t="s">
        <v>342</v>
      </c>
      <c r="C133" s="437">
        <v>1758.9</v>
      </c>
      <c r="D133" s="438">
        <v>1762.6333333333332</v>
      </c>
      <c r="E133" s="438">
        <v>1746.2666666666664</v>
      </c>
      <c r="F133" s="438">
        <v>1733.6333333333332</v>
      </c>
      <c r="G133" s="438">
        <v>1717.2666666666664</v>
      </c>
      <c r="H133" s="438">
        <v>1775.2666666666664</v>
      </c>
      <c r="I133" s="438">
        <v>1791.6333333333332</v>
      </c>
      <c r="J133" s="438">
        <v>1804.2666666666664</v>
      </c>
      <c r="K133" s="437">
        <v>1779</v>
      </c>
      <c r="L133" s="437">
        <v>1750</v>
      </c>
      <c r="M133" s="437">
        <v>5.5364399999999998</v>
      </c>
    </row>
    <row r="134" spans="1:13">
      <c r="A134" s="245">
        <v>124</v>
      </c>
      <c r="B134" s="440" t="s">
        <v>343</v>
      </c>
      <c r="C134" s="437">
        <v>178.25</v>
      </c>
      <c r="D134" s="438">
        <v>179.65</v>
      </c>
      <c r="E134" s="438">
        <v>176.25</v>
      </c>
      <c r="F134" s="438">
        <v>174.25</v>
      </c>
      <c r="G134" s="438">
        <v>170.85</v>
      </c>
      <c r="H134" s="438">
        <v>181.65</v>
      </c>
      <c r="I134" s="438">
        <v>185.05000000000004</v>
      </c>
      <c r="J134" s="438">
        <v>187.05</v>
      </c>
      <c r="K134" s="437">
        <v>183.05</v>
      </c>
      <c r="L134" s="437">
        <v>177.65</v>
      </c>
      <c r="M134" s="437">
        <v>12.40921</v>
      </c>
    </row>
    <row r="135" spans="1:13">
      <c r="A135" s="245">
        <v>125</v>
      </c>
      <c r="B135" s="440" t="s">
        <v>828</v>
      </c>
      <c r="C135" s="437">
        <v>180.2</v>
      </c>
      <c r="D135" s="438">
        <v>183.56666666666669</v>
      </c>
      <c r="E135" s="438">
        <v>176.13333333333338</v>
      </c>
      <c r="F135" s="438">
        <v>172.06666666666669</v>
      </c>
      <c r="G135" s="438">
        <v>164.63333333333338</v>
      </c>
      <c r="H135" s="438">
        <v>187.63333333333338</v>
      </c>
      <c r="I135" s="438">
        <v>195.06666666666672</v>
      </c>
      <c r="J135" s="438">
        <v>199.13333333333338</v>
      </c>
      <c r="K135" s="437">
        <v>191</v>
      </c>
      <c r="L135" s="437">
        <v>179.5</v>
      </c>
      <c r="M135" s="437">
        <v>9.21265</v>
      </c>
    </row>
    <row r="136" spans="1:13">
      <c r="A136" s="245">
        <v>126</v>
      </c>
      <c r="B136" s="440" t="s">
        <v>740</v>
      </c>
      <c r="C136" s="437">
        <v>960.25</v>
      </c>
      <c r="D136" s="438">
        <v>959.38333333333333</v>
      </c>
      <c r="E136" s="438">
        <v>943.86666666666667</v>
      </c>
      <c r="F136" s="438">
        <v>927.48333333333335</v>
      </c>
      <c r="G136" s="438">
        <v>911.9666666666667</v>
      </c>
      <c r="H136" s="438">
        <v>975.76666666666665</v>
      </c>
      <c r="I136" s="438">
        <v>991.2833333333333</v>
      </c>
      <c r="J136" s="438">
        <v>1007.6666666666666</v>
      </c>
      <c r="K136" s="437">
        <v>974.9</v>
      </c>
      <c r="L136" s="437">
        <v>943</v>
      </c>
      <c r="M136" s="437">
        <v>1.2057</v>
      </c>
    </row>
    <row r="137" spans="1:13">
      <c r="A137" s="245">
        <v>127</v>
      </c>
      <c r="B137" s="440" t="s">
        <v>345</v>
      </c>
      <c r="C137" s="437">
        <v>558.29999999999995</v>
      </c>
      <c r="D137" s="438">
        <v>558.44999999999993</v>
      </c>
      <c r="E137" s="438">
        <v>546.94999999999982</v>
      </c>
      <c r="F137" s="438">
        <v>535.59999999999991</v>
      </c>
      <c r="G137" s="438">
        <v>524.0999999999998</v>
      </c>
      <c r="H137" s="438">
        <v>569.79999999999984</v>
      </c>
      <c r="I137" s="438">
        <v>581.30000000000007</v>
      </c>
      <c r="J137" s="438">
        <v>592.64999999999986</v>
      </c>
      <c r="K137" s="437">
        <v>569.95000000000005</v>
      </c>
      <c r="L137" s="437">
        <v>547.1</v>
      </c>
      <c r="M137" s="437">
        <v>3.0547</v>
      </c>
    </row>
    <row r="138" spans="1:13">
      <c r="A138" s="245">
        <v>128</v>
      </c>
      <c r="B138" s="440" t="s">
        <v>89</v>
      </c>
      <c r="C138" s="437">
        <v>14.4</v>
      </c>
      <c r="D138" s="438">
        <v>14.533333333333333</v>
      </c>
      <c r="E138" s="438">
        <v>14.166666666666666</v>
      </c>
      <c r="F138" s="438">
        <v>13.933333333333334</v>
      </c>
      <c r="G138" s="438">
        <v>13.566666666666666</v>
      </c>
      <c r="H138" s="438">
        <v>14.766666666666666</v>
      </c>
      <c r="I138" s="438">
        <v>15.133333333333333</v>
      </c>
      <c r="J138" s="438">
        <v>15.366666666666665</v>
      </c>
      <c r="K138" s="437">
        <v>14.9</v>
      </c>
      <c r="L138" s="437">
        <v>14.3</v>
      </c>
      <c r="M138" s="437">
        <v>81.662430000000001</v>
      </c>
    </row>
    <row r="139" spans="1:13">
      <c r="A139" s="245">
        <v>129</v>
      </c>
      <c r="B139" s="440" t="s">
        <v>346</v>
      </c>
      <c r="C139" s="437">
        <v>197.3</v>
      </c>
      <c r="D139" s="438">
        <v>199.28333333333333</v>
      </c>
      <c r="E139" s="438">
        <v>193.56666666666666</v>
      </c>
      <c r="F139" s="438">
        <v>189.83333333333334</v>
      </c>
      <c r="G139" s="438">
        <v>184.11666666666667</v>
      </c>
      <c r="H139" s="438">
        <v>203.01666666666665</v>
      </c>
      <c r="I139" s="438">
        <v>208.73333333333329</v>
      </c>
      <c r="J139" s="438">
        <v>212.46666666666664</v>
      </c>
      <c r="K139" s="437">
        <v>205</v>
      </c>
      <c r="L139" s="437">
        <v>195.55</v>
      </c>
      <c r="M139" s="437">
        <v>5.3939500000000002</v>
      </c>
    </row>
    <row r="140" spans="1:13">
      <c r="A140" s="245">
        <v>130</v>
      </c>
      <c r="B140" s="440" t="s">
        <v>90</v>
      </c>
      <c r="C140" s="437">
        <v>4224.6000000000004</v>
      </c>
      <c r="D140" s="438">
        <v>4252.0166666666664</v>
      </c>
      <c r="E140" s="438">
        <v>4193.833333333333</v>
      </c>
      <c r="F140" s="438">
        <v>4163.0666666666666</v>
      </c>
      <c r="G140" s="438">
        <v>4104.8833333333332</v>
      </c>
      <c r="H140" s="438">
        <v>4282.7833333333328</v>
      </c>
      <c r="I140" s="438">
        <v>4340.9666666666672</v>
      </c>
      <c r="J140" s="438">
        <v>4371.7333333333327</v>
      </c>
      <c r="K140" s="437">
        <v>4310.2</v>
      </c>
      <c r="L140" s="437">
        <v>4221.25</v>
      </c>
      <c r="M140" s="437">
        <v>2.68303</v>
      </c>
    </row>
    <row r="141" spans="1:13">
      <c r="A141" s="245">
        <v>131</v>
      </c>
      <c r="B141" s="440" t="s">
        <v>347</v>
      </c>
      <c r="C141" s="437">
        <v>4483.3500000000004</v>
      </c>
      <c r="D141" s="438">
        <v>4520.0166666666664</v>
      </c>
      <c r="E141" s="438">
        <v>4415.0333333333328</v>
      </c>
      <c r="F141" s="438">
        <v>4346.7166666666662</v>
      </c>
      <c r="G141" s="438">
        <v>4241.7333333333327</v>
      </c>
      <c r="H141" s="438">
        <v>4588.333333333333</v>
      </c>
      <c r="I141" s="438">
        <v>4693.3166666666666</v>
      </c>
      <c r="J141" s="438">
        <v>4761.6333333333332</v>
      </c>
      <c r="K141" s="437">
        <v>4625</v>
      </c>
      <c r="L141" s="437">
        <v>4451.7</v>
      </c>
      <c r="M141" s="437">
        <v>2.5405099999999998</v>
      </c>
    </row>
    <row r="142" spans="1:13">
      <c r="A142" s="245">
        <v>132</v>
      </c>
      <c r="B142" s="440" t="s">
        <v>348</v>
      </c>
      <c r="C142" s="437">
        <v>3231.05</v>
      </c>
      <c r="D142" s="438">
        <v>3213.5166666666664</v>
      </c>
      <c r="E142" s="438">
        <v>3147.5333333333328</v>
      </c>
      <c r="F142" s="438">
        <v>3064.0166666666664</v>
      </c>
      <c r="G142" s="438">
        <v>2998.0333333333328</v>
      </c>
      <c r="H142" s="438">
        <v>3297.0333333333328</v>
      </c>
      <c r="I142" s="438">
        <v>3363.0166666666664</v>
      </c>
      <c r="J142" s="438">
        <v>3446.5333333333328</v>
      </c>
      <c r="K142" s="437">
        <v>3279.5</v>
      </c>
      <c r="L142" s="437">
        <v>3130</v>
      </c>
      <c r="M142" s="437">
        <v>6.3281499999999999</v>
      </c>
    </row>
    <row r="143" spans="1:13">
      <c r="A143" s="245">
        <v>133</v>
      </c>
      <c r="B143" s="440" t="s">
        <v>93</v>
      </c>
      <c r="C143" s="437">
        <v>5299.35</v>
      </c>
      <c r="D143" s="438">
        <v>5312.166666666667</v>
      </c>
      <c r="E143" s="438">
        <v>5274.3833333333341</v>
      </c>
      <c r="F143" s="438">
        <v>5249.416666666667</v>
      </c>
      <c r="G143" s="438">
        <v>5211.6333333333341</v>
      </c>
      <c r="H143" s="438">
        <v>5337.1333333333341</v>
      </c>
      <c r="I143" s="438">
        <v>5374.916666666667</v>
      </c>
      <c r="J143" s="438">
        <v>5399.8833333333341</v>
      </c>
      <c r="K143" s="437">
        <v>5349.95</v>
      </c>
      <c r="L143" s="437">
        <v>5287.2</v>
      </c>
      <c r="M143" s="437">
        <v>4.1114300000000004</v>
      </c>
    </row>
    <row r="144" spans="1:13">
      <c r="A144" s="245">
        <v>134</v>
      </c>
      <c r="B144" s="440" t="s">
        <v>349</v>
      </c>
      <c r="C144" s="437">
        <v>429.25</v>
      </c>
      <c r="D144" s="438">
        <v>431.01666666666671</v>
      </c>
      <c r="E144" s="438">
        <v>424.33333333333343</v>
      </c>
      <c r="F144" s="438">
        <v>419.41666666666674</v>
      </c>
      <c r="G144" s="438">
        <v>412.73333333333346</v>
      </c>
      <c r="H144" s="438">
        <v>435.93333333333339</v>
      </c>
      <c r="I144" s="438">
        <v>442.61666666666667</v>
      </c>
      <c r="J144" s="438">
        <v>447.53333333333336</v>
      </c>
      <c r="K144" s="437">
        <v>437.7</v>
      </c>
      <c r="L144" s="437">
        <v>426.1</v>
      </c>
      <c r="M144" s="437">
        <v>2.4087499999999999</v>
      </c>
    </row>
    <row r="145" spans="1:13">
      <c r="A145" s="245">
        <v>135</v>
      </c>
      <c r="B145" s="440" t="s">
        <v>350</v>
      </c>
      <c r="C145" s="437">
        <v>114.65</v>
      </c>
      <c r="D145" s="438">
        <v>114.88333333333333</v>
      </c>
      <c r="E145" s="438">
        <v>113.86666666666665</v>
      </c>
      <c r="F145" s="438">
        <v>113.08333333333331</v>
      </c>
      <c r="G145" s="438">
        <v>112.06666666666663</v>
      </c>
      <c r="H145" s="438">
        <v>115.66666666666666</v>
      </c>
      <c r="I145" s="438">
        <v>116.68333333333334</v>
      </c>
      <c r="J145" s="438">
        <v>117.46666666666667</v>
      </c>
      <c r="K145" s="437">
        <v>115.9</v>
      </c>
      <c r="L145" s="437">
        <v>114.1</v>
      </c>
      <c r="M145" s="437">
        <v>3.4874000000000001</v>
      </c>
    </row>
    <row r="146" spans="1:13">
      <c r="A146" s="245">
        <v>136</v>
      </c>
      <c r="B146" s="440" t="s">
        <v>829</v>
      </c>
      <c r="C146" s="437">
        <v>279.45</v>
      </c>
      <c r="D146" s="438">
        <v>283.33333333333331</v>
      </c>
      <c r="E146" s="438">
        <v>274.71666666666664</v>
      </c>
      <c r="F146" s="438">
        <v>269.98333333333335</v>
      </c>
      <c r="G146" s="438">
        <v>261.36666666666667</v>
      </c>
      <c r="H146" s="438">
        <v>288.06666666666661</v>
      </c>
      <c r="I146" s="438">
        <v>296.68333333333328</v>
      </c>
      <c r="J146" s="438">
        <v>301.41666666666657</v>
      </c>
      <c r="K146" s="437">
        <v>291.95</v>
      </c>
      <c r="L146" s="437">
        <v>278.60000000000002</v>
      </c>
      <c r="M146" s="437">
        <v>4.3865100000000004</v>
      </c>
    </row>
    <row r="147" spans="1:13">
      <c r="A147" s="245">
        <v>137</v>
      </c>
      <c r="B147" s="440" t="s">
        <v>742</v>
      </c>
      <c r="C147" s="437">
        <v>1875.5</v>
      </c>
      <c r="D147" s="438">
        <v>1863.5166666666667</v>
      </c>
      <c r="E147" s="438">
        <v>1837.0333333333333</v>
      </c>
      <c r="F147" s="438">
        <v>1798.5666666666666</v>
      </c>
      <c r="G147" s="438">
        <v>1772.0833333333333</v>
      </c>
      <c r="H147" s="438">
        <v>1901.9833333333333</v>
      </c>
      <c r="I147" s="438">
        <v>1928.4666666666665</v>
      </c>
      <c r="J147" s="438">
        <v>1966.9333333333334</v>
      </c>
      <c r="K147" s="437">
        <v>1890</v>
      </c>
      <c r="L147" s="437">
        <v>1825.05</v>
      </c>
      <c r="M147" s="437">
        <v>0.14460999999999999</v>
      </c>
    </row>
    <row r="148" spans="1:13">
      <c r="A148" s="245">
        <v>138</v>
      </c>
      <c r="B148" s="440" t="s">
        <v>235</v>
      </c>
      <c r="C148" s="437">
        <v>74.45</v>
      </c>
      <c r="D148" s="438">
        <v>74.7</v>
      </c>
      <c r="E148" s="438">
        <v>73.650000000000006</v>
      </c>
      <c r="F148" s="438">
        <v>72.850000000000009</v>
      </c>
      <c r="G148" s="438">
        <v>71.800000000000011</v>
      </c>
      <c r="H148" s="438">
        <v>75.5</v>
      </c>
      <c r="I148" s="438">
        <v>76.549999999999983</v>
      </c>
      <c r="J148" s="438">
        <v>77.349999999999994</v>
      </c>
      <c r="K148" s="437">
        <v>75.75</v>
      </c>
      <c r="L148" s="437">
        <v>73.900000000000006</v>
      </c>
      <c r="M148" s="437">
        <v>24.23714</v>
      </c>
    </row>
    <row r="149" spans="1:13">
      <c r="A149" s="245">
        <v>139</v>
      </c>
      <c r="B149" s="440" t="s">
        <v>94</v>
      </c>
      <c r="C149" s="437">
        <v>2728.6</v>
      </c>
      <c r="D149" s="438">
        <v>2733.4</v>
      </c>
      <c r="E149" s="438">
        <v>2703.8</v>
      </c>
      <c r="F149" s="438">
        <v>2679</v>
      </c>
      <c r="G149" s="438">
        <v>2649.4</v>
      </c>
      <c r="H149" s="438">
        <v>2758.2000000000003</v>
      </c>
      <c r="I149" s="438">
        <v>2787.7999999999997</v>
      </c>
      <c r="J149" s="438">
        <v>2812.6000000000004</v>
      </c>
      <c r="K149" s="437">
        <v>2763</v>
      </c>
      <c r="L149" s="437">
        <v>2708.6</v>
      </c>
      <c r="M149" s="437">
        <v>4.3291899999999996</v>
      </c>
    </row>
    <row r="150" spans="1:13">
      <c r="A150" s="245">
        <v>140</v>
      </c>
      <c r="B150" s="440" t="s">
        <v>351</v>
      </c>
      <c r="C150" s="437">
        <v>214.8</v>
      </c>
      <c r="D150" s="438">
        <v>216.56666666666669</v>
      </c>
      <c r="E150" s="438">
        <v>211.63333333333338</v>
      </c>
      <c r="F150" s="438">
        <v>208.4666666666667</v>
      </c>
      <c r="G150" s="438">
        <v>203.53333333333339</v>
      </c>
      <c r="H150" s="438">
        <v>219.73333333333338</v>
      </c>
      <c r="I150" s="438">
        <v>224.66666666666671</v>
      </c>
      <c r="J150" s="438">
        <v>227.83333333333337</v>
      </c>
      <c r="K150" s="437">
        <v>221.5</v>
      </c>
      <c r="L150" s="437">
        <v>213.4</v>
      </c>
      <c r="M150" s="437">
        <v>3.0762399999999999</v>
      </c>
    </row>
    <row r="151" spans="1:13">
      <c r="A151" s="245">
        <v>141</v>
      </c>
      <c r="B151" s="440" t="s">
        <v>236</v>
      </c>
      <c r="C151" s="437">
        <v>549.70000000000005</v>
      </c>
      <c r="D151" s="438">
        <v>543.81666666666672</v>
      </c>
      <c r="E151" s="438">
        <v>536.13333333333344</v>
      </c>
      <c r="F151" s="438">
        <v>522.56666666666672</v>
      </c>
      <c r="G151" s="438">
        <v>514.88333333333344</v>
      </c>
      <c r="H151" s="438">
        <v>557.38333333333344</v>
      </c>
      <c r="I151" s="438">
        <v>565.06666666666661</v>
      </c>
      <c r="J151" s="438">
        <v>578.63333333333344</v>
      </c>
      <c r="K151" s="437">
        <v>551.5</v>
      </c>
      <c r="L151" s="437">
        <v>530.25</v>
      </c>
      <c r="M151" s="437">
        <v>7.8627000000000002</v>
      </c>
    </row>
    <row r="152" spans="1:13">
      <c r="A152" s="245">
        <v>142</v>
      </c>
      <c r="B152" s="440" t="s">
        <v>237</v>
      </c>
      <c r="C152" s="437">
        <v>1535.75</v>
      </c>
      <c r="D152" s="438">
        <v>1538.2333333333333</v>
      </c>
      <c r="E152" s="438">
        <v>1522.4666666666667</v>
      </c>
      <c r="F152" s="438">
        <v>1509.1833333333334</v>
      </c>
      <c r="G152" s="438">
        <v>1493.4166666666667</v>
      </c>
      <c r="H152" s="438">
        <v>1551.5166666666667</v>
      </c>
      <c r="I152" s="438">
        <v>1567.2833333333335</v>
      </c>
      <c r="J152" s="438">
        <v>1580.5666666666666</v>
      </c>
      <c r="K152" s="437">
        <v>1554</v>
      </c>
      <c r="L152" s="437">
        <v>1524.95</v>
      </c>
      <c r="M152" s="437">
        <v>0.87068000000000001</v>
      </c>
    </row>
    <row r="153" spans="1:13">
      <c r="A153" s="245">
        <v>143</v>
      </c>
      <c r="B153" s="440" t="s">
        <v>238</v>
      </c>
      <c r="C153" s="437">
        <v>81.599999999999994</v>
      </c>
      <c r="D153" s="438">
        <v>82.083333333333329</v>
      </c>
      <c r="E153" s="438">
        <v>80.916666666666657</v>
      </c>
      <c r="F153" s="438">
        <v>80.233333333333334</v>
      </c>
      <c r="G153" s="438">
        <v>79.066666666666663</v>
      </c>
      <c r="H153" s="438">
        <v>82.766666666666652</v>
      </c>
      <c r="I153" s="438">
        <v>83.933333333333309</v>
      </c>
      <c r="J153" s="438">
        <v>84.616666666666646</v>
      </c>
      <c r="K153" s="437">
        <v>83.25</v>
      </c>
      <c r="L153" s="437">
        <v>81.400000000000006</v>
      </c>
      <c r="M153" s="437">
        <v>21.855149999999998</v>
      </c>
    </row>
    <row r="154" spans="1:13">
      <c r="A154" s="245">
        <v>144</v>
      </c>
      <c r="B154" s="440" t="s">
        <v>95</v>
      </c>
      <c r="C154" s="437">
        <v>94.25</v>
      </c>
      <c r="D154" s="438">
        <v>94.766666666666666</v>
      </c>
      <c r="E154" s="438">
        <v>92.933333333333337</v>
      </c>
      <c r="F154" s="438">
        <v>91.616666666666674</v>
      </c>
      <c r="G154" s="438">
        <v>89.783333333333346</v>
      </c>
      <c r="H154" s="438">
        <v>96.083333333333329</v>
      </c>
      <c r="I154" s="438">
        <v>97.916666666666671</v>
      </c>
      <c r="J154" s="438">
        <v>99.23333333333332</v>
      </c>
      <c r="K154" s="437">
        <v>96.6</v>
      </c>
      <c r="L154" s="437">
        <v>93.45</v>
      </c>
      <c r="M154" s="437">
        <v>10.240500000000001</v>
      </c>
    </row>
    <row r="155" spans="1:13">
      <c r="A155" s="245">
        <v>145</v>
      </c>
      <c r="B155" s="440" t="s">
        <v>352</v>
      </c>
      <c r="C155" s="437">
        <v>699.05</v>
      </c>
      <c r="D155" s="438">
        <v>700.35</v>
      </c>
      <c r="E155" s="438">
        <v>693.75</v>
      </c>
      <c r="F155" s="438">
        <v>688.44999999999993</v>
      </c>
      <c r="G155" s="438">
        <v>681.84999999999991</v>
      </c>
      <c r="H155" s="438">
        <v>705.65000000000009</v>
      </c>
      <c r="I155" s="438">
        <v>712.25000000000023</v>
      </c>
      <c r="J155" s="438">
        <v>717.55000000000018</v>
      </c>
      <c r="K155" s="437">
        <v>706.95</v>
      </c>
      <c r="L155" s="437">
        <v>695.05</v>
      </c>
      <c r="M155" s="437">
        <v>0.94032000000000004</v>
      </c>
    </row>
    <row r="156" spans="1:13">
      <c r="A156" s="245">
        <v>146</v>
      </c>
      <c r="B156" s="440" t="s">
        <v>96</v>
      </c>
      <c r="C156" s="437">
        <v>1167.3</v>
      </c>
      <c r="D156" s="438">
        <v>1171.9833333333333</v>
      </c>
      <c r="E156" s="438">
        <v>1158.9166666666667</v>
      </c>
      <c r="F156" s="438">
        <v>1150.5333333333333</v>
      </c>
      <c r="G156" s="438">
        <v>1137.4666666666667</v>
      </c>
      <c r="H156" s="438">
        <v>1180.3666666666668</v>
      </c>
      <c r="I156" s="438">
        <v>1193.4333333333334</v>
      </c>
      <c r="J156" s="438">
        <v>1201.8166666666668</v>
      </c>
      <c r="K156" s="437">
        <v>1185.05</v>
      </c>
      <c r="L156" s="437">
        <v>1163.5999999999999</v>
      </c>
      <c r="M156" s="437">
        <v>7.3265799999999999</v>
      </c>
    </row>
    <row r="157" spans="1:13">
      <c r="A157" s="245">
        <v>147</v>
      </c>
      <c r="B157" s="440" t="s">
        <v>97</v>
      </c>
      <c r="C157" s="437">
        <v>184.7</v>
      </c>
      <c r="D157" s="438">
        <v>185.26666666666665</v>
      </c>
      <c r="E157" s="438">
        <v>183.73333333333329</v>
      </c>
      <c r="F157" s="438">
        <v>182.76666666666665</v>
      </c>
      <c r="G157" s="438">
        <v>181.23333333333329</v>
      </c>
      <c r="H157" s="438">
        <v>186.23333333333329</v>
      </c>
      <c r="I157" s="438">
        <v>187.76666666666665</v>
      </c>
      <c r="J157" s="438">
        <v>188.73333333333329</v>
      </c>
      <c r="K157" s="437">
        <v>186.8</v>
      </c>
      <c r="L157" s="437">
        <v>184.3</v>
      </c>
      <c r="M157" s="437">
        <v>13.767469999999999</v>
      </c>
    </row>
    <row r="158" spans="1:13">
      <c r="A158" s="245">
        <v>148</v>
      </c>
      <c r="B158" s="440" t="s">
        <v>354</v>
      </c>
      <c r="C158" s="437">
        <v>355.5</v>
      </c>
      <c r="D158" s="438">
        <v>358</v>
      </c>
      <c r="E158" s="438">
        <v>351.5</v>
      </c>
      <c r="F158" s="438">
        <v>347.5</v>
      </c>
      <c r="G158" s="438">
        <v>341</v>
      </c>
      <c r="H158" s="438">
        <v>362</v>
      </c>
      <c r="I158" s="438">
        <v>368.5</v>
      </c>
      <c r="J158" s="438">
        <v>372.5</v>
      </c>
      <c r="K158" s="437">
        <v>364.5</v>
      </c>
      <c r="L158" s="437">
        <v>354</v>
      </c>
      <c r="M158" s="437">
        <v>2.3976000000000002</v>
      </c>
    </row>
    <row r="159" spans="1:13">
      <c r="A159" s="245">
        <v>149</v>
      </c>
      <c r="B159" s="440" t="s">
        <v>98</v>
      </c>
      <c r="C159" s="437">
        <v>84.8</v>
      </c>
      <c r="D159" s="438">
        <v>85.249999999999986</v>
      </c>
      <c r="E159" s="438">
        <v>84.149999999999977</v>
      </c>
      <c r="F159" s="438">
        <v>83.499999999999986</v>
      </c>
      <c r="G159" s="438">
        <v>82.399999999999977</v>
      </c>
      <c r="H159" s="438">
        <v>85.899999999999977</v>
      </c>
      <c r="I159" s="438">
        <v>86.999999999999972</v>
      </c>
      <c r="J159" s="438">
        <v>87.649999999999977</v>
      </c>
      <c r="K159" s="437">
        <v>86.35</v>
      </c>
      <c r="L159" s="437">
        <v>84.6</v>
      </c>
      <c r="M159" s="437">
        <v>135.67339000000001</v>
      </c>
    </row>
    <row r="160" spans="1:13">
      <c r="A160" s="245">
        <v>150</v>
      </c>
      <c r="B160" s="440" t="s">
        <v>355</v>
      </c>
      <c r="C160" s="437">
        <v>2936.9</v>
      </c>
      <c r="D160" s="438">
        <v>2930.3333333333335</v>
      </c>
      <c r="E160" s="438">
        <v>2890.666666666667</v>
      </c>
      <c r="F160" s="438">
        <v>2844.4333333333334</v>
      </c>
      <c r="G160" s="438">
        <v>2804.7666666666669</v>
      </c>
      <c r="H160" s="438">
        <v>2976.5666666666671</v>
      </c>
      <c r="I160" s="438">
        <v>3016.233333333334</v>
      </c>
      <c r="J160" s="438">
        <v>3062.4666666666672</v>
      </c>
      <c r="K160" s="437">
        <v>2970</v>
      </c>
      <c r="L160" s="437">
        <v>2884.1</v>
      </c>
      <c r="M160" s="437">
        <v>0.73351</v>
      </c>
    </row>
    <row r="161" spans="1:13">
      <c r="A161" s="245">
        <v>151</v>
      </c>
      <c r="B161" s="440" t="s">
        <v>356</v>
      </c>
      <c r="C161" s="437">
        <v>527.65</v>
      </c>
      <c r="D161" s="438">
        <v>521.01666666666665</v>
      </c>
      <c r="E161" s="438">
        <v>502.33333333333326</v>
      </c>
      <c r="F161" s="438">
        <v>477.01666666666659</v>
      </c>
      <c r="G161" s="438">
        <v>458.3333333333332</v>
      </c>
      <c r="H161" s="438">
        <v>546.33333333333326</v>
      </c>
      <c r="I161" s="438">
        <v>565.01666666666665</v>
      </c>
      <c r="J161" s="438">
        <v>590.33333333333337</v>
      </c>
      <c r="K161" s="437">
        <v>539.70000000000005</v>
      </c>
      <c r="L161" s="437">
        <v>495.7</v>
      </c>
      <c r="M161" s="437">
        <v>23.630569999999999</v>
      </c>
    </row>
    <row r="162" spans="1:13">
      <c r="A162" s="245">
        <v>152</v>
      </c>
      <c r="B162" s="440" t="s">
        <v>357</v>
      </c>
      <c r="C162" s="437">
        <v>173.65</v>
      </c>
      <c r="D162" s="438">
        <v>175.08333333333334</v>
      </c>
      <c r="E162" s="438">
        <v>171.36666666666667</v>
      </c>
      <c r="F162" s="438">
        <v>169.08333333333334</v>
      </c>
      <c r="G162" s="438">
        <v>165.36666666666667</v>
      </c>
      <c r="H162" s="438">
        <v>177.36666666666667</v>
      </c>
      <c r="I162" s="438">
        <v>181.08333333333331</v>
      </c>
      <c r="J162" s="438">
        <v>183.36666666666667</v>
      </c>
      <c r="K162" s="437">
        <v>178.8</v>
      </c>
      <c r="L162" s="437">
        <v>172.8</v>
      </c>
      <c r="M162" s="437">
        <v>12.732889999999999</v>
      </c>
    </row>
    <row r="163" spans="1:13">
      <c r="A163" s="245">
        <v>153</v>
      </c>
      <c r="B163" s="440" t="s">
        <v>358</v>
      </c>
      <c r="C163" s="437">
        <v>165.25</v>
      </c>
      <c r="D163" s="438">
        <v>165.63333333333333</v>
      </c>
      <c r="E163" s="438">
        <v>163.86666666666665</v>
      </c>
      <c r="F163" s="438">
        <v>162.48333333333332</v>
      </c>
      <c r="G163" s="438">
        <v>160.71666666666664</v>
      </c>
      <c r="H163" s="438">
        <v>167.01666666666665</v>
      </c>
      <c r="I163" s="438">
        <v>168.7833333333333</v>
      </c>
      <c r="J163" s="438">
        <v>170.16666666666666</v>
      </c>
      <c r="K163" s="437">
        <v>167.4</v>
      </c>
      <c r="L163" s="437">
        <v>164.25</v>
      </c>
      <c r="M163" s="437">
        <v>20.880040000000001</v>
      </c>
    </row>
    <row r="164" spans="1:13">
      <c r="A164" s="245">
        <v>154</v>
      </c>
      <c r="B164" s="440" t="s">
        <v>359</v>
      </c>
      <c r="C164" s="437">
        <v>231.95</v>
      </c>
      <c r="D164" s="438">
        <v>232.73333333333335</v>
      </c>
      <c r="E164" s="438">
        <v>230.4666666666667</v>
      </c>
      <c r="F164" s="438">
        <v>228.98333333333335</v>
      </c>
      <c r="G164" s="438">
        <v>226.7166666666667</v>
      </c>
      <c r="H164" s="438">
        <v>234.2166666666667</v>
      </c>
      <c r="I164" s="438">
        <v>236.48333333333335</v>
      </c>
      <c r="J164" s="438">
        <v>237.9666666666667</v>
      </c>
      <c r="K164" s="437">
        <v>235</v>
      </c>
      <c r="L164" s="437">
        <v>231.25</v>
      </c>
      <c r="M164" s="437">
        <v>10.55758</v>
      </c>
    </row>
    <row r="165" spans="1:13">
      <c r="A165" s="245">
        <v>155</v>
      </c>
      <c r="B165" s="440" t="s">
        <v>239</v>
      </c>
      <c r="C165" s="437">
        <v>10.050000000000001</v>
      </c>
      <c r="D165" s="438">
        <v>10.133333333333333</v>
      </c>
      <c r="E165" s="438">
        <v>9.8166666666666664</v>
      </c>
      <c r="F165" s="438">
        <v>9.5833333333333339</v>
      </c>
      <c r="G165" s="438">
        <v>9.2666666666666675</v>
      </c>
      <c r="H165" s="438">
        <v>10.366666666666665</v>
      </c>
      <c r="I165" s="438">
        <v>10.683333333333332</v>
      </c>
      <c r="J165" s="438">
        <v>10.916666666666664</v>
      </c>
      <c r="K165" s="437">
        <v>10.45</v>
      </c>
      <c r="L165" s="437">
        <v>9.9</v>
      </c>
      <c r="M165" s="437">
        <v>172.53176999999999</v>
      </c>
    </row>
    <row r="166" spans="1:13">
      <c r="A166" s="245">
        <v>156</v>
      </c>
      <c r="B166" s="440" t="s">
        <v>240</v>
      </c>
      <c r="C166" s="437">
        <v>67.25</v>
      </c>
      <c r="D166" s="438">
        <v>67.349999999999994</v>
      </c>
      <c r="E166" s="438">
        <v>65.499999999999986</v>
      </c>
      <c r="F166" s="438">
        <v>63.749999999999986</v>
      </c>
      <c r="G166" s="438">
        <v>61.899999999999977</v>
      </c>
      <c r="H166" s="438">
        <v>69.099999999999994</v>
      </c>
      <c r="I166" s="438">
        <v>70.950000000000017</v>
      </c>
      <c r="J166" s="438">
        <v>72.7</v>
      </c>
      <c r="K166" s="437">
        <v>69.2</v>
      </c>
      <c r="L166" s="437">
        <v>65.599999999999994</v>
      </c>
      <c r="M166" s="437">
        <v>27.013829999999999</v>
      </c>
    </row>
    <row r="167" spans="1:13">
      <c r="A167" s="245">
        <v>157</v>
      </c>
      <c r="B167" s="440" t="s">
        <v>99</v>
      </c>
      <c r="C167" s="437">
        <v>153.35</v>
      </c>
      <c r="D167" s="438">
        <v>154.35</v>
      </c>
      <c r="E167" s="438">
        <v>151.69999999999999</v>
      </c>
      <c r="F167" s="438">
        <v>150.04999999999998</v>
      </c>
      <c r="G167" s="438">
        <v>147.39999999999998</v>
      </c>
      <c r="H167" s="438">
        <v>156</v>
      </c>
      <c r="I167" s="438">
        <v>158.65000000000003</v>
      </c>
      <c r="J167" s="438">
        <v>160.30000000000001</v>
      </c>
      <c r="K167" s="437">
        <v>157</v>
      </c>
      <c r="L167" s="437">
        <v>152.69999999999999</v>
      </c>
      <c r="M167" s="437">
        <v>81.905829999999995</v>
      </c>
    </row>
    <row r="168" spans="1:13">
      <c r="A168" s="245">
        <v>158</v>
      </c>
      <c r="B168" s="440" t="s">
        <v>360</v>
      </c>
      <c r="C168" s="437">
        <v>336.9</v>
      </c>
      <c r="D168" s="438">
        <v>343.61666666666662</v>
      </c>
      <c r="E168" s="438">
        <v>328.28333333333325</v>
      </c>
      <c r="F168" s="438">
        <v>319.66666666666663</v>
      </c>
      <c r="G168" s="438">
        <v>304.33333333333326</v>
      </c>
      <c r="H168" s="438">
        <v>352.23333333333323</v>
      </c>
      <c r="I168" s="438">
        <v>367.56666666666661</v>
      </c>
      <c r="J168" s="438">
        <v>376.18333333333322</v>
      </c>
      <c r="K168" s="437">
        <v>358.95</v>
      </c>
      <c r="L168" s="437">
        <v>335</v>
      </c>
      <c r="M168" s="437">
        <v>9.7931399999999993</v>
      </c>
    </row>
    <row r="169" spans="1:13">
      <c r="A169" s="245">
        <v>159</v>
      </c>
      <c r="B169" s="440" t="s">
        <v>361</v>
      </c>
      <c r="C169" s="437">
        <v>276.39999999999998</v>
      </c>
      <c r="D169" s="438">
        <v>278.55</v>
      </c>
      <c r="E169" s="438">
        <v>273.10000000000002</v>
      </c>
      <c r="F169" s="438">
        <v>269.8</v>
      </c>
      <c r="G169" s="438">
        <v>264.35000000000002</v>
      </c>
      <c r="H169" s="438">
        <v>281.85000000000002</v>
      </c>
      <c r="I169" s="438">
        <v>287.29999999999995</v>
      </c>
      <c r="J169" s="438">
        <v>290.60000000000002</v>
      </c>
      <c r="K169" s="437">
        <v>284</v>
      </c>
      <c r="L169" s="437">
        <v>275.25</v>
      </c>
      <c r="M169" s="437">
        <v>1.26431</v>
      </c>
    </row>
    <row r="170" spans="1:13">
      <c r="A170" s="245">
        <v>160</v>
      </c>
      <c r="B170" s="440" t="s">
        <v>744</v>
      </c>
      <c r="C170" s="437">
        <v>4676.2</v>
      </c>
      <c r="D170" s="438">
        <v>4700.7333333333336</v>
      </c>
      <c r="E170" s="438">
        <v>4625.4666666666672</v>
      </c>
      <c r="F170" s="438">
        <v>4574.7333333333336</v>
      </c>
      <c r="G170" s="438">
        <v>4499.4666666666672</v>
      </c>
      <c r="H170" s="438">
        <v>4751.4666666666672</v>
      </c>
      <c r="I170" s="438">
        <v>4826.7333333333336</v>
      </c>
      <c r="J170" s="438">
        <v>4877.4666666666672</v>
      </c>
      <c r="K170" s="437">
        <v>4776</v>
      </c>
      <c r="L170" s="437">
        <v>4650</v>
      </c>
      <c r="M170" s="437">
        <v>0.34649999999999997</v>
      </c>
    </row>
    <row r="171" spans="1:13">
      <c r="A171" s="245">
        <v>161</v>
      </c>
      <c r="B171" s="440" t="s">
        <v>102</v>
      </c>
      <c r="C171" s="437">
        <v>32.4</v>
      </c>
      <c r="D171" s="438">
        <v>32.816666666666663</v>
      </c>
      <c r="E171" s="438">
        <v>31.733333333333327</v>
      </c>
      <c r="F171" s="438">
        <v>31.066666666666663</v>
      </c>
      <c r="G171" s="438">
        <v>29.983333333333327</v>
      </c>
      <c r="H171" s="438">
        <v>33.483333333333327</v>
      </c>
      <c r="I171" s="438">
        <v>34.56666666666667</v>
      </c>
      <c r="J171" s="438">
        <v>35.233333333333327</v>
      </c>
      <c r="K171" s="437">
        <v>33.9</v>
      </c>
      <c r="L171" s="437">
        <v>32.15</v>
      </c>
      <c r="M171" s="437">
        <v>1063.16248</v>
      </c>
    </row>
    <row r="172" spans="1:13">
      <c r="A172" s="245">
        <v>162</v>
      </c>
      <c r="B172" s="440" t="s">
        <v>362</v>
      </c>
      <c r="C172" s="437">
        <v>3041.1</v>
      </c>
      <c r="D172" s="438">
        <v>3041.0166666666664</v>
      </c>
      <c r="E172" s="438">
        <v>3013.0333333333328</v>
      </c>
      <c r="F172" s="438">
        <v>2984.9666666666662</v>
      </c>
      <c r="G172" s="438">
        <v>2956.9833333333327</v>
      </c>
      <c r="H172" s="438">
        <v>3069.083333333333</v>
      </c>
      <c r="I172" s="438">
        <v>3097.0666666666666</v>
      </c>
      <c r="J172" s="438">
        <v>3125.1333333333332</v>
      </c>
      <c r="K172" s="437">
        <v>3069</v>
      </c>
      <c r="L172" s="437">
        <v>3012.95</v>
      </c>
      <c r="M172" s="437">
        <v>0.17482</v>
      </c>
    </row>
    <row r="173" spans="1:13">
      <c r="A173" s="245">
        <v>163</v>
      </c>
      <c r="B173" s="440" t="s">
        <v>745</v>
      </c>
      <c r="C173" s="437">
        <v>208.9</v>
      </c>
      <c r="D173" s="438">
        <v>208.98333333333335</v>
      </c>
      <c r="E173" s="438">
        <v>201.51666666666671</v>
      </c>
      <c r="F173" s="438">
        <v>194.13333333333335</v>
      </c>
      <c r="G173" s="438">
        <v>186.66666666666671</v>
      </c>
      <c r="H173" s="438">
        <v>216.3666666666667</v>
      </c>
      <c r="I173" s="438">
        <v>223.83333333333334</v>
      </c>
      <c r="J173" s="438">
        <v>231.2166666666667</v>
      </c>
      <c r="K173" s="437">
        <v>216.45</v>
      </c>
      <c r="L173" s="437">
        <v>201.6</v>
      </c>
      <c r="M173" s="437">
        <v>29.047820000000002</v>
      </c>
    </row>
    <row r="174" spans="1:13">
      <c r="A174" s="245">
        <v>164</v>
      </c>
      <c r="B174" s="440" t="s">
        <v>363</v>
      </c>
      <c r="C174" s="437">
        <v>3239.25</v>
      </c>
      <c r="D174" s="438">
        <v>3250.75</v>
      </c>
      <c r="E174" s="438">
        <v>3173.5</v>
      </c>
      <c r="F174" s="438">
        <v>3107.75</v>
      </c>
      <c r="G174" s="438">
        <v>3030.5</v>
      </c>
      <c r="H174" s="438">
        <v>3316.5</v>
      </c>
      <c r="I174" s="438">
        <v>3393.75</v>
      </c>
      <c r="J174" s="438">
        <v>3459.5</v>
      </c>
      <c r="K174" s="437">
        <v>3328</v>
      </c>
      <c r="L174" s="437">
        <v>3185</v>
      </c>
      <c r="M174" s="437">
        <v>0.13571</v>
      </c>
    </row>
    <row r="175" spans="1:13">
      <c r="A175" s="245">
        <v>165</v>
      </c>
      <c r="B175" s="440" t="s">
        <v>241</v>
      </c>
      <c r="C175" s="437">
        <v>198.7</v>
      </c>
      <c r="D175" s="438">
        <v>200.23333333333335</v>
      </c>
      <c r="E175" s="438">
        <v>196.4666666666667</v>
      </c>
      <c r="F175" s="438">
        <v>194.23333333333335</v>
      </c>
      <c r="G175" s="438">
        <v>190.4666666666667</v>
      </c>
      <c r="H175" s="438">
        <v>202.4666666666667</v>
      </c>
      <c r="I175" s="438">
        <v>206.23333333333335</v>
      </c>
      <c r="J175" s="438">
        <v>208.4666666666667</v>
      </c>
      <c r="K175" s="437">
        <v>204</v>
      </c>
      <c r="L175" s="437">
        <v>198</v>
      </c>
      <c r="M175" s="437">
        <v>4.9167300000000003</v>
      </c>
    </row>
    <row r="176" spans="1:13">
      <c r="A176" s="245">
        <v>166</v>
      </c>
      <c r="B176" s="440" t="s">
        <v>364</v>
      </c>
      <c r="C176" s="437">
        <v>5641.9</v>
      </c>
      <c r="D176" s="438">
        <v>5653.1333333333341</v>
      </c>
      <c r="E176" s="438">
        <v>5613.7666666666682</v>
      </c>
      <c r="F176" s="438">
        <v>5585.6333333333341</v>
      </c>
      <c r="G176" s="438">
        <v>5546.2666666666682</v>
      </c>
      <c r="H176" s="438">
        <v>5681.2666666666682</v>
      </c>
      <c r="I176" s="438">
        <v>5720.633333333335</v>
      </c>
      <c r="J176" s="438">
        <v>5748.7666666666682</v>
      </c>
      <c r="K176" s="437">
        <v>5692.5</v>
      </c>
      <c r="L176" s="437">
        <v>5625</v>
      </c>
      <c r="M176" s="437">
        <v>2.605E-2</v>
      </c>
    </row>
    <row r="177" spans="1:13">
      <c r="A177" s="245">
        <v>167</v>
      </c>
      <c r="B177" s="440" t="s">
        <v>365</v>
      </c>
      <c r="C177" s="437">
        <v>1526.4</v>
      </c>
      <c r="D177" s="438">
        <v>1523.8</v>
      </c>
      <c r="E177" s="438">
        <v>1510.6</v>
      </c>
      <c r="F177" s="438">
        <v>1494.8</v>
      </c>
      <c r="G177" s="438">
        <v>1481.6</v>
      </c>
      <c r="H177" s="438">
        <v>1539.6</v>
      </c>
      <c r="I177" s="438">
        <v>1552.8000000000002</v>
      </c>
      <c r="J177" s="438">
        <v>1568.6</v>
      </c>
      <c r="K177" s="437">
        <v>1537</v>
      </c>
      <c r="L177" s="437">
        <v>1508</v>
      </c>
      <c r="M177" s="437">
        <v>0.18731999999999999</v>
      </c>
    </row>
    <row r="178" spans="1:13">
      <c r="A178" s="245">
        <v>168</v>
      </c>
      <c r="B178" s="440" t="s">
        <v>100</v>
      </c>
      <c r="C178" s="437">
        <v>638.95000000000005</v>
      </c>
      <c r="D178" s="438">
        <v>640.63333333333333</v>
      </c>
      <c r="E178" s="438">
        <v>634.31666666666661</v>
      </c>
      <c r="F178" s="438">
        <v>629.68333333333328</v>
      </c>
      <c r="G178" s="438">
        <v>623.36666666666656</v>
      </c>
      <c r="H178" s="438">
        <v>645.26666666666665</v>
      </c>
      <c r="I178" s="438">
        <v>651.58333333333348</v>
      </c>
      <c r="J178" s="438">
        <v>656.2166666666667</v>
      </c>
      <c r="K178" s="437">
        <v>646.95000000000005</v>
      </c>
      <c r="L178" s="437">
        <v>636</v>
      </c>
      <c r="M178" s="437">
        <v>8.5200099999999992</v>
      </c>
    </row>
    <row r="179" spans="1:13">
      <c r="A179" s="245">
        <v>169</v>
      </c>
      <c r="B179" s="440" t="s">
        <v>366</v>
      </c>
      <c r="C179" s="437">
        <v>950.95</v>
      </c>
      <c r="D179" s="438">
        <v>946.48333333333323</v>
      </c>
      <c r="E179" s="438">
        <v>935.56666666666649</v>
      </c>
      <c r="F179" s="438">
        <v>920.18333333333328</v>
      </c>
      <c r="G179" s="438">
        <v>909.26666666666654</v>
      </c>
      <c r="H179" s="438">
        <v>961.86666666666645</v>
      </c>
      <c r="I179" s="438">
        <v>972.78333333333319</v>
      </c>
      <c r="J179" s="438">
        <v>988.1666666666664</v>
      </c>
      <c r="K179" s="437">
        <v>957.4</v>
      </c>
      <c r="L179" s="437">
        <v>931.1</v>
      </c>
      <c r="M179" s="437">
        <v>1.13951</v>
      </c>
    </row>
    <row r="180" spans="1:13">
      <c r="A180" s="245">
        <v>170</v>
      </c>
      <c r="B180" s="440" t="s">
        <v>242</v>
      </c>
      <c r="C180" s="437">
        <v>632.35</v>
      </c>
      <c r="D180" s="438">
        <v>626.16666666666663</v>
      </c>
      <c r="E180" s="438">
        <v>591.18333333333328</v>
      </c>
      <c r="F180" s="438">
        <v>550.01666666666665</v>
      </c>
      <c r="G180" s="438">
        <v>515.0333333333333</v>
      </c>
      <c r="H180" s="438">
        <v>667.33333333333326</v>
      </c>
      <c r="I180" s="438">
        <v>702.31666666666661</v>
      </c>
      <c r="J180" s="438">
        <v>743.48333333333323</v>
      </c>
      <c r="K180" s="437">
        <v>661.15</v>
      </c>
      <c r="L180" s="437">
        <v>585</v>
      </c>
      <c r="M180" s="437">
        <v>78.819019999999995</v>
      </c>
    </row>
    <row r="181" spans="1:13">
      <c r="A181" s="245">
        <v>171</v>
      </c>
      <c r="B181" s="440" t="s">
        <v>103</v>
      </c>
      <c r="C181" s="437">
        <v>880.75</v>
      </c>
      <c r="D181" s="438">
        <v>880.38333333333333</v>
      </c>
      <c r="E181" s="438">
        <v>874.06666666666661</v>
      </c>
      <c r="F181" s="438">
        <v>867.38333333333333</v>
      </c>
      <c r="G181" s="438">
        <v>861.06666666666661</v>
      </c>
      <c r="H181" s="438">
        <v>887.06666666666661</v>
      </c>
      <c r="I181" s="438">
        <v>893.38333333333344</v>
      </c>
      <c r="J181" s="438">
        <v>900.06666666666661</v>
      </c>
      <c r="K181" s="437">
        <v>886.7</v>
      </c>
      <c r="L181" s="437">
        <v>873.7</v>
      </c>
      <c r="M181" s="437">
        <v>12.215490000000001</v>
      </c>
    </row>
    <row r="182" spans="1:13">
      <c r="A182" s="245">
        <v>172</v>
      </c>
      <c r="B182" s="440" t="s">
        <v>243</v>
      </c>
      <c r="C182" s="437">
        <v>576.65</v>
      </c>
      <c r="D182" s="438">
        <v>564.23333333333335</v>
      </c>
      <c r="E182" s="438">
        <v>543.4666666666667</v>
      </c>
      <c r="F182" s="438">
        <v>510.2833333333333</v>
      </c>
      <c r="G182" s="438">
        <v>489.51666666666665</v>
      </c>
      <c r="H182" s="438">
        <v>597.41666666666674</v>
      </c>
      <c r="I182" s="438">
        <v>618.18333333333339</v>
      </c>
      <c r="J182" s="438">
        <v>651.36666666666679</v>
      </c>
      <c r="K182" s="437">
        <v>585</v>
      </c>
      <c r="L182" s="437">
        <v>531.04999999999995</v>
      </c>
      <c r="M182" s="437">
        <v>19.688320000000001</v>
      </c>
    </row>
    <row r="183" spans="1:13">
      <c r="A183" s="245">
        <v>173</v>
      </c>
      <c r="B183" s="440" t="s">
        <v>244</v>
      </c>
      <c r="C183" s="437">
        <v>1405.3</v>
      </c>
      <c r="D183" s="438">
        <v>1406.0666666666668</v>
      </c>
      <c r="E183" s="438">
        <v>1395.6333333333337</v>
      </c>
      <c r="F183" s="438">
        <v>1385.9666666666669</v>
      </c>
      <c r="G183" s="438">
        <v>1375.5333333333338</v>
      </c>
      <c r="H183" s="438">
        <v>1415.7333333333336</v>
      </c>
      <c r="I183" s="438">
        <v>1426.1666666666665</v>
      </c>
      <c r="J183" s="438">
        <v>1435.8333333333335</v>
      </c>
      <c r="K183" s="437">
        <v>1416.5</v>
      </c>
      <c r="L183" s="437">
        <v>1396.4</v>
      </c>
      <c r="M183" s="437">
        <v>3.8381599999999998</v>
      </c>
    </row>
    <row r="184" spans="1:13">
      <c r="A184" s="245">
        <v>174</v>
      </c>
      <c r="B184" s="440" t="s">
        <v>367</v>
      </c>
      <c r="C184" s="437">
        <v>314.35000000000002</v>
      </c>
      <c r="D184" s="438">
        <v>315.55</v>
      </c>
      <c r="E184" s="438">
        <v>312.70000000000005</v>
      </c>
      <c r="F184" s="438">
        <v>311.05</v>
      </c>
      <c r="G184" s="438">
        <v>308.20000000000005</v>
      </c>
      <c r="H184" s="438">
        <v>317.20000000000005</v>
      </c>
      <c r="I184" s="438">
        <v>320.05000000000007</v>
      </c>
      <c r="J184" s="438">
        <v>321.70000000000005</v>
      </c>
      <c r="K184" s="437">
        <v>318.39999999999998</v>
      </c>
      <c r="L184" s="437">
        <v>313.89999999999998</v>
      </c>
      <c r="M184" s="437">
        <v>11.233700000000001</v>
      </c>
    </row>
    <row r="185" spans="1:13">
      <c r="A185" s="245">
        <v>175</v>
      </c>
      <c r="B185" s="440" t="s">
        <v>245</v>
      </c>
      <c r="C185" s="437">
        <v>629.54999999999995</v>
      </c>
      <c r="D185" s="438">
        <v>639.7833333333333</v>
      </c>
      <c r="E185" s="438">
        <v>615.56666666666661</v>
      </c>
      <c r="F185" s="438">
        <v>601.58333333333326</v>
      </c>
      <c r="G185" s="438">
        <v>577.36666666666656</v>
      </c>
      <c r="H185" s="438">
        <v>653.76666666666665</v>
      </c>
      <c r="I185" s="438">
        <v>677.98333333333335</v>
      </c>
      <c r="J185" s="438">
        <v>691.9666666666667</v>
      </c>
      <c r="K185" s="437">
        <v>664</v>
      </c>
      <c r="L185" s="437">
        <v>625.79999999999995</v>
      </c>
      <c r="M185" s="437">
        <v>11.413690000000001</v>
      </c>
    </row>
    <row r="186" spans="1:13">
      <c r="A186" s="245">
        <v>176</v>
      </c>
      <c r="B186" s="440" t="s">
        <v>104</v>
      </c>
      <c r="C186" s="437">
        <v>1498.75</v>
      </c>
      <c r="D186" s="438">
        <v>1498.3333333333333</v>
      </c>
      <c r="E186" s="438">
        <v>1484.4166666666665</v>
      </c>
      <c r="F186" s="438">
        <v>1470.0833333333333</v>
      </c>
      <c r="G186" s="438">
        <v>1456.1666666666665</v>
      </c>
      <c r="H186" s="438">
        <v>1512.6666666666665</v>
      </c>
      <c r="I186" s="438">
        <v>1526.583333333333</v>
      </c>
      <c r="J186" s="438">
        <v>1540.9166666666665</v>
      </c>
      <c r="K186" s="437">
        <v>1512.25</v>
      </c>
      <c r="L186" s="437">
        <v>1484</v>
      </c>
      <c r="M186" s="437">
        <v>9.7378800000000005</v>
      </c>
    </row>
    <row r="187" spans="1:13">
      <c r="A187" s="245">
        <v>177</v>
      </c>
      <c r="B187" s="440" t="s">
        <v>368</v>
      </c>
      <c r="C187" s="437">
        <v>401.55</v>
      </c>
      <c r="D187" s="438">
        <v>401.26666666666671</v>
      </c>
      <c r="E187" s="438">
        <v>396.13333333333344</v>
      </c>
      <c r="F187" s="438">
        <v>390.71666666666675</v>
      </c>
      <c r="G187" s="438">
        <v>385.58333333333348</v>
      </c>
      <c r="H187" s="438">
        <v>406.68333333333339</v>
      </c>
      <c r="I187" s="438">
        <v>411.81666666666672</v>
      </c>
      <c r="J187" s="438">
        <v>417.23333333333335</v>
      </c>
      <c r="K187" s="437">
        <v>406.4</v>
      </c>
      <c r="L187" s="437">
        <v>395.85</v>
      </c>
      <c r="M187" s="437">
        <v>2.8780199999999998</v>
      </c>
    </row>
    <row r="188" spans="1:13">
      <c r="A188" s="245">
        <v>178</v>
      </c>
      <c r="B188" s="440" t="s">
        <v>369</v>
      </c>
      <c r="C188" s="437">
        <v>167.8</v>
      </c>
      <c r="D188" s="438">
        <v>167.93333333333331</v>
      </c>
      <c r="E188" s="438">
        <v>161.26666666666662</v>
      </c>
      <c r="F188" s="438">
        <v>154.73333333333332</v>
      </c>
      <c r="G188" s="438">
        <v>148.06666666666663</v>
      </c>
      <c r="H188" s="438">
        <v>174.46666666666661</v>
      </c>
      <c r="I188" s="438">
        <v>181.1333333333333</v>
      </c>
      <c r="J188" s="438">
        <v>187.6666666666666</v>
      </c>
      <c r="K188" s="437">
        <v>174.6</v>
      </c>
      <c r="L188" s="437">
        <v>161.4</v>
      </c>
      <c r="M188" s="437">
        <v>111.32689999999999</v>
      </c>
    </row>
    <row r="189" spans="1:13">
      <c r="A189" s="245">
        <v>179</v>
      </c>
      <c r="B189" s="440" t="s">
        <v>370</v>
      </c>
      <c r="C189" s="437">
        <v>1154.75</v>
      </c>
      <c r="D189" s="438">
        <v>1162.9333333333334</v>
      </c>
      <c r="E189" s="438">
        <v>1143.8666666666668</v>
      </c>
      <c r="F189" s="438">
        <v>1132.9833333333333</v>
      </c>
      <c r="G189" s="438">
        <v>1113.9166666666667</v>
      </c>
      <c r="H189" s="438">
        <v>1173.8166666666668</v>
      </c>
      <c r="I189" s="438">
        <v>1192.8833333333334</v>
      </c>
      <c r="J189" s="438">
        <v>1203.7666666666669</v>
      </c>
      <c r="K189" s="437">
        <v>1182</v>
      </c>
      <c r="L189" s="437">
        <v>1152.05</v>
      </c>
      <c r="M189" s="437">
        <v>1.1091899999999999</v>
      </c>
    </row>
    <row r="190" spans="1:13">
      <c r="A190" s="245">
        <v>180</v>
      </c>
      <c r="B190" s="440" t="s">
        <v>371</v>
      </c>
      <c r="C190" s="437">
        <v>403.55</v>
      </c>
      <c r="D190" s="438">
        <v>405.25</v>
      </c>
      <c r="E190" s="438">
        <v>399.3</v>
      </c>
      <c r="F190" s="438">
        <v>395.05</v>
      </c>
      <c r="G190" s="438">
        <v>389.1</v>
      </c>
      <c r="H190" s="438">
        <v>409.5</v>
      </c>
      <c r="I190" s="438">
        <v>415.45000000000005</v>
      </c>
      <c r="J190" s="438">
        <v>419.7</v>
      </c>
      <c r="K190" s="437">
        <v>411.2</v>
      </c>
      <c r="L190" s="437">
        <v>401</v>
      </c>
      <c r="M190" s="437">
        <v>2.64622</v>
      </c>
    </row>
    <row r="191" spans="1:13">
      <c r="A191" s="245">
        <v>181</v>
      </c>
      <c r="B191" s="440" t="s">
        <v>743</v>
      </c>
      <c r="C191" s="437">
        <v>169.7</v>
      </c>
      <c r="D191" s="438">
        <v>169.18333333333334</v>
      </c>
      <c r="E191" s="438">
        <v>165.96666666666667</v>
      </c>
      <c r="F191" s="438">
        <v>162.23333333333332</v>
      </c>
      <c r="G191" s="438">
        <v>159.01666666666665</v>
      </c>
      <c r="H191" s="438">
        <v>172.91666666666669</v>
      </c>
      <c r="I191" s="438">
        <v>176.13333333333338</v>
      </c>
      <c r="J191" s="438">
        <v>179.8666666666667</v>
      </c>
      <c r="K191" s="437">
        <v>172.4</v>
      </c>
      <c r="L191" s="437">
        <v>165.45</v>
      </c>
      <c r="M191" s="437">
        <v>5.78111</v>
      </c>
    </row>
    <row r="192" spans="1:13">
      <c r="A192" s="245">
        <v>182</v>
      </c>
      <c r="B192" s="440" t="s">
        <v>773</v>
      </c>
      <c r="C192" s="437">
        <v>1113.5999999999999</v>
      </c>
      <c r="D192" s="438">
        <v>1123.5</v>
      </c>
      <c r="E192" s="438">
        <v>1095.0999999999999</v>
      </c>
      <c r="F192" s="438">
        <v>1076.5999999999999</v>
      </c>
      <c r="G192" s="438">
        <v>1048.1999999999998</v>
      </c>
      <c r="H192" s="438">
        <v>1142</v>
      </c>
      <c r="I192" s="438">
        <v>1170.4000000000001</v>
      </c>
      <c r="J192" s="438">
        <v>1188.9000000000001</v>
      </c>
      <c r="K192" s="437">
        <v>1151.9000000000001</v>
      </c>
      <c r="L192" s="437">
        <v>1105</v>
      </c>
      <c r="M192" s="437">
        <v>0.23486000000000001</v>
      </c>
    </row>
    <row r="193" spans="1:13">
      <c r="A193" s="245">
        <v>183</v>
      </c>
      <c r="B193" s="440" t="s">
        <v>372</v>
      </c>
      <c r="C193" s="437">
        <v>652.9</v>
      </c>
      <c r="D193" s="438">
        <v>661.13333333333333</v>
      </c>
      <c r="E193" s="438">
        <v>642.86666666666667</v>
      </c>
      <c r="F193" s="438">
        <v>632.83333333333337</v>
      </c>
      <c r="G193" s="438">
        <v>614.56666666666672</v>
      </c>
      <c r="H193" s="438">
        <v>671.16666666666663</v>
      </c>
      <c r="I193" s="438">
        <v>689.43333333333328</v>
      </c>
      <c r="J193" s="438">
        <v>699.46666666666658</v>
      </c>
      <c r="K193" s="437">
        <v>679.4</v>
      </c>
      <c r="L193" s="437">
        <v>651.1</v>
      </c>
      <c r="M193" s="437">
        <v>21.636220000000002</v>
      </c>
    </row>
    <row r="194" spans="1:13">
      <c r="A194" s="245">
        <v>184</v>
      </c>
      <c r="B194" s="440" t="s">
        <v>373</v>
      </c>
      <c r="C194" s="437">
        <v>74.900000000000006</v>
      </c>
      <c r="D194" s="438">
        <v>75.783333333333346</v>
      </c>
      <c r="E194" s="438">
        <v>73.616666666666688</v>
      </c>
      <c r="F194" s="438">
        <v>72.333333333333343</v>
      </c>
      <c r="G194" s="438">
        <v>70.166666666666686</v>
      </c>
      <c r="H194" s="438">
        <v>77.066666666666691</v>
      </c>
      <c r="I194" s="438">
        <v>79.233333333333348</v>
      </c>
      <c r="J194" s="438">
        <v>80.516666666666694</v>
      </c>
      <c r="K194" s="437">
        <v>77.95</v>
      </c>
      <c r="L194" s="437">
        <v>74.5</v>
      </c>
      <c r="M194" s="437">
        <v>31.793130000000001</v>
      </c>
    </row>
    <row r="195" spans="1:13">
      <c r="A195" s="245">
        <v>185</v>
      </c>
      <c r="B195" s="440" t="s">
        <v>374</v>
      </c>
      <c r="C195" s="437">
        <v>361</v>
      </c>
      <c r="D195" s="438">
        <v>363.91666666666669</v>
      </c>
      <c r="E195" s="438">
        <v>357.08333333333337</v>
      </c>
      <c r="F195" s="438">
        <v>353.16666666666669</v>
      </c>
      <c r="G195" s="438">
        <v>346.33333333333337</v>
      </c>
      <c r="H195" s="438">
        <v>367.83333333333337</v>
      </c>
      <c r="I195" s="438">
        <v>374.66666666666674</v>
      </c>
      <c r="J195" s="438">
        <v>378.58333333333337</v>
      </c>
      <c r="K195" s="437">
        <v>370.75</v>
      </c>
      <c r="L195" s="437">
        <v>360</v>
      </c>
      <c r="M195" s="437">
        <v>3.61822</v>
      </c>
    </row>
    <row r="196" spans="1:13">
      <c r="A196" s="245">
        <v>186</v>
      </c>
      <c r="B196" s="440" t="s">
        <v>375</v>
      </c>
      <c r="C196" s="437">
        <v>111.8</v>
      </c>
      <c r="D196" s="438">
        <v>112.26666666666667</v>
      </c>
      <c r="E196" s="438">
        <v>110.83333333333333</v>
      </c>
      <c r="F196" s="438">
        <v>109.86666666666666</v>
      </c>
      <c r="G196" s="438">
        <v>108.43333333333332</v>
      </c>
      <c r="H196" s="438">
        <v>113.23333333333333</v>
      </c>
      <c r="I196" s="438">
        <v>114.66666666666667</v>
      </c>
      <c r="J196" s="438">
        <v>115.63333333333334</v>
      </c>
      <c r="K196" s="437">
        <v>113.7</v>
      </c>
      <c r="L196" s="437">
        <v>111.3</v>
      </c>
      <c r="M196" s="437">
        <v>7.5656299999999996</v>
      </c>
    </row>
    <row r="197" spans="1:13">
      <c r="A197" s="245">
        <v>187</v>
      </c>
      <c r="B197" s="440" t="s">
        <v>376</v>
      </c>
      <c r="C197" s="437">
        <v>112.45</v>
      </c>
      <c r="D197" s="438">
        <v>113.18333333333334</v>
      </c>
      <c r="E197" s="438">
        <v>111.26666666666668</v>
      </c>
      <c r="F197" s="438">
        <v>110.08333333333334</v>
      </c>
      <c r="G197" s="438">
        <v>108.16666666666669</v>
      </c>
      <c r="H197" s="438">
        <v>114.36666666666667</v>
      </c>
      <c r="I197" s="438">
        <v>116.28333333333333</v>
      </c>
      <c r="J197" s="438">
        <v>117.46666666666667</v>
      </c>
      <c r="K197" s="437">
        <v>115.1</v>
      </c>
      <c r="L197" s="437">
        <v>112</v>
      </c>
      <c r="M197" s="437">
        <v>13.75755</v>
      </c>
    </row>
    <row r="198" spans="1:13">
      <c r="A198" s="245">
        <v>188</v>
      </c>
      <c r="B198" s="440" t="s">
        <v>246</v>
      </c>
      <c r="C198" s="437">
        <v>333.65</v>
      </c>
      <c r="D198" s="438">
        <v>333.63333333333333</v>
      </c>
      <c r="E198" s="438">
        <v>326.36666666666667</v>
      </c>
      <c r="F198" s="438">
        <v>319.08333333333337</v>
      </c>
      <c r="G198" s="438">
        <v>311.81666666666672</v>
      </c>
      <c r="H198" s="438">
        <v>340.91666666666663</v>
      </c>
      <c r="I198" s="438">
        <v>348.18333333333328</v>
      </c>
      <c r="J198" s="438">
        <v>355.46666666666658</v>
      </c>
      <c r="K198" s="437">
        <v>340.9</v>
      </c>
      <c r="L198" s="437">
        <v>326.35000000000002</v>
      </c>
      <c r="M198" s="437">
        <v>12.64734</v>
      </c>
    </row>
    <row r="199" spans="1:13">
      <c r="A199" s="245">
        <v>189</v>
      </c>
      <c r="B199" s="440" t="s">
        <v>377</v>
      </c>
      <c r="C199" s="437">
        <v>691.5</v>
      </c>
      <c r="D199" s="438">
        <v>695.43333333333339</v>
      </c>
      <c r="E199" s="438">
        <v>686.06666666666683</v>
      </c>
      <c r="F199" s="438">
        <v>680.63333333333344</v>
      </c>
      <c r="G199" s="438">
        <v>671.26666666666688</v>
      </c>
      <c r="H199" s="438">
        <v>700.86666666666679</v>
      </c>
      <c r="I199" s="438">
        <v>710.23333333333335</v>
      </c>
      <c r="J199" s="438">
        <v>715.66666666666674</v>
      </c>
      <c r="K199" s="437">
        <v>704.8</v>
      </c>
      <c r="L199" s="437">
        <v>690</v>
      </c>
      <c r="M199" s="437">
        <v>0.49396000000000001</v>
      </c>
    </row>
    <row r="200" spans="1:13">
      <c r="A200" s="245">
        <v>190</v>
      </c>
      <c r="B200" s="440" t="s">
        <v>247</v>
      </c>
      <c r="C200" s="437">
        <v>2184.35</v>
      </c>
      <c r="D200" s="438">
        <v>2215.4500000000003</v>
      </c>
      <c r="E200" s="438">
        <v>2143.9000000000005</v>
      </c>
      <c r="F200" s="438">
        <v>2103.4500000000003</v>
      </c>
      <c r="G200" s="438">
        <v>2031.9000000000005</v>
      </c>
      <c r="H200" s="438">
        <v>2255.9000000000005</v>
      </c>
      <c r="I200" s="438">
        <v>2327.4500000000007</v>
      </c>
      <c r="J200" s="438">
        <v>2367.9000000000005</v>
      </c>
      <c r="K200" s="437">
        <v>2287</v>
      </c>
      <c r="L200" s="437">
        <v>2175</v>
      </c>
      <c r="M200" s="437">
        <v>2.1268099999999999</v>
      </c>
    </row>
    <row r="201" spans="1:13">
      <c r="A201" s="245">
        <v>191</v>
      </c>
      <c r="B201" s="440" t="s">
        <v>107</v>
      </c>
      <c r="C201" s="437">
        <v>972.9</v>
      </c>
      <c r="D201" s="438">
        <v>976.30000000000007</v>
      </c>
      <c r="E201" s="438">
        <v>967.60000000000014</v>
      </c>
      <c r="F201" s="438">
        <v>962.30000000000007</v>
      </c>
      <c r="G201" s="438">
        <v>953.60000000000014</v>
      </c>
      <c r="H201" s="438">
        <v>981.60000000000014</v>
      </c>
      <c r="I201" s="438">
        <v>990.30000000000018</v>
      </c>
      <c r="J201" s="438">
        <v>995.60000000000014</v>
      </c>
      <c r="K201" s="437">
        <v>985</v>
      </c>
      <c r="L201" s="437">
        <v>971</v>
      </c>
      <c r="M201" s="437">
        <v>23.95543</v>
      </c>
    </row>
    <row r="202" spans="1:13">
      <c r="A202" s="245">
        <v>192</v>
      </c>
      <c r="B202" s="440" t="s">
        <v>248</v>
      </c>
      <c r="C202" s="437">
        <v>2946.8</v>
      </c>
      <c r="D202" s="438">
        <v>2956.6333333333337</v>
      </c>
      <c r="E202" s="438">
        <v>2926.3666666666672</v>
      </c>
      <c r="F202" s="438">
        <v>2905.9333333333334</v>
      </c>
      <c r="G202" s="438">
        <v>2875.666666666667</v>
      </c>
      <c r="H202" s="438">
        <v>2977.0666666666675</v>
      </c>
      <c r="I202" s="438">
        <v>3007.3333333333339</v>
      </c>
      <c r="J202" s="438">
        <v>3027.7666666666678</v>
      </c>
      <c r="K202" s="437">
        <v>2986.9</v>
      </c>
      <c r="L202" s="437">
        <v>2936.2</v>
      </c>
      <c r="M202" s="437">
        <v>1.1790400000000001</v>
      </c>
    </row>
    <row r="203" spans="1:13">
      <c r="A203" s="245">
        <v>193</v>
      </c>
      <c r="B203" s="440" t="s">
        <v>109</v>
      </c>
      <c r="C203" s="437">
        <v>1485.5</v>
      </c>
      <c r="D203" s="438">
        <v>1487.3</v>
      </c>
      <c r="E203" s="438">
        <v>1476.8</v>
      </c>
      <c r="F203" s="438">
        <v>1468.1</v>
      </c>
      <c r="G203" s="438">
        <v>1457.6</v>
      </c>
      <c r="H203" s="438">
        <v>1496</v>
      </c>
      <c r="I203" s="438">
        <v>1506.5</v>
      </c>
      <c r="J203" s="438">
        <v>1515.2</v>
      </c>
      <c r="K203" s="437">
        <v>1497.8</v>
      </c>
      <c r="L203" s="437">
        <v>1478.6</v>
      </c>
      <c r="M203" s="437">
        <v>39.224339999999998</v>
      </c>
    </row>
    <row r="204" spans="1:13">
      <c r="A204" s="245">
        <v>194</v>
      </c>
      <c r="B204" s="440" t="s">
        <v>249</v>
      </c>
      <c r="C204" s="437">
        <v>717.75</v>
      </c>
      <c r="D204" s="438">
        <v>719.25</v>
      </c>
      <c r="E204" s="438">
        <v>714.85</v>
      </c>
      <c r="F204" s="438">
        <v>711.95</v>
      </c>
      <c r="G204" s="438">
        <v>707.55000000000007</v>
      </c>
      <c r="H204" s="438">
        <v>722.15</v>
      </c>
      <c r="I204" s="438">
        <v>726.55000000000007</v>
      </c>
      <c r="J204" s="438">
        <v>729.44999999999993</v>
      </c>
      <c r="K204" s="437">
        <v>723.65</v>
      </c>
      <c r="L204" s="437">
        <v>716.35</v>
      </c>
      <c r="M204" s="437">
        <v>18.931159999999998</v>
      </c>
    </row>
    <row r="205" spans="1:13">
      <c r="A205" s="245">
        <v>195</v>
      </c>
      <c r="B205" s="440" t="s">
        <v>382</v>
      </c>
      <c r="C205" s="437">
        <v>66.7</v>
      </c>
      <c r="D205" s="438">
        <v>68.016666666666666</v>
      </c>
      <c r="E205" s="438">
        <v>63.333333333333329</v>
      </c>
      <c r="F205" s="438">
        <v>59.966666666666669</v>
      </c>
      <c r="G205" s="438">
        <v>55.283333333333331</v>
      </c>
      <c r="H205" s="438">
        <v>71.383333333333326</v>
      </c>
      <c r="I205" s="438">
        <v>76.066666666666663</v>
      </c>
      <c r="J205" s="438">
        <v>79.433333333333323</v>
      </c>
      <c r="K205" s="437">
        <v>72.7</v>
      </c>
      <c r="L205" s="437">
        <v>64.650000000000006</v>
      </c>
      <c r="M205" s="437">
        <v>1842.37347</v>
      </c>
    </row>
    <row r="206" spans="1:13">
      <c r="A206" s="245">
        <v>196</v>
      </c>
      <c r="B206" s="440" t="s">
        <v>378</v>
      </c>
      <c r="C206" s="437">
        <v>26.55</v>
      </c>
      <c r="D206" s="438">
        <v>26.916666666666668</v>
      </c>
      <c r="E206" s="438">
        <v>26.033333333333335</v>
      </c>
      <c r="F206" s="438">
        <v>25.516666666666666</v>
      </c>
      <c r="G206" s="438">
        <v>24.633333333333333</v>
      </c>
      <c r="H206" s="438">
        <v>27.433333333333337</v>
      </c>
      <c r="I206" s="438">
        <v>28.31666666666667</v>
      </c>
      <c r="J206" s="438">
        <v>28.833333333333339</v>
      </c>
      <c r="K206" s="437">
        <v>27.8</v>
      </c>
      <c r="L206" s="437">
        <v>26.4</v>
      </c>
      <c r="M206" s="437">
        <v>103.21068</v>
      </c>
    </row>
    <row r="207" spans="1:13">
      <c r="A207" s="245">
        <v>197</v>
      </c>
      <c r="B207" s="440" t="s">
        <v>379</v>
      </c>
      <c r="C207" s="437">
        <v>917.15</v>
      </c>
      <c r="D207" s="438">
        <v>918.83333333333337</v>
      </c>
      <c r="E207" s="438">
        <v>909.31666666666672</v>
      </c>
      <c r="F207" s="438">
        <v>901.48333333333335</v>
      </c>
      <c r="G207" s="438">
        <v>891.9666666666667</v>
      </c>
      <c r="H207" s="438">
        <v>926.66666666666674</v>
      </c>
      <c r="I207" s="438">
        <v>936.18333333333339</v>
      </c>
      <c r="J207" s="438">
        <v>944.01666666666677</v>
      </c>
      <c r="K207" s="437">
        <v>928.35</v>
      </c>
      <c r="L207" s="437">
        <v>911</v>
      </c>
      <c r="M207" s="437">
        <v>0.50200999999999996</v>
      </c>
    </row>
    <row r="208" spans="1:13">
      <c r="A208" s="245">
        <v>198</v>
      </c>
      <c r="B208" s="440" t="s">
        <v>105</v>
      </c>
      <c r="C208" s="437">
        <v>998.5</v>
      </c>
      <c r="D208" s="438">
        <v>999.79999999999984</v>
      </c>
      <c r="E208" s="438">
        <v>991.99999999999966</v>
      </c>
      <c r="F208" s="438">
        <v>985.49999999999977</v>
      </c>
      <c r="G208" s="438">
        <v>977.69999999999959</v>
      </c>
      <c r="H208" s="438">
        <v>1006.2999999999997</v>
      </c>
      <c r="I208" s="438">
        <v>1014.0999999999999</v>
      </c>
      <c r="J208" s="438">
        <v>1020.5999999999998</v>
      </c>
      <c r="K208" s="437">
        <v>1007.6</v>
      </c>
      <c r="L208" s="437">
        <v>993.3</v>
      </c>
      <c r="M208" s="437">
        <v>9.8971499999999999</v>
      </c>
    </row>
    <row r="209" spans="1:13">
      <c r="A209" s="245">
        <v>199</v>
      </c>
      <c r="B209" s="440" t="s">
        <v>380</v>
      </c>
      <c r="C209" s="437">
        <v>254.9</v>
      </c>
      <c r="D209" s="438">
        <v>256.56666666666666</v>
      </c>
      <c r="E209" s="438">
        <v>251.43333333333334</v>
      </c>
      <c r="F209" s="438">
        <v>247.96666666666667</v>
      </c>
      <c r="G209" s="438">
        <v>242.83333333333334</v>
      </c>
      <c r="H209" s="438">
        <v>260.0333333333333</v>
      </c>
      <c r="I209" s="438">
        <v>265.16666666666663</v>
      </c>
      <c r="J209" s="438">
        <v>268.63333333333333</v>
      </c>
      <c r="K209" s="437">
        <v>261.7</v>
      </c>
      <c r="L209" s="437">
        <v>253.1</v>
      </c>
      <c r="M209" s="437">
        <v>2.34673</v>
      </c>
    </row>
    <row r="210" spans="1:13">
      <c r="A210" s="245">
        <v>200</v>
      </c>
      <c r="B210" s="440" t="s">
        <v>381</v>
      </c>
      <c r="C210" s="437">
        <v>411.05</v>
      </c>
      <c r="D210" s="438">
        <v>411.26666666666665</v>
      </c>
      <c r="E210" s="438">
        <v>402.7833333333333</v>
      </c>
      <c r="F210" s="438">
        <v>394.51666666666665</v>
      </c>
      <c r="G210" s="438">
        <v>386.0333333333333</v>
      </c>
      <c r="H210" s="438">
        <v>419.5333333333333</v>
      </c>
      <c r="I210" s="438">
        <v>428.01666666666665</v>
      </c>
      <c r="J210" s="438">
        <v>436.2833333333333</v>
      </c>
      <c r="K210" s="437">
        <v>419.75</v>
      </c>
      <c r="L210" s="437">
        <v>403</v>
      </c>
      <c r="M210" s="437">
        <v>1.75159</v>
      </c>
    </row>
    <row r="211" spans="1:13">
      <c r="A211" s="245">
        <v>201</v>
      </c>
      <c r="B211" s="440" t="s">
        <v>110</v>
      </c>
      <c r="C211" s="437">
        <v>2928.35</v>
      </c>
      <c r="D211" s="438">
        <v>2948.1166666666668</v>
      </c>
      <c r="E211" s="438">
        <v>2901.2333333333336</v>
      </c>
      <c r="F211" s="438">
        <v>2874.1166666666668</v>
      </c>
      <c r="G211" s="438">
        <v>2827.2333333333336</v>
      </c>
      <c r="H211" s="438">
        <v>2975.2333333333336</v>
      </c>
      <c r="I211" s="438">
        <v>3022.1166666666668</v>
      </c>
      <c r="J211" s="438">
        <v>3049.2333333333336</v>
      </c>
      <c r="K211" s="437">
        <v>2995</v>
      </c>
      <c r="L211" s="437">
        <v>2921</v>
      </c>
      <c r="M211" s="437">
        <v>19.115459999999999</v>
      </c>
    </row>
    <row r="212" spans="1:13">
      <c r="A212" s="245">
        <v>202</v>
      </c>
      <c r="B212" s="440" t="s">
        <v>383</v>
      </c>
      <c r="C212" s="437">
        <v>59.65</v>
      </c>
      <c r="D212" s="438">
        <v>59.416666666666664</v>
      </c>
      <c r="E212" s="438">
        <v>56.533333333333331</v>
      </c>
      <c r="F212" s="438">
        <v>53.416666666666664</v>
      </c>
      <c r="G212" s="438">
        <v>50.533333333333331</v>
      </c>
      <c r="H212" s="438">
        <v>62.533333333333331</v>
      </c>
      <c r="I212" s="438">
        <v>65.416666666666671</v>
      </c>
      <c r="J212" s="438">
        <v>68.533333333333331</v>
      </c>
      <c r="K212" s="437">
        <v>62.3</v>
      </c>
      <c r="L212" s="437">
        <v>56.3</v>
      </c>
      <c r="M212" s="437">
        <v>350.80966999999998</v>
      </c>
    </row>
    <row r="213" spans="1:13">
      <c r="A213" s="245">
        <v>203</v>
      </c>
      <c r="B213" s="440" t="s">
        <v>112</v>
      </c>
      <c r="C213" s="437">
        <v>368.1</v>
      </c>
      <c r="D213" s="438">
        <v>370.81666666666666</v>
      </c>
      <c r="E213" s="438">
        <v>364.63333333333333</v>
      </c>
      <c r="F213" s="438">
        <v>361.16666666666669</v>
      </c>
      <c r="G213" s="438">
        <v>354.98333333333335</v>
      </c>
      <c r="H213" s="438">
        <v>374.2833333333333</v>
      </c>
      <c r="I213" s="438">
        <v>380.46666666666658</v>
      </c>
      <c r="J213" s="438">
        <v>383.93333333333328</v>
      </c>
      <c r="K213" s="437">
        <v>377</v>
      </c>
      <c r="L213" s="437">
        <v>367.35</v>
      </c>
      <c r="M213" s="437">
        <v>142.95573999999999</v>
      </c>
    </row>
    <row r="214" spans="1:13">
      <c r="A214" s="245">
        <v>204</v>
      </c>
      <c r="B214" s="440" t="s">
        <v>384</v>
      </c>
      <c r="C214" s="437">
        <v>1021.15</v>
      </c>
      <c r="D214" s="438">
        <v>1019.7833333333334</v>
      </c>
      <c r="E214" s="438">
        <v>992.56666666666683</v>
      </c>
      <c r="F214" s="438">
        <v>963.98333333333346</v>
      </c>
      <c r="G214" s="438">
        <v>936.76666666666688</v>
      </c>
      <c r="H214" s="438">
        <v>1048.3666666666668</v>
      </c>
      <c r="I214" s="438">
        <v>1075.5833333333333</v>
      </c>
      <c r="J214" s="438">
        <v>1104.1666666666667</v>
      </c>
      <c r="K214" s="437">
        <v>1047</v>
      </c>
      <c r="L214" s="437">
        <v>991.2</v>
      </c>
      <c r="M214" s="437">
        <v>5.5687800000000003</v>
      </c>
    </row>
    <row r="215" spans="1:13">
      <c r="A215" s="245">
        <v>205</v>
      </c>
      <c r="B215" s="440" t="s">
        <v>385</v>
      </c>
      <c r="C215" s="437">
        <v>152.44999999999999</v>
      </c>
      <c r="D215" s="438">
        <v>153.53333333333333</v>
      </c>
      <c r="E215" s="438">
        <v>150.41666666666666</v>
      </c>
      <c r="F215" s="438">
        <v>148.38333333333333</v>
      </c>
      <c r="G215" s="438">
        <v>145.26666666666665</v>
      </c>
      <c r="H215" s="438">
        <v>155.56666666666666</v>
      </c>
      <c r="I215" s="438">
        <v>158.68333333333334</v>
      </c>
      <c r="J215" s="438">
        <v>160.71666666666667</v>
      </c>
      <c r="K215" s="437">
        <v>156.65</v>
      </c>
      <c r="L215" s="437">
        <v>151.5</v>
      </c>
      <c r="M215" s="437">
        <v>33.093240000000002</v>
      </c>
    </row>
    <row r="216" spans="1:13">
      <c r="A216" s="245">
        <v>206</v>
      </c>
      <c r="B216" s="440" t="s">
        <v>113</v>
      </c>
      <c r="C216" s="437">
        <v>300.25</v>
      </c>
      <c r="D216" s="438">
        <v>301.41666666666669</v>
      </c>
      <c r="E216" s="438">
        <v>297.68333333333339</v>
      </c>
      <c r="F216" s="438">
        <v>295.11666666666673</v>
      </c>
      <c r="G216" s="438">
        <v>291.38333333333344</v>
      </c>
      <c r="H216" s="438">
        <v>303.98333333333335</v>
      </c>
      <c r="I216" s="438">
        <v>307.71666666666658</v>
      </c>
      <c r="J216" s="438">
        <v>310.2833333333333</v>
      </c>
      <c r="K216" s="437">
        <v>305.14999999999998</v>
      </c>
      <c r="L216" s="437">
        <v>298.85000000000002</v>
      </c>
      <c r="M216" s="437">
        <v>23.713699999999999</v>
      </c>
    </row>
    <row r="217" spans="1:13">
      <c r="A217" s="245">
        <v>207</v>
      </c>
      <c r="B217" s="440" t="s">
        <v>114</v>
      </c>
      <c r="C217" s="437">
        <v>2480.5</v>
      </c>
      <c r="D217" s="438">
        <v>2484.2333333333331</v>
      </c>
      <c r="E217" s="438">
        <v>2454.4666666666662</v>
      </c>
      <c r="F217" s="438">
        <v>2428.4333333333329</v>
      </c>
      <c r="G217" s="438">
        <v>2398.6666666666661</v>
      </c>
      <c r="H217" s="438">
        <v>2510.2666666666664</v>
      </c>
      <c r="I217" s="438">
        <v>2540.0333333333338</v>
      </c>
      <c r="J217" s="438">
        <v>2566.0666666666666</v>
      </c>
      <c r="K217" s="437">
        <v>2514</v>
      </c>
      <c r="L217" s="437">
        <v>2458.1999999999998</v>
      </c>
      <c r="M217" s="437">
        <v>10.356680000000001</v>
      </c>
    </row>
    <row r="218" spans="1:13">
      <c r="A218" s="245">
        <v>208</v>
      </c>
      <c r="B218" s="440" t="s">
        <v>250</v>
      </c>
      <c r="C218" s="437">
        <v>331.45</v>
      </c>
      <c r="D218" s="438">
        <v>331.83333333333331</v>
      </c>
      <c r="E218" s="438">
        <v>327.16666666666663</v>
      </c>
      <c r="F218" s="438">
        <v>322.88333333333333</v>
      </c>
      <c r="G218" s="438">
        <v>318.21666666666664</v>
      </c>
      <c r="H218" s="438">
        <v>336.11666666666662</v>
      </c>
      <c r="I218" s="438">
        <v>340.78333333333325</v>
      </c>
      <c r="J218" s="438">
        <v>345.06666666666661</v>
      </c>
      <c r="K218" s="437">
        <v>336.5</v>
      </c>
      <c r="L218" s="437">
        <v>327.55</v>
      </c>
      <c r="M218" s="437">
        <v>10.78467</v>
      </c>
    </row>
    <row r="219" spans="1:13">
      <c r="A219" s="245">
        <v>209</v>
      </c>
      <c r="B219" s="440" t="s">
        <v>386</v>
      </c>
      <c r="C219" s="437">
        <v>40361.699999999997</v>
      </c>
      <c r="D219" s="438">
        <v>40474.583333333336</v>
      </c>
      <c r="E219" s="438">
        <v>40149.166666666672</v>
      </c>
      <c r="F219" s="438">
        <v>39936.633333333339</v>
      </c>
      <c r="G219" s="438">
        <v>39611.216666666674</v>
      </c>
      <c r="H219" s="438">
        <v>40687.116666666669</v>
      </c>
      <c r="I219" s="438">
        <v>41012.53333333334</v>
      </c>
      <c r="J219" s="438">
        <v>41225.066666666666</v>
      </c>
      <c r="K219" s="437">
        <v>40800</v>
      </c>
      <c r="L219" s="437">
        <v>40262.050000000003</v>
      </c>
      <c r="M219" s="437">
        <v>4.2119999999999998E-2</v>
      </c>
    </row>
    <row r="220" spans="1:13">
      <c r="A220" s="245">
        <v>210</v>
      </c>
      <c r="B220" s="440" t="s">
        <v>251</v>
      </c>
      <c r="C220" s="437">
        <v>54.3</v>
      </c>
      <c r="D220" s="438">
        <v>54.716666666666661</v>
      </c>
      <c r="E220" s="438">
        <v>53.633333333333326</v>
      </c>
      <c r="F220" s="438">
        <v>52.966666666666661</v>
      </c>
      <c r="G220" s="438">
        <v>51.883333333333326</v>
      </c>
      <c r="H220" s="438">
        <v>55.383333333333326</v>
      </c>
      <c r="I220" s="438">
        <v>56.466666666666654</v>
      </c>
      <c r="J220" s="438">
        <v>57.133333333333326</v>
      </c>
      <c r="K220" s="437">
        <v>55.8</v>
      </c>
      <c r="L220" s="437">
        <v>54.05</v>
      </c>
      <c r="M220" s="437">
        <v>71.088310000000007</v>
      </c>
    </row>
    <row r="221" spans="1:13">
      <c r="A221" s="245">
        <v>211</v>
      </c>
      <c r="B221" s="440" t="s">
        <v>108</v>
      </c>
      <c r="C221" s="437">
        <v>2497.1999999999998</v>
      </c>
      <c r="D221" s="438">
        <v>2509.0666666666666</v>
      </c>
      <c r="E221" s="438">
        <v>2481.1333333333332</v>
      </c>
      <c r="F221" s="438">
        <v>2465.0666666666666</v>
      </c>
      <c r="G221" s="438">
        <v>2437.1333333333332</v>
      </c>
      <c r="H221" s="438">
        <v>2525.1333333333332</v>
      </c>
      <c r="I221" s="438">
        <v>2553.0666666666666</v>
      </c>
      <c r="J221" s="438">
        <v>2569.1333333333332</v>
      </c>
      <c r="K221" s="437">
        <v>2537</v>
      </c>
      <c r="L221" s="437">
        <v>2493</v>
      </c>
      <c r="M221" s="437">
        <v>21.79551</v>
      </c>
    </row>
    <row r="222" spans="1:13">
      <c r="A222" s="245">
        <v>212</v>
      </c>
      <c r="B222" s="440" t="s">
        <v>830</v>
      </c>
      <c r="C222" s="437">
        <v>288.7</v>
      </c>
      <c r="D222" s="438">
        <v>291.43333333333334</v>
      </c>
      <c r="E222" s="438">
        <v>284.91666666666669</v>
      </c>
      <c r="F222" s="438">
        <v>281.13333333333333</v>
      </c>
      <c r="G222" s="438">
        <v>274.61666666666667</v>
      </c>
      <c r="H222" s="438">
        <v>295.2166666666667</v>
      </c>
      <c r="I222" s="438">
        <v>301.73333333333335</v>
      </c>
      <c r="J222" s="438">
        <v>305.51666666666671</v>
      </c>
      <c r="K222" s="437">
        <v>297.95</v>
      </c>
      <c r="L222" s="437">
        <v>287.64999999999998</v>
      </c>
      <c r="M222" s="437">
        <v>1.20607</v>
      </c>
    </row>
    <row r="223" spans="1:13">
      <c r="A223" s="245">
        <v>213</v>
      </c>
      <c r="B223" s="440" t="s">
        <v>116</v>
      </c>
      <c r="C223" s="437">
        <v>624.70000000000005</v>
      </c>
      <c r="D223" s="438">
        <v>627.7166666666667</v>
      </c>
      <c r="E223" s="438">
        <v>620.43333333333339</v>
      </c>
      <c r="F223" s="438">
        <v>616.16666666666674</v>
      </c>
      <c r="G223" s="438">
        <v>608.88333333333344</v>
      </c>
      <c r="H223" s="438">
        <v>631.98333333333335</v>
      </c>
      <c r="I223" s="438">
        <v>639.26666666666665</v>
      </c>
      <c r="J223" s="438">
        <v>643.5333333333333</v>
      </c>
      <c r="K223" s="437">
        <v>635</v>
      </c>
      <c r="L223" s="437">
        <v>623.45000000000005</v>
      </c>
      <c r="M223" s="437">
        <v>109.50633000000001</v>
      </c>
    </row>
    <row r="224" spans="1:13">
      <c r="A224" s="245">
        <v>214</v>
      </c>
      <c r="B224" s="440" t="s">
        <v>252</v>
      </c>
      <c r="C224" s="437">
        <v>1533.6</v>
      </c>
      <c r="D224" s="438">
        <v>1533.8666666666668</v>
      </c>
      <c r="E224" s="438">
        <v>1517.7333333333336</v>
      </c>
      <c r="F224" s="438">
        <v>1501.8666666666668</v>
      </c>
      <c r="G224" s="438">
        <v>1485.7333333333336</v>
      </c>
      <c r="H224" s="438">
        <v>1549.7333333333336</v>
      </c>
      <c r="I224" s="438">
        <v>1565.8666666666668</v>
      </c>
      <c r="J224" s="438">
        <v>1581.7333333333336</v>
      </c>
      <c r="K224" s="437">
        <v>1550</v>
      </c>
      <c r="L224" s="437">
        <v>1518</v>
      </c>
      <c r="M224" s="437">
        <v>4.2681399999999998</v>
      </c>
    </row>
    <row r="225" spans="1:13">
      <c r="A225" s="245">
        <v>215</v>
      </c>
      <c r="B225" s="440" t="s">
        <v>117</v>
      </c>
      <c r="C225" s="437">
        <v>605.35</v>
      </c>
      <c r="D225" s="438">
        <v>606.04999999999995</v>
      </c>
      <c r="E225" s="438">
        <v>598.59999999999991</v>
      </c>
      <c r="F225" s="438">
        <v>591.84999999999991</v>
      </c>
      <c r="G225" s="438">
        <v>584.39999999999986</v>
      </c>
      <c r="H225" s="438">
        <v>612.79999999999995</v>
      </c>
      <c r="I225" s="438">
        <v>620.25</v>
      </c>
      <c r="J225" s="438">
        <v>627</v>
      </c>
      <c r="K225" s="437">
        <v>613.5</v>
      </c>
      <c r="L225" s="437">
        <v>599.29999999999995</v>
      </c>
      <c r="M225" s="437">
        <v>30.565439999999999</v>
      </c>
    </row>
    <row r="226" spans="1:13">
      <c r="A226" s="245">
        <v>216</v>
      </c>
      <c r="B226" s="440" t="s">
        <v>387</v>
      </c>
      <c r="C226" s="437">
        <v>634.45000000000005</v>
      </c>
      <c r="D226" s="438">
        <v>636.33333333333337</v>
      </c>
      <c r="E226" s="438">
        <v>623.66666666666674</v>
      </c>
      <c r="F226" s="438">
        <v>612.88333333333333</v>
      </c>
      <c r="G226" s="438">
        <v>600.2166666666667</v>
      </c>
      <c r="H226" s="438">
        <v>647.11666666666679</v>
      </c>
      <c r="I226" s="438">
        <v>659.78333333333353</v>
      </c>
      <c r="J226" s="438">
        <v>670.56666666666683</v>
      </c>
      <c r="K226" s="437">
        <v>649</v>
      </c>
      <c r="L226" s="437">
        <v>625.54999999999995</v>
      </c>
      <c r="M226" s="437">
        <v>4.0591299999999997</v>
      </c>
    </row>
    <row r="227" spans="1:13">
      <c r="A227" s="245">
        <v>217</v>
      </c>
      <c r="B227" s="440" t="s">
        <v>388</v>
      </c>
      <c r="C227" s="437">
        <v>3317.7</v>
      </c>
      <c r="D227" s="438">
        <v>3354.6333333333332</v>
      </c>
      <c r="E227" s="438">
        <v>3266.0666666666666</v>
      </c>
      <c r="F227" s="438">
        <v>3214.4333333333334</v>
      </c>
      <c r="G227" s="438">
        <v>3125.8666666666668</v>
      </c>
      <c r="H227" s="438">
        <v>3406.2666666666664</v>
      </c>
      <c r="I227" s="438">
        <v>3494.833333333333</v>
      </c>
      <c r="J227" s="438">
        <v>3546.4666666666662</v>
      </c>
      <c r="K227" s="437">
        <v>3443.2</v>
      </c>
      <c r="L227" s="437">
        <v>3303</v>
      </c>
      <c r="M227" s="437">
        <v>6.166E-2</v>
      </c>
    </row>
    <row r="228" spans="1:13">
      <c r="A228" s="245">
        <v>218</v>
      </c>
      <c r="B228" s="440" t="s">
        <v>253</v>
      </c>
      <c r="C228" s="437">
        <v>39.4</v>
      </c>
      <c r="D228" s="438">
        <v>39.816666666666663</v>
      </c>
      <c r="E228" s="438">
        <v>38.733333333333327</v>
      </c>
      <c r="F228" s="438">
        <v>38.066666666666663</v>
      </c>
      <c r="G228" s="438">
        <v>36.983333333333327</v>
      </c>
      <c r="H228" s="438">
        <v>40.483333333333327</v>
      </c>
      <c r="I228" s="438">
        <v>41.56666666666667</v>
      </c>
      <c r="J228" s="438">
        <v>42.233333333333327</v>
      </c>
      <c r="K228" s="437">
        <v>40.9</v>
      </c>
      <c r="L228" s="437">
        <v>39.15</v>
      </c>
      <c r="M228" s="437">
        <v>416.43776000000003</v>
      </c>
    </row>
    <row r="229" spans="1:13">
      <c r="A229" s="245">
        <v>219</v>
      </c>
      <c r="B229" s="440" t="s">
        <v>119</v>
      </c>
      <c r="C229" s="437">
        <v>57.75</v>
      </c>
      <c r="D229" s="438">
        <v>57.966666666666661</v>
      </c>
      <c r="E229" s="438">
        <v>57.333333333333321</v>
      </c>
      <c r="F229" s="438">
        <v>56.916666666666657</v>
      </c>
      <c r="G229" s="438">
        <v>56.283333333333317</v>
      </c>
      <c r="H229" s="438">
        <v>58.383333333333326</v>
      </c>
      <c r="I229" s="438">
        <v>59.016666666666666</v>
      </c>
      <c r="J229" s="438">
        <v>59.43333333333333</v>
      </c>
      <c r="K229" s="437">
        <v>58.6</v>
      </c>
      <c r="L229" s="437">
        <v>57.55</v>
      </c>
      <c r="M229" s="437">
        <v>238.25952000000001</v>
      </c>
    </row>
    <row r="230" spans="1:13">
      <c r="A230" s="245">
        <v>220</v>
      </c>
      <c r="B230" s="440" t="s">
        <v>389</v>
      </c>
      <c r="C230" s="437">
        <v>53.65</v>
      </c>
      <c r="D230" s="438">
        <v>53.949999999999996</v>
      </c>
      <c r="E230" s="438">
        <v>52.999999999999993</v>
      </c>
      <c r="F230" s="438">
        <v>52.349999999999994</v>
      </c>
      <c r="G230" s="438">
        <v>51.399999999999991</v>
      </c>
      <c r="H230" s="438">
        <v>54.599999999999994</v>
      </c>
      <c r="I230" s="438">
        <v>55.55</v>
      </c>
      <c r="J230" s="438">
        <v>56.199999999999996</v>
      </c>
      <c r="K230" s="437">
        <v>54.9</v>
      </c>
      <c r="L230" s="437">
        <v>53.3</v>
      </c>
      <c r="M230" s="437">
        <v>34.252209999999998</v>
      </c>
    </row>
    <row r="231" spans="1:13">
      <c r="A231" s="245">
        <v>221</v>
      </c>
      <c r="B231" s="440" t="s">
        <v>390</v>
      </c>
      <c r="C231" s="437">
        <v>1071.95</v>
      </c>
      <c r="D231" s="438">
        <v>1087.1499999999999</v>
      </c>
      <c r="E231" s="438">
        <v>1044.2999999999997</v>
      </c>
      <c r="F231" s="438">
        <v>1016.6499999999999</v>
      </c>
      <c r="G231" s="438">
        <v>973.79999999999973</v>
      </c>
      <c r="H231" s="438">
        <v>1114.7999999999997</v>
      </c>
      <c r="I231" s="438">
        <v>1157.6499999999996</v>
      </c>
      <c r="J231" s="438">
        <v>1185.2999999999997</v>
      </c>
      <c r="K231" s="437">
        <v>1130</v>
      </c>
      <c r="L231" s="437">
        <v>1059.5</v>
      </c>
      <c r="M231" s="437">
        <v>0.61270000000000002</v>
      </c>
    </row>
    <row r="232" spans="1:13">
      <c r="A232" s="245">
        <v>222</v>
      </c>
      <c r="B232" s="440" t="s">
        <v>391</v>
      </c>
      <c r="C232" s="437">
        <v>250.5</v>
      </c>
      <c r="D232" s="438">
        <v>251.16666666666666</v>
      </c>
      <c r="E232" s="438">
        <v>248.33333333333331</v>
      </c>
      <c r="F232" s="438">
        <v>246.16666666666666</v>
      </c>
      <c r="G232" s="438">
        <v>243.33333333333331</v>
      </c>
      <c r="H232" s="438">
        <v>253.33333333333331</v>
      </c>
      <c r="I232" s="438">
        <v>256.16666666666663</v>
      </c>
      <c r="J232" s="438">
        <v>258.33333333333331</v>
      </c>
      <c r="K232" s="437">
        <v>254</v>
      </c>
      <c r="L232" s="437">
        <v>249</v>
      </c>
      <c r="M232" s="437">
        <v>0.38563999999999998</v>
      </c>
    </row>
    <row r="233" spans="1:13">
      <c r="A233" s="245">
        <v>223</v>
      </c>
      <c r="B233" s="440" t="s">
        <v>746</v>
      </c>
      <c r="C233" s="437">
        <v>1140.3</v>
      </c>
      <c r="D233" s="438">
        <v>1146.7666666666667</v>
      </c>
      <c r="E233" s="438">
        <v>1128.5333333333333</v>
      </c>
      <c r="F233" s="438">
        <v>1116.7666666666667</v>
      </c>
      <c r="G233" s="438">
        <v>1098.5333333333333</v>
      </c>
      <c r="H233" s="438">
        <v>1158.5333333333333</v>
      </c>
      <c r="I233" s="438">
        <v>1176.7666666666664</v>
      </c>
      <c r="J233" s="438">
        <v>1188.5333333333333</v>
      </c>
      <c r="K233" s="437">
        <v>1165</v>
      </c>
      <c r="L233" s="437">
        <v>1135</v>
      </c>
      <c r="M233" s="437">
        <v>0.13622000000000001</v>
      </c>
    </row>
    <row r="234" spans="1:13">
      <c r="A234" s="245">
        <v>224</v>
      </c>
      <c r="B234" s="440" t="s">
        <v>750</v>
      </c>
      <c r="C234" s="437">
        <v>627.54999999999995</v>
      </c>
      <c r="D234" s="438">
        <v>630.55000000000007</v>
      </c>
      <c r="E234" s="438">
        <v>622.00000000000011</v>
      </c>
      <c r="F234" s="438">
        <v>616.45000000000005</v>
      </c>
      <c r="G234" s="438">
        <v>607.90000000000009</v>
      </c>
      <c r="H234" s="438">
        <v>636.10000000000014</v>
      </c>
      <c r="I234" s="438">
        <v>644.65000000000009</v>
      </c>
      <c r="J234" s="438">
        <v>650.20000000000016</v>
      </c>
      <c r="K234" s="437">
        <v>639.1</v>
      </c>
      <c r="L234" s="437">
        <v>625</v>
      </c>
      <c r="M234" s="437">
        <v>2.0992700000000002</v>
      </c>
    </row>
    <row r="235" spans="1:13">
      <c r="A235" s="245">
        <v>225</v>
      </c>
      <c r="B235" s="440" t="s">
        <v>392</v>
      </c>
      <c r="C235" s="437">
        <v>163.19999999999999</v>
      </c>
      <c r="D235" s="438">
        <v>161.65</v>
      </c>
      <c r="E235" s="438">
        <v>156.80000000000001</v>
      </c>
      <c r="F235" s="438">
        <v>150.4</v>
      </c>
      <c r="G235" s="438">
        <v>145.55000000000001</v>
      </c>
      <c r="H235" s="438">
        <v>168.05</v>
      </c>
      <c r="I235" s="438">
        <v>172.89999999999998</v>
      </c>
      <c r="J235" s="438">
        <v>179.3</v>
      </c>
      <c r="K235" s="437">
        <v>166.5</v>
      </c>
      <c r="L235" s="437">
        <v>155.25</v>
      </c>
      <c r="M235" s="437">
        <v>142.92555999999999</v>
      </c>
    </row>
    <row r="236" spans="1:13">
      <c r="A236" s="245">
        <v>226</v>
      </c>
      <c r="B236" s="440" t="s">
        <v>393</v>
      </c>
      <c r="C236" s="437">
        <v>48.35</v>
      </c>
      <c r="D236" s="438">
        <v>48.433333333333337</v>
      </c>
      <c r="E236" s="438">
        <v>47.716666666666676</v>
      </c>
      <c r="F236" s="438">
        <v>47.083333333333336</v>
      </c>
      <c r="G236" s="438">
        <v>46.366666666666674</v>
      </c>
      <c r="H236" s="438">
        <v>49.066666666666677</v>
      </c>
      <c r="I236" s="438">
        <v>49.783333333333346</v>
      </c>
      <c r="J236" s="438">
        <v>50.416666666666679</v>
      </c>
      <c r="K236" s="437">
        <v>49.15</v>
      </c>
      <c r="L236" s="437">
        <v>47.8</v>
      </c>
      <c r="M236" s="437">
        <v>55.210540000000002</v>
      </c>
    </row>
    <row r="237" spans="1:13">
      <c r="A237" s="245">
        <v>227</v>
      </c>
      <c r="B237" s="440" t="s">
        <v>126</v>
      </c>
      <c r="C237" s="437">
        <v>203.95</v>
      </c>
      <c r="D237" s="438">
        <v>204.46666666666667</v>
      </c>
      <c r="E237" s="438">
        <v>203.08333333333334</v>
      </c>
      <c r="F237" s="438">
        <v>202.21666666666667</v>
      </c>
      <c r="G237" s="438">
        <v>200.83333333333334</v>
      </c>
      <c r="H237" s="438">
        <v>205.33333333333334</v>
      </c>
      <c r="I237" s="438">
        <v>206.71666666666667</v>
      </c>
      <c r="J237" s="438">
        <v>207.58333333333334</v>
      </c>
      <c r="K237" s="437">
        <v>205.85</v>
      </c>
      <c r="L237" s="437">
        <v>203.6</v>
      </c>
      <c r="M237" s="437">
        <v>125.7521</v>
      </c>
    </row>
    <row r="238" spans="1:13">
      <c r="A238" s="245">
        <v>228</v>
      </c>
      <c r="B238" s="440" t="s">
        <v>395</v>
      </c>
      <c r="C238" s="437">
        <v>133.1</v>
      </c>
      <c r="D238" s="438">
        <v>134.23333333333332</v>
      </c>
      <c r="E238" s="438">
        <v>130.86666666666665</v>
      </c>
      <c r="F238" s="438">
        <v>128.63333333333333</v>
      </c>
      <c r="G238" s="438">
        <v>125.26666666666665</v>
      </c>
      <c r="H238" s="438">
        <v>136.46666666666664</v>
      </c>
      <c r="I238" s="438">
        <v>139.83333333333331</v>
      </c>
      <c r="J238" s="438">
        <v>142.06666666666663</v>
      </c>
      <c r="K238" s="437">
        <v>137.6</v>
      </c>
      <c r="L238" s="437">
        <v>132</v>
      </c>
      <c r="M238" s="437">
        <v>75.888639999999995</v>
      </c>
    </row>
    <row r="239" spans="1:13">
      <c r="A239" s="245">
        <v>229</v>
      </c>
      <c r="B239" s="440" t="s">
        <v>396</v>
      </c>
      <c r="C239" s="437">
        <v>195</v>
      </c>
      <c r="D239" s="438">
        <v>196.31666666666669</v>
      </c>
      <c r="E239" s="438">
        <v>191.78333333333339</v>
      </c>
      <c r="F239" s="438">
        <v>188.56666666666669</v>
      </c>
      <c r="G239" s="438">
        <v>184.03333333333339</v>
      </c>
      <c r="H239" s="438">
        <v>199.53333333333339</v>
      </c>
      <c r="I239" s="438">
        <v>204.06666666666669</v>
      </c>
      <c r="J239" s="438">
        <v>207.28333333333339</v>
      </c>
      <c r="K239" s="437">
        <v>200.85</v>
      </c>
      <c r="L239" s="437">
        <v>193.1</v>
      </c>
      <c r="M239" s="437">
        <v>32.644739999999999</v>
      </c>
    </row>
    <row r="240" spans="1:13">
      <c r="A240" s="245">
        <v>230</v>
      </c>
      <c r="B240" s="440" t="s">
        <v>115</v>
      </c>
      <c r="C240" s="437">
        <v>268.14999999999998</v>
      </c>
      <c r="D240" s="438">
        <v>271.23333333333335</v>
      </c>
      <c r="E240" s="438">
        <v>263.4666666666667</v>
      </c>
      <c r="F240" s="438">
        <v>258.78333333333336</v>
      </c>
      <c r="G240" s="438">
        <v>251.01666666666671</v>
      </c>
      <c r="H240" s="438">
        <v>275.91666666666669</v>
      </c>
      <c r="I240" s="438">
        <v>283.68333333333334</v>
      </c>
      <c r="J240" s="438">
        <v>288.36666666666667</v>
      </c>
      <c r="K240" s="437">
        <v>279</v>
      </c>
      <c r="L240" s="437">
        <v>266.55</v>
      </c>
      <c r="M240" s="437">
        <v>180.09719000000001</v>
      </c>
    </row>
    <row r="241" spans="1:13">
      <c r="A241" s="245">
        <v>231</v>
      </c>
      <c r="B241" s="440" t="s">
        <v>397</v>
      </c>
      <c r="C241" s="437">
        <v>116.7</v>
      </c>
      <c r="D241" s="438">
        <v>116.55000000000001</v>
      </c>
      <c r="E241" s="438">
        <v>111.95000000000002</v>
      </c>
      <c r="F241" s="438">
        <v>107.2</v>
      </c>
      <c r="G241" s="438">
        <v>102.60000000000001</v>
      </c>
      <c r="H241" s="438">
        <v>121.30000000000003</v>
      </c>
      <c r="I241" s="438">
        <v>125.90000000000002</v>
      </c>
      <c r="J241" s="438">
        <v>130.65000000000003</v>
      </c>
      <c r="K241" s="437">
        <v>121.15</v>
      </c>
      <c r="L241" s="437">
        <v>111.8</v>
      </c>
      <c r="M241" s="437">
        <v>257.48354</v>
      </c>
    </row>
    <row r="242" spans="1:13">
      <c r="A242" s="245">
        <v>232</v>
      </c>
      <c r="B242" s="440" t="s">
        <v>747</v>
      </c>
      <c r="C242" s="437">
        <v>7142.7</v>
      </c>
      <c r="D242" s="438">
        <v>7170.8833333333341</v>
      </c>
      <c r="E242" s="438">
        <v>7092.7666666666682</v>
      </c>
      <c r="F242" s="438">
        <v>7042.8333333333339</v>
      </c>
      <c r="G242" s="438">
        <v>6964.7166666666681</v>
      </c>
      <c r="H242" s="438">
        <v>7220.8166666666684</v>
      </c>
      <c r="I242" s="438">
        <v>7298.9333333333352</v>
      </c>
      <c r="J242" s="438">
        <v>7348.8666666666686</v>
      </c>
      <c r="K242" s="437">
        <v>7249</v>
      </c>
      <c r="L242" s="437">
        <v>7120.95</v>
      </c>
      <c r="M242" s="437">
        <v>0.39689999999999998</v>
      </c>
    </row>
    <row r="243" spans="1:13">
      <c r="A243" s="245">
        <v>233</v>
      </c>
      <c r="B243" s="440" t="s">
        <v>254</v>
      </c>
      <c r="C243" s="437">
        <v>149.4</v>
      </c>
      <c r="D243" s="438">
        <v>150.26666666666668</v>
      </c>
      <c r="E243" s="438">
        <v>147.13333333333335</v>
      </c>
      <c r="F243" s="438">
        <v>144.86666666666667</v>
      </c>
      <c r="G243" s="438">
        <v>141.73333333333335</v>
      </c>
      <c r="H243" s="438">
        <v>152.53333333333336</v>
      </c>
      <c r="I243" s="438">
        <v>155.66666666666669</v>
      </c>
      <c r="J243" s="438">
        <v>157.93333333333337</v>
      </c>
      <c r="K243" s="437">
        <v>153.4</v>
      </c>
      <c r="L243" s="437">
        <v>148</v>
      </c>
      <c r="M243" s="437">
        <v>41.899590000000003</v>
      </c>
    </row>
    <row r="244" spans="1:13">
      <c r="A244" s="245">
        <v>234</v>
      </c>
      <c r="B244" s="440" t="s">
        <v>398</v>
      </c>
      <c r="C244" s="437">
        <v>371.2</v>
      </c>
      <c r="D244" s="438">
        <v>371.3</v>
      </c>
      <c r="E244" s="438">
        <v>367.1</v>
      </c>
      <c r="F244" s="438">
        <v>363</v>
      </c>
      <c r="G244" s="438">
        <v>358.8</v>
      </c>
      <c r="H244" s="438">
        <v>375.40000000000003</v>
      </c>
      <c r="I244" s="438">
        <v>379.59999999999997</v>
      </c>
      <c r="J244" s="438">
        <v>383.70000000000005</v>
      </c>
      <c r="K244" s="437">
        <v>375.5</v>
      </c>
      <c r="L244" s="437">
        <v>367.2</v>
      </c>
      <c r="M244" s="437">
        <v>15.178559999999999</v>
      </c>
    </row>
    <row r="245" spans="1:13">
      <c r="A245" s="245">
        <v>235</v>
      </c>
      <c r="B245" s="440" t="s">
        <v>255</v>
      </c>
      <c r="C245" s="437">
        <v>142.75</v>
      </c>
      <c r="D245" s="438">
        <v>143.1</v>
      </c>
      <c r="E245" s="438">
        <v>140.25</v>
      </c>
      <c r="F245" s="438">
        <v>137.75</v>
      </c>
      <c r="G245" s="438">
        <v>134.9</v>
      </c>
      <c r="H245" s="438">
        <v>145.6</v>
      </c>
      <c r="I245" s="438">
        <v>148.44999999999996</v>
      </c>
      <c r="J245" s="438">
        <v>150.94999999999999</v>
      </c>
      <c r="K245" s="437">
        <v>145.94999999999999</v>
      </c>
      <c r="L245" s="437">
        <v>140.6</v>
      </c>
      <c r="M245" s="437">
        <v>113.19951</v>
      </c>
    </row>
    <row r="246" spans="1:13">
      <c r="A246" s="245">
        <v>236</v>
      </c>
      <c r="B246" s="440" t="s">
        <v>125</v>
      </c>
      <c r="C246" s="437">
        <v>112.9</v>
      </c>
      <c r="D246" s="438">
        <v>113.36666666666667</v>
      </c>
      <c r="E246" s="438">
        <v>112.23333333333335</v>
      </c>
      <c r="F246" s="438">
        <v>111.56666666666668</v>
      </c>
      <c r="G246" s="438">
        <v>110.43333333333335</v>
      </c>
      <c r="H246" s="438">
        <v>114.03333333333335</v>
      </c>
      <c r="I246" s="438">
        <v>115.16666666666667</v>
      </c>
      <c r="J246" s="438">
        <v>115.83333333333334</v>
      </c>
      <c r="K246" s="437">
        <v>114.5</v>
      </c>
      <c r="L246" s="437">
        <v>112.7</v>
      </c>
      <c r="M246" s="437">
        <v>54.650480000000002</v>
      </c>
    </row>
    <row r="247" spans="1:13">
      <c r="A247" s="245">
        <v>237</v>
      </c>
      <c r="B247" s="440" t="s">
        <v>399</v>
      </c>
      <c r="C247" s="437">
        <v>23.55</v>
      </c>
      <c r="D247" s="438">
        <v>24.033333333333331</v>
      </c>
      <c r="E247" s="438">
        <v>22.916666666666664</v>
      </c>
      <c r="F247" s="438">
        <v>22.283333333333331</v>
      </c>
      <c r="G247" s="438">
        <v>21.166666666666664</v>
      </c>
      <c r="H247" s="438">
        <v>24.666666666666664</v>
      </c>
      <c r="I247" s="438">
        <v>25.783333333333331</v>
      </c>
      <c r="J247" s="438">
        <v>26.416666666666664</v>
      </c>
      <c r="K247" s="437">
        <v>25.15</v>
      </c>
      <c r="L247" s="437">
        <v>23.4</v>
      </c>
      <c r="M247" s="437">
        <v>320.84098999999998</v>
      </c>
    </row>
    <row r="248" spans="1:13">
      <c r="A248" s="245">
        <v>238</v>
      </c>
      <c r="B248" s="440" t="s">
        <v>772</v>
      </c>
      <c r="C248" s="437">
        <v>2078.25</v>
      </c>
      <c r="D248" s="438">
        <v>2087.2166666666667</v>
      </c>
      <c r="E248" s="438">
        <v>2063.0333333333333</v>
      </c>
      <c r="F248" s="438">
        <v>2047.8166666666666</v>
      </c>
      <c r="G248" s="438">
        <v>2023.6333333333332</v>
      </c>
      <c r="H248" s="438">
        <v>2102.4333333333334</v>
      </c>
      <c r="I248" s="438">
        <v>2126.6166666666668</v>
      </c>
      <c r="J248" s="438">
        <v>2141.8333333333335</v>
      </c>
      <c r="K248" s="437">
        <v>2111.4</v>
      </c>
      <c r="L248" s="437">
        <v>2072</v>
      </c>
      <c r="M248" s="437">
        <v>8.0962399999999999</v>
      </c>
    </row>
    <row r="249" spans="1:13">
      <c r="A249" s="245">
        <v>239</v>
      </c>
      <c r="B249" s="440" t="s">
        <v>748</v>
      </c>
      <c r="C249" s="437">
        <v>401.4</v>
      </c>
      <c r="D249" s="438">
        <v>404.8</v>
      </c>
      <c r="E249" s="438">
        <v>395.6</v>
      </c>
      <c r="F249" s="438">
        <v>389.8</v>
      </c>
      <c r="G249" s="438">
        <v>380.6</v>
      </c>
      <c r="H249" s="438">
        <v>410.6</v>
      </c>
      <c r="I249" s="438">
        <v>419.79999999999995</v>
      </c>
      <c r="J249" s="438">
        <v>425.6</v>
      </c>
      <c r="K249" s="437">
        <v>414</v>
      </c>
      <c r="L249" s="437">
        <v>399</v>
      </c>
      <c r="M249" s="437">
        <v>0.94081999999999999</v>
      </c>
    </row>
    <row r="250" spans="1:13">
      <c r="A250" s="245">
        <v>240</v>
      </c>
      <c r="B250" s="440" t="s">
        <v>120</v>
      </c>
      <c r="C250" s="437">
        <v>518.54999999999995</v>
      </c>
      <c r="D250" s="438">
        <v>523.16666666666663</v>
      </c>
      <c r="E250" s="438">
        <v>512.98333333333323</v>
      </c>
      <c r="F250" s="438">
        <v>507.41666666666663</v>
      </c>
      <c r="G250" s="438">
        <v>497.23333333333323</v>
      </c>
      <c r="H250" s="438">
        <v>528.73333333333323</v>
      </c>
      <c r="I250" s="438">
        <v>538.91666666666663</v>
      </c>
      <c r="J250" s="438">
        <v>544.48333333333323</v>
      </c>
      <c r="K250" s="437">
        <v>533.35</v>
      </c>
      <c r="L250" s="437">
        <v>517.6</v>
      </c>
      <c r="M250" s="437">
        <v>20.99297</v>
      </c>
    </row>
    <row r="251" spans="1:13">
      <c r="A251" s="245">
        <v>241</v>
      </c>
      <c r="B251" s="440" t="s">
        <v>822</v>
      </c>
      <c r="C251" s="437">
        <v>242.7</v>
      </c>
      <c r="D251" s="438">
        <v>244.51666666666665</v>
      </c>
      <c r="E251" s="438">
        <v>239.0333333333333</v>
      </c>
      <c r="F251" s="438">
        <v>235.36666666666665</v>
      </c>
      <c r="G251" s="438">
        <v>229.8833333333333</v>
      </c>
      <c r="H251" s="438">
        <v>248.18333333333331</v>
      </c>
      <c r="I251" s="438">
        <v>253.66666666666666</v>
      </c>
      <c r="J251" s="438">
        <v>257.33333333333331</v>
      </c>
      <c r="K251" s="437">
        <v>250</v>
      </c>
      <c r="L251" s="437">
        <v>240.85</v>
      </c>
      <c r="M251" s="437">
        <v>89.096360000000004</v>
      </c>
    </row>
    <row r="252" spans="1:13">
      <c r="A252" s="245">
        <v>242</v>
      </c>
      <c r="B252" s="440" t="s">
        <v>122</v>
      </c>
      <c r="C252" s="437">
        <v>999.55</v>
      </c>
      <c r="D252" s="438">
        <v>1004.6166666666667</v>
      </c>
      <c r="E252" s="438">
        <v>991.43333333333339</v>
      </c>
      <c r="F252" s="438">
        <v>983.31666666666672</v>
      </c>
      <c r="G252" s="438">
        <v>970.13333333333344</v>
      </c>
      <c r="H252" s="438">
        <v>1012.7333333333333</v>
      </c>
      <c r="I252" s="438">
        <v>1025.9166666666665</v>
      </c>
      <c r="J252" s="438">
        <v>1034.0333333333333</v>
      </c>
      <c r="K252" s="437">
        <v>1017.8</v>
      </c>
      <c r="L252" s="437">
        <v>996.5</v>
      </c>
      <c r="M252" s="437">
        <v>39.757159999999999</v>
      </c>
    </row>
    <row r="253" spans="1:13">
      <c r="A253" s="245">
        <v>243</v>
      </c>
      <c r="B253" s="440" t="s">
        <v>256</v>
      </c>
      <c r="C253" s="437">
        <v>4782.75</v>
      </c>
      <c r="D253" s="438">
        <v>4821.8833333333332</v>
      </c>
      <c r="E253" s="438">
        <v>4720.8666666666668</v>
      </c>
      <c r="F253" s="438">
        <v>4658.9833333333336</v>
      </c>
      <c r="G253" s="438">
        <v>4557.9666666666672</v>
      </c>
      <c r="H253" s="438">
        <v>4883.7666666666664</v>
      </c>
      <c r="I253" s="438">
        <v>4984.7833333333328</v>
      </c>
      <c r="J253" s="438">
        <v>5046.6666666666661</v>
      </c>
      <c r="K253" s="437">
        <v>4922.8999999999996</v>
      </c>
      <c r="L253" s="437">
        <v>4760</v>
      </c>
      <c r="M253" s="437">
        <v>4.5530400000000002</v>
      </c>
    </row>
    <row r="254" spans="1:13">
      <c r="A254" s="245">
        <v>244</v>
      </c>
      <c r="B254" s="440" t="s">
        <v>124</v>
      </c>
      <c r="C254" s="437">
        <v>1503.15</v>
      </c>
      <c r="D254" s="438">
        <v>1508.9333333333334</v>
      </c>
      <c r="E254" s="438">
        <v>1492.8666666666668</v>
      </c>
      <c r="F254" s="438">
        <v>1482.5833333333335</v>
      </c>
      <c r="G254" s="438">
        <v>1466.5166666666669</v>
      </c>
      <c r="H254" s="438">
        <v>1519.2166666666667</v>
      </c>
      <c r="I254" s="438">
        <v>1535.2833333333333</v>
      </c>
      <c r="J254" s="438">
        <v>1545.5666666666666</v>
      </c>
      <c r="K254" s="437">
        <v>1525</v>
      </c>
      <c r="L254" s="437">
        <v>1498.65</v>
      </c>
      <c r="M254" s="437">
        <v>55.298090000000002</v>
      </c>
    </row>
    <row r="255" spans="1:13">
      <c r="A255" s="245">
        <v>245</v>
      </c>
      <c r="B255" s="440" t="s">
        <v>749</v>
      </c>
      <c r="C255" s="437">
        <v>1010.4</v>
      </c>
      <c r="D255" s="438">
        <v>1015.8000000000001</v>
      </c>
      <c r="E255" s="438">
        <v>988.60000000000014</v>
      </c>
      <c r="F255" s="438">
        <v>966.80000000000007</v>
      </c>
      <c r="G255" s="438">
        <v>939.60000000000014</v>
      </c>
      <c r="H255" s="438">
        <v>1037.6000000000001</v>
      </c>
      <c r="I255" s="438">
        <v>1064.8000000000002</v>
      </c>
      <c r="J255" s="438">
        <v>1086.6000000000001</v>
      </c>
      <c r="K255" s="437">
        <v>1043</v>
      </c>
      <c r="L255" s="437">
        <v>994</v>
      </c>
      <c r="M255" s="437">
        <v>3.3526400000000001</v>
      </c>
    </row>
    <row r="256" spans="1:13">
      <c r="A256" s="245">
        <v>246</v>
      </c>
      <c r="B256" s="440" t="s">
        <v>400</v>
      </c>
      <c r="C256" s="437">
        <v>320.8</v>
      </c>
      <c r="D256" s="438">
        <v>321.95</v>
      </c>
      <c r="E256" s="438">
        <v>316.89999999999998</v>
      </c>
      <c r="F256" s="438">
        <v>313</v>
      </c>
      <c r="G256" s="438">
        <v>307.95</v>
      </c>
      <c r="H256" s="438">
        <v>325.84999999999997</v>
      </c>
      <c r="I256" s="438">
        <v>330.90000000000003</v>
      </c>
      <c r="J256" s="438">
        <v>334.79999999999995</v>
      </c>
      <c r="K256" s="437">
        <v>327</v>
      </c>
      <c r="L256" s="437">
        <v>318.05</v>
      </c>
      <c r="M256" s="437">
        <v>5.2251799999999999</v>
      </c>
    </row>
    <row r="257" spans="1:13">
      <c r="A257" s="245">
        <v>247</v>
      </c>
      <c r="B257" s="440" t="s">
        <v>121</v>
      </c>
      <c r="C257" s="437">
        <v>1708.85</v>
      </c>
      <c r="D257" s="438">
        <v>1718.1833333333332</v>
      </c>
      <c r="E257" s="438">
        <v>1692.7666666666664</v>
      </c>
      <c r="F257" s="438">
        <v>1676.6833333333332</v>
      </c>
      <c r="G257" s="438">
        <v>1651.2666666666664</v>
      </c>
      <c r="H257" s="438">
        <v>1734.2666666666664</v>
      </c>
      <c r="I257" s="438">
        <v>1759.6833333333329</v>
      </c>
      <c r="J257" s="438">
        <v>1775.7666666666664</v>
      </c>
      <c r="K257" s="437">
        <v>1743.6</v>
      </c>
      <c r="L257" s="437">
        <v>1702.1</v>
      </c>
      <c r="M257" s="437">
        <v>5.7474999999999996</v>
      </c>
    </row>
    <row r="258" spans="1:13">
      <c r="A258" s="245">
        <v>248</v>
      </c>
      <c r="B258" s="440" t="s">
        <v>257</v>
      </c>
      <c r="C258" s="437">
        <v>2000.1</v>
      </c>
      <c r="D258" s="438">
        <v>1998.2166666666665</v>
      </c>
      <c r="E258" s="438">
        <v>1977.7833333333328</v>
      </c>
      <c r="F258" s="438">
        <v>1955.4666666666665</v>
      </c>
      <c r="G258" s="438">
        <v>1935.0333333333328</v>
      </c>
      <c r="H258" s="438">
        <v>2020.5333333333328</v>
      </c>
      <c r="I258" s="438">
        <v>2040.9666666666667</v>
      </c>
      <c r="J258" s="438">
        <v>2063.2833333333328</v>
      </c>
      <c r="K258" s="437">
        <v>2018.65</v>
      </c>
      <c r="L258" s="437">
        <v>1975.9</v>
      </c>
      <c r="M258" s="437">
        <v>1.1051</v>
      </c>
    </row>
    <row r="259" spans="1:13">
      <c r="A259" s="245">
        <v>249</v>
      </c>
      <c r="B259" s="440" t="s">
        <v>401</v>
      </c>
      <c r="C259" s="437">
        <v>1545.45</v>
      </c>
      <c r="D259" s="438">
        <v>1541.95</v>
      </c>
      <c r="E259" s="438">
        <v>1530.5</v>
      </c>
      <c r="F259" s="438">
        <v>1515.55</v>
      </c>
      <c r="G259" s="438">
        <v>1504.1</v>
      </c>
      <c r="H259" s="438">
        <v>1556.9</v>
      </c>
      <c r="I259" s="438">
        <v>1568.3500000000004</v>
      </c>
      <c r="J259" s="438">
        <v>1583.3000000000002</v>
      </c>
      <c r="K259" s="437">
        <v>1553.4</v>
      </c>
      <c r="L259" s="437">
        <v>1527</v>
      </c>
      <c r="M259" s="437">
        <v>1.51905</v>
      </c>
    </row>
    <row r="260" spans="1:13">
      <c r="A260" s="245">
        <v>250</v>
      </c>
      <c r="B260" s="440" t="s">
        <v>402</v>
      </c>
      <c r="C260" s="437">
        <v>2818.1</v>
      </c>
      <c r="D260" s="438">
        <v>2829.4</v>
      </c>
      <c r="E260" s="438">
        <v>2798.8</v>
      </c>
      <c r="F260" s="438">
        <v>2779.5</v>
      </c>
      <c r="G260" s="438">
        <v>2748.9</v>
      </c>
      <c r="H260" s="438">
        <v>2848.7000000000003</v>
      </c>
      <c r="I260" s="438">
        <v>2879.2999999999997</v>
      </c>
      <c r="J260" s="438">
        <v>2898.6000000000004</v>
      </c>
      <c r="K260" s="437">
        <v>2860</v>
      </c>
      <c r="L260" s="437">
        <v>2810.1</v>
      </c>
      <c r="M260" s="437">
        <v>0.55001999999999995</v>
      </c>
    </row>
    <row r="261" spans="1:13">
      <c r="A261" s="245">
        <v>251</v>
      </c>
      <c r="B261" s="440" t="s">
        <v>403</v>
      </c>
      <c r="C261" s="437">
        <v>577.4</v>
      </c>
      <c r="D261" s="438">
        <v>577.43333333333328</v>
      </c>
      <c r="E261" s="438">
        <v>571.96666666666658</v>
      </c>
      <c r="F261" s="438">
        <v>566.5333333333333</v>
      </c>
      <c r="G261" s="438">
        <v>561.06666666666661</v>
      </c>
      <c r="H261" s="438">
        <v>582.86666666666656</v>
      </c>
      <c r="I261" s="438">
        <v>588.33333333333326</v>
      </c>
      <c r="J261" s="438">
        <v>593.76666666666654</v>
      </c>
      <c r="K261" s="437">
        <v>582.9</v>
      </c>
      <c r="L261" s="437">
        <v>572</v>
      </c>
      <c r="M261" s="437">
        <v>2.6118700000000001</v>
      </c>
    </row>
    <row r="262" spans="1:13">
      <c r="A262" s="245">
        <v>252</v>
      </c>
      <c r="B262" s="440" t="s">
        <v>404</v>
      </c>
      <c r="C262" s="437">
        <v>204.25</v>
      </c>
      <c r="D262" s="438">
        <v>207.29999999999998</v>
      </c>
      <c r="E262" s="438">
        <v>196.59999999999997</v>
      </c>
      <c r="F262" s="438">
        <v>188.95</v>
      </c>
      <c r="G262" s="438">
        <v>178.24999999999997</v>
      </c>
      <c r="H262" s="438">
        <v>214.94999999999996</v>
      </c>
      <c r="I262" s="438">
        <v>225.64999999999995</v>
      </c>
      <c r="J262" s="438">
        <v>233.29999999999995</v>
      </c>
      <c r="K262" s="437">
        <v>218</v>
      </c>
      <c r="L262" s="437">
        <v>199.65</v>
      </c>
      <c r="M262" s="437">
        <v>196.63666000000001</v>
      </c>
    </row>
    <row r="263" spans="1:13">
      <c r="A263" s="245">
        <v>253</v>
      </c>
      <c r="B263" s="440" t="s">
        <v>405</v>
      </c>
      <c r="C263" s="437">
        <v>143.80000000000001</v>
      </c>
      <c r="D263" s="438">
        <v>144.88333333333333</v>
      </c>
      <c r="E263" s="438">
        <v>142.01666666666665</v>
      </c>
      <c r="F263" s="438">
        <v>140.23333333333332</v>
      </c>
      <c r="G263" s="438">
        <v>137.36666666666665</v>
      </c>
      <c r="H263" s="438">
        <v>146.66666666666666</v>
      </c>
      <c r="I263" s="438">
        <v>149.53333333333333</v>
      </c>
      <c r="J263" s="438">
        <v>151.31666666666666</v>
      </c>
      <c r="K263" s="437">
        <v>147.75</v>
      </c>
      <c r="L263" s="437">
        <v>143.1</v>
      </c>
      <c r="M263" s="437">
        <v>13.27463</v>
      </c>
    </row>
    <row r="264" spans="1:13">
      <c r="A264" s="245">
        <v>254</v>
      </c>
      <c r="B264" s="440" t="s">
        <v>406</v>
      </c>
      <c r="C264" s="437">
        <v>91.9</v>
      </c>
      <c r="D264" s="438">
        <v>92.733333333333348</v>
      </c>
      <c r="E264" s="438">
        <v>90.516666666666694</v>
      </c>
      <c r="F264" s="438">
        <v>89.13333333333334</v>
      </c>
      <c r="G264" s="438">
        <v>86.916666666666686</v>
      </c>
      <c r="H264" s="438">
        <v>94.116666666666703</v>
      </c>
      <c r="I264" s="438">
        <v>96.333333333333343</v>
      </c>
      <c r="J264" s="438">
        <v>97.716666666666711</v>
      </c>
      <c r="K264" s="437">
        <v>94.95</v>
      </c>
      <c r="L264" s="437">
        <v>91.35</v>
      </c>
      <c r="M264" s="437">
        <v>9.9328800000000008</v>
      </c>
    </row>
    <row r="265" spans="1:13">
      <c r="A265" s="245">
        <v>255</v>
      </c>
      <c r="B265" s="440" t="s">
        <v>258</v>
      </c>
      <c r="C265" s="437">
        <v>161.4</v>
      </c>
      <c r="D265" s="438">
        <v>161.43333333333331</v>
      </c>
      <c r="E265" s="438">
        <v>158.36666666666662</v>
      </c>
      <c r="F265" s="438">
        <v>155.33333333333331</v>
      </c>
      <c r="G265" s="438">
        <v>152.26666666666662</v>
      </c>
      <c r="H265" s="438">
        <v>164.46666666666661</v>
      </c>
      <c r="I265" s="438">
        <v>167.53333333333327</v>
      </c>
      <c r="J265" s="438">
        <v>170.56666666666661</v>
      </c>
      <c r="K265" s="437">
        <v>164.5</v>
      </c>
      <c r="L265" s="437">
        <v>158.4</v>
      </c>
      <c r="M265" s="437">
        <v>30.340699999999998</v>
      </c>
    </row>
    <row r="266" spans="1:13">
      <c r="A266" s="245">
        <v>256</v>
      </c>
      <c r="B266" s="440" t="s">
        <v>128</v>
      </c>
      <c r="C266" s="437">
        <v>665.5</v>
      </c>
      <c r="D266" s="438">
        <v>671.55000000000007</v>
      </c>
      <c r="E266" s="438">
        <v>658.10000000000014</v>
      </c>
      <c r="F266" s="438">
        <v>650.70000000000005</v>
      </c>
      <c r="G266" s="438">
        <v>637.25000000000011</v>
      </c>
      <c r="H266" s="438">
        <v>678.95000000000016</v>
      </c>
      <c r="I266" s="438">
        <v>692.4000000000002</v>
      </c>
      <c r="J266" s="438">
        <v>699.80000000000018</v>
      </c>
      <c r="K266" s="437">
        <v>685</v>
      </c>
      <c r="L266" s="437">
        <v>664.15</v>
      </c>
      <c r="M266" s="437">
        <v>60.598129999999998</v>
      </c>
    </row>
    <row r="267" spans="1:13">
      <c r="A267" s="245">
        <v>257</v>
      </c>
      <c r="B267" s="440" t="s">
        <v>751</v>
      </c>
      <c r="C267" s="437">
        <v>106.35</v>
      </c>
      <c r="D267" s="438">
        <v>106.85000000000001</v>
      </c>
      <c r="E267" s="438">
        <v>105.50000000000001</v>
      </c>
      <c r="F267" s="438">
        <v>104.65</v>
      </c>
      <c r="G267" s="438">
        <v>103.30000000000001</v>
      </c>
      <c r="H267" s="438">
        <v>107.70000000000002</v>
      </c>
      <c r="I267" s="438">
        <v>109.05000000000001</v>
      </c>
      <c r="J267" s="438">
        <v>109.90000000000002</v>
      </c>
      <c r="K267" s="437">
        <v>108.2</v>
      </c>
      <c r="L267" s="437">
        <v>106</v>
      </c>
      <c r="M267" s="437">
        <v>1.4234199999999999</v>
      </c>
    </row>
    <row r="268" spans="1:13">
      <c r="A268" s="245">
        <v>258</v>
      </c>
      <c r="B268" s="440" t="s">
        <v>407</v>
      </c>
      <c r="C268" s="437">
        <v>65.75</v>
      </c>
      <c r="D268" s="438">
        <v>65.55</v>
      </c>
      <c r="E268" s="438">
        <v>63.699999999999989</v>
      </c>
      <c r="F268" s="438">
        <v>61.649999999999991</v>
      </c>
      <c r="G268" s="438">
        <v>59.799999999999983</v>
      </c>
      <c r="H268" s="438">
        <v>67.599999999999994</v>
      </c>
      <c r="I268" s="438">
        <v>69.449999999999989</v>
      </c>
      <c r="J268" s="438">
        <v>71.5</v>
      </c>
      <c r="K268" s="437">
        <v>67.400000000000006</v>
      </c>
      <c r="L268" s="437">
        <v>63.5</v>
      </c>
      <c r="M268" s="437">
        <v>32.235660000000003</v>
      </c>
    </row>
    <row r="269" spans="1:13">
      <c r="A269" s="245">
        <v>259</v>
      </c>
      <c r="B269" s="440" t="s">
        <v>408</v>
      </c>
      <c r="C269" s="437">
        <v>145.94999999999999</v>
      </c>
      <c r="D269" s="438">
        <v>149.28333333333333</v>
      </c>
      <c r="E269" s="438">
        <v>140.86666666666667</v>
      </c>
      <c r="F269" s="438">
        <v>135.78333333333333</v>
      </c>
      <c r="G269" s="438">
        <v>127.36666666666667</v>
      </c>
      <c r="H269" s="438">
        <v>154.36666666666667</v>
      </c>
      <c r="I269" s="438">
        <v>162.78333333333336</v>
      </c>
      <c r="J269" s="438">
        <v>167.86666666666667</v>
      </c>
      <c r="K269" s="437">
        <v>157.69999999999999</v>
      </c>
      <c r="L269" s="437">
        <v>144.19999999999999</v>
      </c>
      <c r="M269" s="437">
        <v>39.556139999999999</v>
      </c>
    </row>
    <row r="270" spans="1:13">
      <c r="A270" s="245">
        <v>260</v>
      </c>
      <c r="B270" s="440" t="s">
        <v>409</v>
      </c>
      <c r="C270" s="437">
        <v>40.6</v>
      </c>
      <c r="D270" s="438">
        <v>40.533333333333331</v>
      </c>
      <c r="E270" s="438">
        <v>38.816666666666663</v>
      </c>
      <c r="F270" s="438">
        <v>37.033333333333331</v>
      </c>
      <c r="G270" s="438">
        <v>35.316666666666663</v>
      </c>
      <c r="H270" s="438">
        <v>42.316666666666663</v>
      </c>
      <c r="I270" s="438">
        <v>44.033333333333331</v>
      </c>
      <c r="J270" s="438">
        <v>45.816666666666663</v>
      </c>
      <c r="K270" s="437">
        <v>42.25</v>
      </c>
      <c r="L270" s="437">
        <v>38.75</v>
      </c>
      <c r="M270" s="437">
        <v>258.06902000000002</v>
      </c>
    </row>
    <row r="271" spans="1:13">
      <c r="A271" s="245">
        <v>261</v>
      </c>
      <c r="B271" s="440" t="s">
        <v>410</v>
      </c>
      <c r="C271" s="437">
        <v>85</v>
      </c>
      <c r="D271" s="438">
        <v>85.45</v>
      </c>
      <c r="E271" s="438">
        <v>84.350000000000009</v>
      </c>
      <c r="F271" s="438">
        <v>83.7</v>
      </c>
      <c r="G271" s="438">
        <v>82.600000000000009</v>
      </c>
      <c r="H271" s="438">
        <v>86.100000000000009</v>
      </c>
      <c r="I271" s="438">
        <v>87.2</v>
      </c>
      <c r="J271" s="438">
        <v>87.850000000000009</v>
      </c>
      <c r="K271" s="437">
        <v>86.55</v>
      </c>
      <c r="L271" s="437">
        <v>84.8</v>
      </c>
      <c r="M271" s="437">
        <v>6.1625500000000004</v>
      </c>
    </row>
    <row r="272" spans="1:13">
      <c r="A272" s="245">
        <v>262</v>
      </c>
      <c r="B272" s="440" t="s">
        <v>411</v>
      </c>
      <c r="C272" s="437">
        <v>106.2</v>
      </c>
      <c r="D272" s="438">
        <v>106.86666666666667</v>
      </c>
      <c r="E272" s="438">
        <v>104.88333333333335</v>
      </c>
      <c r="F272" s="438">
        <v>103.56666666666668</v>
      </c>
      <c r="G272" s="438">
        <v>101.58333333333336</v>
      </c>
      <c r="H272" s="438">
        <v>108.18333333333335</v>
      </c>
      <c r="I272" s="438">
        <v>110.16666666666667</v>
      </c>
      <c r="J272" s="438">
        <v>111.48333333333335</v>
      </c>
      <c r="K272" s="437">
        <v>108.85</v>
      </c>
      <c r="L272" s="437">
        <v>105.55</v>
      </c>
      <c r="M272" s="437">
        <v>18.080200000000001</v>
      </c>
    </row>
    <row r="273" spans="1:13">
      <c r="A273" s="245">
        <v>263</v>
      </c>
      <c r="B273" s="440" t="s">
        <v>412</v>
      </c>
      <c r="C273" s="437">
        <v>198.95</v>
      </c>
      <c r="D273" s="438">
        <v>200.88333333333333</v>
      </c>
      <c r="E273" s="438">
        <v>196.06666666666666</v>
      </c>
      <c r="F273" s="438">
        <v>193.18333333333334</v>
      </c>
      <c r="G273" s="438">
        <v>188.36666666666667</v>
      </c>
      <c r="H273" s="438">
        <v>203.76666666666665</v>
      </c>
      <c r="I273" s="438">
        <v>208.58333333333331</v>
      </c>
      <c r="J273" s="438">
        <v>211.46666666666664</v>
      </c>
      <c r="K273" s="437">
        <v>205.7</v>
      </c>
      <c r="L273" s="437">
        <v>198</v>
      </c>
      <c r="M273" s="437">
        <v>7.2159500000000003</v>
      </c>
    </row>
    <row r="274" spans="1:13">
      <c r="A274" s="245">
        <v>264</v>
      </c>
      <c r="B274" s="440" t="s">
        <v>413</v>
      </c>
      <c r="C274" s="437">
        <v>102.1</v>
      </c>
      <c r="D274" s="438">
        <v>103.3</v>
      </c>
      <c r="E274" s="438">
        <v>99.1</v>
      </c>
      <c r="F274" s="438">
        <v>96.1</v>
      </c>
      <c r="G274" s="438">
        <v>91.899999999999991</v>
      </c>
      <c r="H274" s="438">
        <v>106.3</v>
      </c>
      <c r="I274" s="438">
        <v>110.50000000000001</v>
      </c>
      <c r="J274" s="438">
        <v>113.5</v>
      </c>
      <c r="K274" s="437">
        <v>107.5</v>
      </c>
      <c r="L274" s="437">
        <v>100.3</v>
      </c>
      <c r="M274" s="437">
        <v>27.872630000000001</v>
      </c>
    </row>
    <row r="275" spans="1:13">
      <c r="A275" s="245">
        <v>265</v>
      </c>
      <c r="B275" s="440" t="s">
        <v>127</v>
      </c>
      <c r="C275" s="437">
        <v>385.2</v>
      </c>
      <c r="D275" s="438">
        <v>387.73333333333335</v>
      </c>
      <c r="E275" s="438">
        <v>380.66666666666669</v>
      </c>
      <c r="F275" s="438">
        <v>376.13333333333333</v>
      </c>
      <c r="G275" s="438">
        <v>369.06666666666666</v>
      </c>
      <c r="H275" s="438">
        <v>392.26666666666671</v>
      </c>
      <c r="I275" s="438">
        <v>399.33333333333331</v>
      </c>
      <c r="J275" s="438">
        <v>403.86666666666673</v>
      </c>
      <c r="K275" s="437">
        <v>394.8</v>
      </c>
      <c r="L275" s="437">
        <v>383.2</v>
      </c>
      <c r="M275" s="437">
        <v>51.679079999999999</v>
      </c>
    </row>
    <row r="276" spans="1:13">
      <c r="A276" s="245">
        <v>266</v>
      </c>
      <c r="B276" s="440" t="s">
        <v>414</v>
      </c>
      <c r="C276" s="437">
        <v>2246.25</v>
      </c>
      <c r="D276" s="438">
        <v>2260.5833333333335</v>
      </c>
      <c r="E276" s="438">
        <v>2221.666666666667</v>
      </c>
      <c r="F276" s="438">
        <v>2197.0833333333335</v>
      </c>
      <c r="G276" s="438">
        <v>2158.166666666667</v>
      </c>
      <c r="H276" s="438">
        <v>2285.166666666667</v>
      </c>
      <c r="I276" s="438">
        <v>2324.0833333333339</v>
      </c>
      <c r="J276" s="438">
        <v>2348.666666666667</v>
      </c>
      <c r="K276" s="437">
        <v>2299.5</v>
      </c>
      <c r="L276" s="437">
        <v>2236</v>
      </c>
      <c r="M276" s="437">
        <v>0.22162999999999999</v>
      </c>
    </row>
    <row r="277" spans="1:13">
      <c r="A277" s="245">
        <v>267</v>
      </c>
      <c r="B277" s="440" t="s">
        <v>129</v>
      </c>
      <c r="C277" s="437">
        <v>3220.75</v>
      </c>
      <c r="D277" s="438">
        <v>3217.7333333333336</v>
      </c>
      <c r="E277" s="438">
        <v>3184.3166666666671</v>
      </c>
      <c r="F277" s="438">
        <v>3147.8833333333337</v>
      </c>
      <c r="G277" s="438">
        <v>3114.4666666666672</v>
      </c>
      <c r="H277" s="438">
        <v>3254.166666666667</v>
      </c>
      <c r="I277" s="438">
        <v>3287.583333333333</v>
      </c>
      <c r="J277" s="438">
        <v>3324.0166666666669</v>
      </c>
      <c r="K277" s="437">
        <v>3251.15</v>
      </c>
      <c r="L277" s="437">
        <v>3181.3</v>
      </c>
      <c r="M277" s="437">
        <v>3.5674399999999999</v>
      </c>
    </row>
    <row r="278" spans="1:13">
      <c r="A278" s="245">
        <v>268</v>
      </c>
      <c r="B278" s="440" t="s">
        <v>130</v>
      </c>
      <c r="C278" s="437">
        <v>1012.2</v>
      </c>
      <c r="D278" s="438">
        <v>1020.3833333333336</v>
      </c>
      <c r="E278" s="438">
        <v>996.86666666666702</v>
      </c>
      <c r="F278" s="438">
        <v>981.53333333333342</v>
      </c>
      <c r="G278" s="438">
        <v>958.01666666666688</v>
      </c>
      <c r="H278" s="438">
        <v>1035.7166666666672</v>
      </c>
      <c r="I278" s="438">
        <v>1059.2333333333338</v>
      </c>
      <c r="J278" s="438">
        <v>1074.5666666666673</v>
      </c>
      <c r="K278" s="437">
        <v>1043.9000000000001</v>
      </c>
      <c r="L278" s="437">
        <v>1005.05</v>
      </c>
      <c r="M278" s="437">
        <v>19.85981</v>
      </c>
    </row>
    <row r="279" spans="1:13">
      <c r="A279" s="245">
        <v>269</v>
      </c>
      <c r="B279" s="440" t="s">
        <v>415</v>
      </c>
      <c r="C279" s="437">
        <v>155.1</v>
      </c>
      <c r="D279" s="438">
        <v>154.85</v>
      </c>
      <c r="E279" s="438">
        <v>153.25</v>
      </c>
      <c r="F279" s="438">
        <v>151.4</v>
      </c>
      <c r="G279" s="438">
        <v>149.80000000000001</v>
      </c>
      <c r="H279" s="438">
        <v>156.69999999999999</v>
      </c>
      <c r="I279" s="438">
        <v>158.29999999999995</v>
      </c>
      <c r="J279" s="438">
        <v>160.14999999999998</v>
      </c>
      <c r="K279" s="437">
        <v>156.44999999999999</v>
      </c>
      <c r="L279" s="437">
        <v>153</v>
      </c>
      <c r="M279" s="437">
        <v>6.6509900000000002</v>
      </c>
    </row>
    <row r="280" spans="1:13">
      <c r="A280" s="245">
        <v>270</v>
      </c>
      <c r="B280" s="440" t="s">
        <v>417</v>
      </c>
      <c r="C280" s="437">
        <v>672.8</v>
      </c>
      <c r="D280" s="438">
        <v>677.13333333333333</v>
      </c>
      <c r="E280" s="438">
        <v>666.4666666666667</v>
      </c>
      <c r="F280" s="438">
        <v>660.13333333333333</v>
      </c>
      <c r="G280" s="438">
        <v>649.4666666666667</v>
      </c>
      <c r="H280" s="438">
        <v>683.4666666666667</v>
      </c>
      <c r="I280" s="438">
        <v>694.13333333333344</v>
      </c>
      <c r="J280" s="438">
        <v>700.4666666666667</v>
      </c>
      <c r="K280" s="437">
        <v>687.8</v>
      </c>
      <c r="L280" s="437">
        <v>670.8</v>
      </c>
      <c r="M280" s="437">
        <v>0.79762</v>
      </c>
    </row>
    <row r="281" spans="1:13">
      <c r="A281" s="245">
        <v>271</v>
      </c>
      <c r="B281" s="440" t="s">
        <v>418</v>
      </c>
      <c r="C281" s="437">
        <v>221.75</v>
      </c>
      <c r="D281" s="438">
        <v>222.76666666666665</v>
      </c>
      <c r="E281" s="438">
        <v>220.08333333333331</v>
      </c>
      <c r="F281" s="438">
        <v>218.41666666666666</v>
      </c>
      <c r="G281" s="438">
        <v>215.73333333333332</v>
      </c>
      <c r="H281" s="438">
        <v>224.43333333333331</v>
      </c>
      <c r="I281" s="438">
        <v>227.11666666666665</v>
      </c>
      <c r="J281" s="438">
        <v>228.7833333333333</v>
      </c>
      <c r="K281" s="437">
        <v>225.45</v>
      </c>
      <c r="L281" s="437">
        <v>221.1</v>
      </c>
      <c r="M281" s="437">
        <v>1.58243</v>
      </c>
    </row>
    <row r="282" spans="1:13">
      <c r="A282" s="245">
        <v>272</v>
      </c>
      <c r="B282" s="440" t="s">
        <v>419</v>
      </c>
      <c r="C282" s="437">
        <v>241.2</v>
      </c>
      <c r="D282" s="438">
        <v>240.68333333333331</v>
      </c>
      <c r="E282" s="438">
        <v>234.36666666666662</v>
      </c>
      <c r="F282" s="438">
        <v>227.5333333333333</v>
      </c>
      <c r="G282" s="438">
        <v>221.21666666666661</v>
      </c>
      <c r="H282" s="438">
        <v>247.51666666666662</v>
      </c>
      <c r="I282" s="438">
        <v>253.83333333333329</v>
      </c>
      <c r="J282" s="438">
        <v>260.66666666666663</v>
      </c>
      <c r="K282" s="437">
        <v>247</v>
      </c>
      <c r="L282" s="437">
        <v>233.85</v>
      </c>
      <c r="M282" s="437">
        <v>29.798929999999999</v>
      </c>
    </row>
    <row r="283" spans="1:13">
      <c r="A283" s="245">
        <v>273</v>
      </c>
      <c r="B283" s="440" t="s">
        <v>752</v>
      </c>
      <c r="C283" s="437">
        <v>920.05</v>
      </c>
      <c r="D283" s="438">
        <v>926.48333333333323</v>
      </c>
      <c r="E283" s="438">
        <v>908.56666666666649</v>
      </c>
      <c r="F283" s="438">
        <v>897.08333333333326</v>
      </c>
      <c r="G283" s="438">
        <v>879.16666666666652</v>
      </c>
      <c r="H283" s="438">
        <v>937.96666666666647</v>
      </c>
      <c r="I283" s="438">
        <v>955.88333333333321</v>
      </c>
      <c r="J283" s="438">
        <v>967.36666666666645</v>
      </c>
      <c r="K283" s="437">
        <v>944.4</v>
      </c>
      <c r="L283" s="437">
        <v>915</v>
      </c>
      <c r="M283" s="437">
        <v>0.41095999999999999</v>
      </c>
    </row>
    <row r="284" spans="1:13">
      <c r="A284" s="245">
        <v>274</v>
      </c>
      <c r="B284" s="440" t="s">
        <v>420</v>
      </c>
      <c r="C284" s="437">
        <v>963.4</v>
      </c>
      <c r="D284" s="438">
        <v>963.4666666666667</v>
      </c>
      <c r="E284" s="438">
        <v>951.93333333333339</v>
      </c>
      <c r="F284" s="438">
        <v>940.4666666666667</v>
      </c>
      <c r="G284" s="438">
        <v>928.93333333333339</v>
      </c>
      <c r="H284" s="438">
        <v>974.93333333333339</v>
      </c>
      <c r="I284" s="438">
        <v>986.4666666666667</v>
      </c>
      <c r="J284" s="438">
        <v>997.93333333333339</v>
      </c>
      <c r="K284" s="437">
        <v>975</v>
      </c>
      <c r="L284" s="437">
        <v>952</v>
      </c>
      <c r="M284" s="437">
        <v>2.13</v>
      </c>
    </row>
    <row r="285" spans="1:13">
      <c r="A285" s="245">
        <v>275</v>
      </c>
      <c r="B285" s="440" t="s">
        <v>421</v>
      </c>
      <c r="C285" s="437">
        <v>420.4</v>
      </c>
      <c r="D285" s="438">
        <v>422.7166666666667</v>
      </c>
      <c r="E285" s="438">
        <v>416.43333333333339</v>
      </c>
      <c r="F285" s="438">
        <v>412.4666666666667</v>
      </c>
      <c r="G285" s="438">
        <v>406.18333333333339</v>
      </c>
      <c r="H285" s="438">
        <v>426.68333333333339</v>
      </c>
      <c r="I285" s="438">
        <v>432.9666666666667</v>
      </c>
      <c r="J285" s="438">
        <v>436.93333333333339</v>
      </c>
      <c r="K285" s="437">
        <v>429</v>
      </c>
      <c r="L285" s="437">
        <v>418.75</v>
      </c>
      <c r="M285" s="437">
        <v>1.01685</v>
      </c>
    </row>
    <row r="286" spans="1:13">
      <c r="A286" s="245">
        <v>276</v>
      </c>
      <c r="B286" s="440" t="s">
        <v>422</v>
      </c>
      <c r="C286" s="437">
        <v>584.54999999999995</v>
      </c>
      <c r="D286" s="438">
        <v>584.21666666666658</v>
      </c>
      <c r="E286" s="438">
        <v>580.53333333333319</v>
      </c>
      <c r="F286" s="438">
        <v>576.51666666666665</v>
      </c>
      <c r="G286" s="438">
        <v>572.83333333333326</v>
      </c>
      <c r="H286" s="438">
        <v>588.23333333333312</v>
      </c>
      <c r="I286" s="438">
        <v>591.91666666666652</v>
      </c>
      <c r="J286" s="438">
        <v>595.93333333333305</v>
      </c>
      <c r="K286" s="437">
        <v>587.9</v>
      </c>
      <c r="L286" s="437">
        <v>580.20000000000005</v>
      </c>
      <c r="M286" s="437">
        <v>3.00468</v>
      </c>
    </row>
    <row r="287" spans="1:13">
      <c r="A287" s="245">
        <v>277</v>
      </c>
      <c r="B287" s="440" t="s">
        <v>423</v>
      </c>
      <c r="C287" s="437">
        <v>62.9</v>
      </c>
      <c r="D287" s="438">
        <v>63.366666666666674</v>
      </c>
      <c r="E287" s="438">
        <v>62.233333333333348</v>
      </c>
      <c r="F287" s="438">
        <v>61.566666666666677</v>
      </c>
      <c r="G287" s="438">
        <v>60.433333333333351</v>
      </c>
      <c r="H287" s="438">
        <v>64.033333333333346</v>
      </c>
      <c r="I287" s="438">
        <v>65.166666666666671</v>
      </c>
      <c r="J287" s="438">
        <v>65.833333333333343</v>
      </c>
      <c r="K287" s="437">
        <v>64.5</v>
      </c>
      <c r="L287" s="437">
        <v>62.7</v>
      </c>
      <c r="M287" s="437">
        <v>14.57086</v>
      </c>
    </row>
    <row r="288" spans="1:13">
      <c r="A288" s="245">
        <v>278</v>
      </c>
      <c r="B288" s="440" t="s">
        <v>424</v>
      </c>
      <c r="C288" s="437">
        <v>51.6</v>
      </c>
      <c r="D288" s="438">
        <v>52.033333333333331</v>
      </c>
      <c r="E288" s="438">
        <v>51.066666666666663</v>
      </c>
      <c r="F288" s="438">
        <v>50.533333333333331</v>
      </c>
      <c r="G288" s="438">
        <v>49.566666666666663</v>
      </c>
      <c r="H288" s="438">
        <v>52.566666666666663</v>
      </c>
      <c r="I288" s="438">
        <v>53.533333333333331</v>
      </c>
      <c r="J288" s="438">
        <v>54.066666666666663</v>
      </c>
      <c r="K288" s="437">
        <v>53</v>
      </c>
      <c r="L288" s="437">
        <v>51.5</v>
      </c>
      <c r="M288" s="437">
        <v>26.591449999999998</v>
      </c>
    </row>
    <row r="289" spans="1:13">
      <c r="A289" s="245">
        <v>279</v>
      </c>
      <c r="B289" s="440" t="s">
        <v>425</v>
      </c>
      <c r="C289" s="437">
        <v>730.15</v>
      </c>
      <c r="D289" s="438">
        <v>731.0333333333333</v>
      </c>
      <c r="E289" s="438">
        <v>720.11666666666656</v>
      </c>
      <c r="F289" s="438">
        <v>710.08333333333326</v>
      </c>
      <c r="G289" s="438">
        <v>699.16666666666652</v>
      </c>
      <c r="H289" s="438">
        <v>741.06666666666661</v>
      </c>
      <c r="I289" s="438">
        <v>751.98333333333335</v>
      </c>
      <c r="J289" s="438">
        <v>762.01666666666665</v>
      </c>
      <c r="K289" s="437">
        <v>741.95</v>
      </c>
      <c r="L289" s="437">
        <v>721</v>
      </c>
      <c r="M289" s="437">
        <v>2.0373999999999999</v>
      </c>
    </row>
    <row r="290" spans="1:13">
      <c r="A290" s="245">
        <v>280</v>
      </c>
      <c r="B290" s="440" t="s">
        <v>426</v>
      </c>
      <c r="C290" s="437">
        <v>438.35</v>
      </c>
      <c r="D290" s="438">
        <v>439.13333333333338</v>
      </c>
      <c r="E290" s="438">
        <v>433.46666666666675</v>
      </c>
      <c r="F290" s="438">
        <v>428.58333333333337</v>
      </c>
      <c r="G290" s="438">
        <v>422.91666666666674</v>
      </c>
      <c r="H290" s="438">
        <v>444.01666666666677</v>
      </c>
      <c r="I290" s="438">
        <v>449.68333333333339</v>
      </c>
      <c r="J290" s="438">
        <v>454.56666666666678</v>
      </c>
      <c r="K290" s="437">
        <v>444.8</v>
      </c>
      <c r="L290" s="437">
        <v>434.25</v>
      </c>
      <c r="M290" s="437">
        <v>9.1420200000000005</v>
      </c>
    </row>
    <row r="291" spans="1:13">
      <c r="A291" s="245">
        <v>281</v>
      </c>
      <c r="B291" s="440" t="s">
        <v>427</v>
      </c>
      <c r="C291" s="437">
        <v>220.2</v>
      </c>
      <c r="D291" s="438">
        <v>221.29999999999998</v>
      </c>
      <c r="E291" s="438">
        <v>218.04999999999995</v>
      </c>
      <c r="F291" s="438">
        <v>215.89999999999998</v>
      </c>
      <c r="G291" s="438">
        <v>212.64999999999995</v>
      </c>
      <c r="H291" s="438">
        <v>223.44999999999996</v>
      </c>
      <c r="I291" s="438">
        <v>226.70000000000002</v>
      </c>
      <c r="J291" s="438">
        <v>228.84999999999997</v>
      </c>
      <c r="K291" s="437">
        <v>224.55</v>
      </c>
      <c r="L291" s="437">
        <v>219.15</v>
      </c>
      <c r="M291" s="437">
        <v>1.5204200000000001</v>
      </c>
    </row>
    <row r="292" spans="1:13">
      <c r="A292" s="245">
        <v>282</v>
      </c>
      <c r="B292" s="440" t="s">
        <v>131</v>
      </c>
      <c r="C292" s="437">
        <v>1736.7</v>
      </c>
      <c r="D292" s="438">
        <v>1742.6499999999999</v>
      </c>
      <c r="E292" s="438">
        <v>1721.2999999999997</v>
      </c>
      <c r="F292" s="438">
        <v>1705.8999999999999</v>
      </c>
      <c r="G292" s="438">
        <v>1684.5499999999997</v>
      </c>
      <c r="H292" s="438">
        <v>1758.0499999999997</v>
      </c>
      <c r="I292" s="438">
        <v>1779.3999999999996</v>
      </c>
      <c r="J292" s="438">
        <v>1794.7999999999997</v>
      </c>
      <c r="K292" s="437">
        <v>1764</v>
      </c>
      <c r="L292" s="437">
        <v>1727.25</v>
      </c>
      <c r="M292" s="437">
        <v>76.023489999999995</v>
      </c>
    </row>
    <row r="293" spans="1:13">
      <c r="A293" s="245">
        <v>283</v>
      </c>
      <c r="B293" s="440" t="s">
        <v>132</v>
      </c>
      <c r="C293" s="437">
        <v>95.05</v>
      </c>
      <c r="D293" s="438">
        <v>94.533333333333346</v>
      </c>
      <c r="E293" s="438">
        <v>93.116666666666688</v>
      </c>
      <c r="F293" s="438">
        <v>91.183333333333337</v>
      </c>
      <c r="G293" s="438">
        <v>89.76666666666668</v>
      </c>
      <c r="H293" s="438">
        <v>96.466666666666697</v>
      </c>
      <c r="I293" s="438">
        <v>97.883333333333354</v>
      </c>
      <c r="J293" s="438">
        <v>99.816666666666706</v>
      </c>
      <c r="K293" s="437">
        <v>95.95</v>
      </c>
      <c r="L293" s="437">
        <v>92.6</v>
      </c>
      <c r="M293" s="437">
        <v>230.6866</v>
      </c>
    </row>
    <row r="294" spans="1:13">
      <c r="A294" s="245">
        <v>284</v>
      </c>
      <c r="B294" s="440" t="s">
        <v>259</v>
      </c>
      <c r="C294" s="437">
        <v>2825.2</v>
      </c>
      <c r="D294" s="438">
        <v>2833.4</v>
      </c>
      <c r="E294" s="438">
        <v>2811.8</v>
      </c>
      <c r="F294" s="438">
        <v>2798.4</v>
      </c>
      <c r="G294" s="438">
        <v>2776.8</v>
      </c>
      <c r="H294" s="438">
        <v>2846.8</v>
      </c>
      <c r="I294" s="438">
        <v>2868.3999999999996</v>
      </c>
      <c r="J294" s="438">
        <v>2881.8</v>
      </c>
      <c r="K294" s="437">
        <v>2855</v>
      </c>
      <c r="L294" s="437">
        <v>2820</v>
      </c>
      <c r="M294" s="437">
        <v>1.3325800000000001</v>
      </c>
    </row>
    <row r="295" spans="1:13">
      <c r="A295" s="245">
        <v>285</v>
      </c>
      <c r="B295" s="440" t="s">
        <v>133</v>
      </c>
      <c r="C295" s="437">
        <v>464.85</v>
      </c>
      <c r="D295" s="438">
        <v>468</v>
      </c>
      <c r="E295" s="438">
        <v>460.5</v>
      </c>
      <c r="F295" s="438">
        <v>456.15</v>
      </c>
      <c r="G295" s="438">
        <v>448.65</v>
      </c>
      <c r="H295" s="438">
        <v>472.35</v>
      </c>
      <c r="I295" s="438">
        <v>479.85</v>
      </c>
      <c r="J295" s="438">
        <v>484.20000000000005</v>
      </c>
      <c r="K295" s="437">
        <v>475.5</v>
      </c>
      <c r="L295" s="437">
        <v>463.65</v>
      </c>
      <c r="M295" s="437">
        <v>29.304780000000001</v>
      </c>
    </row>
    <row r="296" spans="1:13">
      <c r="A296" s="245">
        <v>286</v>
      </c>
      <c r="B296" s="440" t="s">
        <v>753</v>
      </c>
      <c r="C296" s="437">
        <v>272.64999999999998</v>
      </c>
      <c r="D296" s="438">
        <v>273.90000000000003</v>
      </c>
      <c r="E296" s="438">
        <v>269.55000000000007</v>
      </c>
      <c r="F296" s="438">
        <v>266.45000000000005</v>
      </c>
      <c r="G296" s="438">
        <v>262.10000000000008</v>
      </c>
      <c r="H296" s="438">
        <v>277.00000000000006</v>
      </c>
      <c r="I296" s="438">
        <v>281.35000000000008</v>
      </c>
      <c r="J296" s="438">
        <v>284.45000000000005</v>
      </c>
      <c r="K296" s="437">
        <v>278.25</v>
      </c>
      <c r="L296" s="437">
        <v>270.8</v>
      </c>
      <c r="M296" s="437">
        <v>2.0044499999999998</v>
      </c>
    </row>
    <row r="297" spans="1:13">
      <c r="A297" s="245">
        <v>287</v>
      </c>
      <c r="B297" s="440" t="s">
        <v>428</v>
      </c>
      <c r="C297" s="437">
        <v>6152.7</v>
      </c>
      <c r="D297" s="438">
        <v>6210.5666666666666</v>
      </c>
      <c r="E297" s="438">
        <v>6072.1333333333332</v>
      </c>
      <c r="F297" s="438">
        <v>5991.5666666666666</v>
      </c>
      <c r="G297" s="438">
        <v>5853.1333333333332</v>
      </c>
      <c r="H297" s="438">
        <v>6291.1333333333332</v>
      </c>
      <c r="I297" s="438">
        <v>6429.5666666666657</v>
      </c>
      <c r="J297" s="438">
        <v>6510.1333333333332</v>
      </c>
      <c r="K297" s="437">
        <v>6349</v>
      </c>
      <c r="L297" s="437">
        <v>6130</v>
      </c>
      <c r="M297" s="437">
        <v>5.5230000000000001E-2</v>
      </c>
    </row>
    <row r="298" spans="1:13">
      <c r="A298" s="245">
        <v>288</v>
      </c>
      <c r="B298" s="440" t="s">
        <v>260</v>
      </c>
      <c r="C298" s="437">
        <v>4118.8999999999996</v>
      </c>
      <c r="D298" s="438">
        <v>4132.9666666666662</v>
      </c>
      <c r="E298" s="438">
        <v>4095.9333333333325</v>
      </c>
      <c r="F298" s="438">
        <v>4072.9666666666662</v>
      </c>
      <c r="G298" s="438">
        <v>4035.9333333333325</v>
      </c>
      <c r="H298" s="438">
        <v>4155.9333333333325</v>
      </c>
      <c r="I298" s="438">
        <v>4192.9666666666672</v>
      </c>
      <c r="J298" s="438">
        <v>4215.9333333333325</v>
      </c>
      <c r="K298" s="437">
        <v>4170</v>
      </c>
      <c r="L298" s="437">
        <v>4110</v>
      </c>
      <c r="M298" s="437">
        <v>1.3964399999999999</v>
      </c>
    </row>
    <row r="299" spans="1:13">
      <c r="A299" s="245">
        <v>289</v>
      </c>
      <c r="B299" s="440" t="s">
        <v>134</v>
      </c>
      <c r="C299" s="437">
        <v>1479.25</v>
      </c>
      <c r="D299" s="438">
        <v>1487.45</v>
      </c>
      <c r="E299" s="438">
        <v>1467.9</v>
      </c>
      <c r="F299" s="438">
        <v>1456.55</v>
      </c>
      <c r="G299" s="438">
        <v>1437</v>
      </c>
      <c r="H299" s="438">
        <v>1498.8000000000002</v>
      </c>
      <c r="I299" s="438">
        <v>1518.35</v>
      </c>
      <c r="J299" s="438">
        <v>1529.7000000000003</v>
      </c>
      <c r="K299" s="437">
        <v>1507</v>
      </c>
      <c r="L299" s="437">
        <v>1476.1</v>
      </c>
      <c r="M299" s="437">
        <v>18.188739999999999</v>
      </c>
    </row>
    <row r="300" spans="1:13">
      <c r="A300" s="245">
        <v>290</v>
      </c>
      <c r="B300" s="440" t="s">
        <v>429</v>
      </c>
      <c r="C300" s="437">
        <v>614.85</v>
      </c>
      <c r="D300" s="438">
        <v>615.31666666666672</v>
      </c>
      <c r="E300" s="438">
        <v>610.93333333333339</v>
      </c>
      <c r="F300" s="438">
        <v>607.01666666666665</v>
      </c>
      <c r="G300" s="438">
        <v>602.63333333333333</v>
      </c>
      <c r="H300" s="438">
        <v>619.23333333333346</v>
      </c>
      <c r="I300" s="438">
        <v>623.6166666666669</v>
      </c>
      <c r="J300" s="438">
        <v>627.53333333333353</v>
      </c>
      <c r="K300" s="437">
        <v>619.70000000000005</v>
      </c>
      <c r="L300" s="437">
        <v>611.4</v>
      </c>
      <c r="M300" s="437">
        <v>12.50174</v>
      </c>
    </row>
    <row r="301" spans="1:13">
      <c r="A301" s="245">
        <v>291</v>
      </c>
      <c r="B301" s="440" t="s">
        <v>430</v>
      </c>
      <c r="C301" s="437">
        <v>42.3</v>
      </c>
      <c r="D301" s="438">
        <v>42.766666666666673</v>
      </c>
      <c r="E301" s="438">
        <v>41.533333333333346</v>
      </c>
      <c r="F301" s="438">
        <v>40.766666666666673</v>
      </c>
      <c r="G301" s="438">
        <v>39.533333333333346</v>
      </c>
      <c r="H301" s="438">
        <v>43.533333333333346</v>
      </c>
      <c r="I301" s="438">
        <v>44.76666666666668</v>
      </c>
      <c r="J301" s="438">
        <v>45.533333333333346</v>
      </c>
      <c r="K301" s="437">
        <v>44</v>
      </c>
      <c r="L301" s="437">
        <v>42</v>
      </c>
      <c r="M301" s="437">
        <v>50.213439999999999</v>
      </c>
    </row>
    <row r="302" spans="1:13">
      <c r="A302" s="245">
        <v>292</v>
      </c>
      <c r="B302" s="440" t="s">
        <v>431</v>
      </c>
      <c r="C302" s="437">
        <v>1588</v>
      </c>
      <c r="D302" s="438">
        <v>1599.5166666666667</v>
      </c>
      <c r="E302" s="438">
        <v>1569.0333333333333</v>
      </c>
      <c r="F302" s="438">
        <v>1550.0666666666666</v>
      </c>
      <c r="G302" s="438">
        <v>1519.5833333333333</v>
      </c>
      <c r="H302" s="438">
        <v>1618.4833333333333</v>
      </c>
      <c r="I302" s="438">
        <v>1648.9666666666665</v>
      </c>
      <c r="J302" s="438">
        <v>1667.9333333333334</v>
      </c>
      <c r="K302" s="437">
        <v>1630</v>
      </c>
      <c r="L302" s="437">
        <v>1580.55</v>
      </c>
      <c r="M302" s="437">
        <v>0.46661999999999998</v>
      </c>
    </row>
    <row r="303" spans="1:13">
      <c r="A303" s="245">
        <v>293</v>
      </c>
      <c r="B303" s="440" t="s">
        <v>135</v>
      </c>
      <c r="C303" s="437">
        <v>1154.45</v>
      </c>
      <c r="D303" s="438">
        <v>1159.9166666666667</v>
      </c>
      <c r="E303" s="438">
        <v>1146.0333333333335</v>
      </c>
      <c r="F303" s="438">
        <v>1137.6166666666668</v>
      </c>
      <c r="G303" s="438">
        <v>1123.7333333333336</v>
      </c>
      <c r="H303" s="438">
        <v>1168.3333333333335</v>
      </c>
      <c r="I303" s="438">
        <v>1182.2166666666667</v>
      </c>
      <c r="J303" s="438">
        <v>1190.6333333333334</v>
      </c>
      <c r="K303" s="437">
        <v>1173.8</v>
      </c>
      <c r="L303" s="437">
        <v>1151.5</v>
      </c>
      <c r="M303" s="437">
        <v>12.4435</v>
      </c>
    </row>
    <row r="304" spans="1:13">
      <c r="A304" s="245">
        <v>294</v>
      </c>
      <c r="B304" s="440" t="s">
        <v>432</v>
      </c>
      <c r="C304" s="437">
        <v>3651.25</v>
      </c>
      <c r="D304" s="438">
        <v>3641.5</v>
      </c>
      <c r="E304" s="438">
        <v>3581.75</v>
      </c>
      <c r="F304" s="438">
        <v>3512.25</v>
      </c>
      <c r="G304" s="438">
        <v>3452.5</v>
      </c>
      <c r="H304" s="438">
        <v>3711</v>
      </c>
      <c r="I304" s="438">
        <v>3770.75</v>
      </c>
      <c r="J304" s="438">
        <v>3840.25</v>
      </c>
      <c r="K304" s="437">
        <v>3701.25</v>
      </c>
      <c r="L304" s="437">
        <v>3572</v>
      </c>
      <c r="M304" s="437">
        <v>0.81957000000000002</v>
      </c>
    </row>
    <row r="305" spans="1:13">
      <c r="A305" s="245">
        <v>295</v>
      </c>
      <c r="B305" s="440" t="s">
        <v>433</v>
      </c>
      <c r="C305" s="437">
        <v>861.9</v>
      </c>
      <c r="D305" s="438">
        <v>864.63333333333333</v>
      </c>
      <c r="E305" s="438">
        <v>854.26666666666665</v>
      </c>
      <c r="F305" s="438">
        <v>846.63333333333333</v>
      </c>
      <c r="G305" s="438">
        <v>836.26666666666665</v>
      </c>
      <c r="H305" s="438">
        <v>872.26666666666665</v>
      </c>
      <c r="I305" s="438">
        <v>882.63333333333321</v>
      </c>
      <c r="J305" s="438">
        <v>890.26666666666665</v>
      </c>
      <c r="K305" s="437">
        <v>875</v>
      </c>
      <c r="L305" s="437">
        <v>857</v>
      </c>
      <c r="M305" s="437">
        <v>0.14996000000000001</v>
      </c>
    </row>
    <row r="306" spans="1:13">
      <c r="A306" s="245">
        <v>296</v>
      </c>
      <c r="B306" s="440" t="s">
        <v>434</v>
      </c>
      <c r="C306" s="437">
        <v>56.2</v>
      </c>
      <c r="D306" s="438">
        <v>56.616666666666667</v>
      </c>
      <c r="E306" s="438">
        <v>55.433333333333337</v>
      </c>
      <c r="F306" s="438">
        <v>54.666666666666671</v>
      </c>
      <c r="G306" s="438">
        <v>53.483333333333341</v>
      </c>
      <c r="H306" s="438">
        <v>57.383333333333333</v>
      </c>
      <c r="I306" s="438">
        <v>58.566666666666656</v>
      </c>
      <c r="J306" s="438">
        <v>59.333333333333329</v>
      </c>
      <c r="K306" s="437">
        <v>57.8</v>
      </c>
      <c r="L306" s="437">
        <v>55.85</v>
      </c>
      <c r="M306" s="437">
        <v>45.443379999999998</v>
      </c>
    </row>
    <row r="307" spans="1:13">
      <c r="A307" s="245">
        <v>297</v>
      </c>
      <c r="B307" s="440" t="s">
        <v>435</v>
      </c>
      <c r="C307" s="437">
        <v>198.2</v>
      </c>
      <c r="D307" s="438">
        <v>199.1</v>
      </c>
      <c r="E307" s="438">
        <v>195.35</v>
      </c>
      <c r="F307" s="438">
        <v>192.5</v>
      </c>
      <c r="G307" s="438">
        <v>188.75</v>
      </c>
      <c r="H307" s="438">
        <v>201.95</v>
      </c>
      <c r="I307" s="438">
        <v>205.7</v>
      </c>
      <c r="J307" s="438">
        <v>208.54999999999998</v>
      </c>
      <c r="K307" s="437">
        <v>202.85</v>
      </c>
      <c r="L307" s="437">
        <v>196.25</v>
      </c>
      <c r="M307" s="437">
        <v>14.400510000000001</v>
      </c>
    </row>
    <row r="308" spans="1:13">
      <c r="A308" s="245">
        <v>298</v>
      </c>
      <c r="B308" s="440" t="s">
        <v>146</v>
      </c>
      <c r="C308" s="437">
        <v>81970.55</v>
      </c>
      <c r="D308" s="438">
        <v>82073.5</v>
      </c>
      <c r="E308" s="438">
        <v>81647.05</v>
      </c>
      <c r="F308" s="438">
        <v>81323.55</v>
      </c>
      <c r="G308" s="438">
        <v>80897.100000000006</v>
      </c>
      <c r="H308" s="438">
        <v>82397</v>
      </c>
      <c r="I308" s="438">
        <v>82823.450000000012</v>
      </c>
      <c r="J308" s="438">
        <v>83146.95</v>
      </c>
      <c r="K308" s="437">
        <v>82499.95</v>
      </c>
      <c r="L308" s="437">
        <v>81750</v>
      </c>
      <c r="M308" s="437">
        <v>4.8009999999999997E-2</v>
      </c>
    </row>
    <row r="309" spans="1:13">
      <c r="A309" s="245">
        <v>299</v>
      </c>
      <c r="B309" s="440" t="s">
        <v>143</v>
      </c>
      <c r="C309" s="437">
        <v>1168.25</v>
      </c>
      <c r="D309" s="438">
        <v>1175.8999999999999</v>
      </c>
      <c r="E309" s="438">
        <v>1157.3499999999997</v>
      </c>
      <c r="F309" s="438">
        <v>1146.4499999999998</v>
      </c>
      <c r="G309" s="438">
        <v>1127.8999999999996</v>
      </c>
      <c r="H309" s="438">
        <v>1186.7999999999997</v>
      </c>
      <c r="I309" s="438">
        <v>1205.3499999999999</v>
      </c>
      <c r="J309" s="438">
        <v>1216.2499999999998</v>
      </c>
      <c r="K309" s="437">
        <v>1194.45</v>
      </c>
      <c r="L309" s="437">
        <v>1165</v>
      </c>
      <c r="M309" s="437">
        <v>3.5233099999999999</v>
      </c>
    </row>
    <row r="310" spans="1:13">
      <c r="A310" s="245">
        <v>300</v>
      </c>
      <c r="B310" s="440" t="s">
        <v>436</v>
      </c>
      <c r="C310" s="437">
        <v>3721.9</v>
      </c>
      <c r="D310" s="438">
        <v>3732.2999999999997</v>
      </c>
      <c r="E310" s="438">
        <v>3689.5999999999995</v>
      </c>
      <c r="F310" s="438">
        <v>3657.2999999999997</v>
      </c>
      <c r="G310" s="438">
        <v>3614.5999999999995</v>
      </c>
      <c r="H310" s="438">
        <v>3764.5999999999995</v>
      </c>
      <c r="I310" s="438">
        <v>3807.2999999999993</v>
      </c>
      <c r="J310" s="438">
        <v>3839.5999999999995</v>
      </c>
      <c r="K310" s="437">
        <v>3775</v>
      </c>
      <c r="L310" s="437">
        <v>3700</v>
      </c>
      <c r="M310" s="437">
        <v>3.9370000000000002E-2</v>
      </c>
    </row>
    <row r="311" spans="1:13">
      <c r="A311" s="245">
        <v>301</v>
      </c>
      <c r="B311" s="440" t="s">
        <v>437</v>
      </c>
      <c r="C311" s="437">
        <v>312.2</v>
      </c>
      <c r="D311" s="438">
        <v>313.43333333333334</v>
      </c>
      <c r="E311" s="438">
        <v>307.86666666666667</v>
      </c>
      <c r="F311" s="438">
        <v>303.53333333333336</v>
      </c>
      <c r="G311" s="438">
        <v>297.9666666666667</v>
      </c>
      <c r="H311" s="438">
        <v>317.76666666666665</v>
      </c>
      <c r="I311" s="438">
        <v>323.33333333333337</v>
      </c>
      <c r="J311" s="438">
        <v>327.66666666666663</v>
      </c>
      <c r="K311" s="437">
        <v>319</v>
      </c>
      <c r="L311" s="437">
        <v>309.10000000000002</v>
      </c>
      <c r="M311" s="437">
        <v>0.90620999999999996</v>
      </c>
    </row>
    <row r="312" spans="1:13">
      <c r="A312" s="245">
        <v>302</v>
      </c>
      <c r="B312" s="440" t="s">
        <v>137</v>
      </c>
      <c r="C312" s="437">
        <v>156.6</v>
      </c>
      <c r="D312" s="438">
        <v>157.33333333333334</v>
      </c>
      <c r="E312" s="438">
        <v>155.51666666666668</v>
      </c>
      <c r="F312" s="438">
        <v>154.43333333333334</v>
      </c>
      <c r="G312" s="438">
        <v>152.61666666666667</v>
      </c>
      <c r="H312" s="438">
        <v>158.41666666666669</v>
      </c>
      <c r="I312" s="438">
        <v>160.23333333333335</v>
      </c>
      <c r="J312" s="438">
        <v>161.31666666666669</v>
      </c>
      <c r="K312" s="437">
        <v>159.15</v>
      </c>
      <c r="L312" s="437">
        <v>156.25</v>
      </c>
      <c r="M312" s="437">
        <v>61.452599999999997</v>
      </c>
    </row>
    <row r="313" spans="1:13">
      <c r="A313" s="245">
        <v>303</v>
      </c>
      <c r="B313" s="440" t="s">
        <v>136</v>
      </c>
      <c r="C313" s="437">
        <v>781.95</v>
      </c>
      <c r="D313" s="438">
        <v>780.98333333333323</v>
      </c>
      <c r="E313" s="438">
        <v>775.96666666666647</v>
      </c>
      <c r="F313" s="438">
        <v>769.98333333333323</v>
      </c>
      <c r="G313" s="438">
        <v>764.96666666666647</v>
      </c>
      <c r="H313" s="438">
        <v>786.96666666666647</v>
      </c>
      <c r="I313" s="438">
        <v>791.98333333333312</v>
      </c>
      <c r="J313" s="438">
        <v>797.96666666666647</v>
      </c>
      <c r="K313" s="437">
        <v>786</v>
      </c>
      <c r="L313" s="437">
        <v>775</v>
      </c>
      <c r="M313" s="437">
        <v>27.003270000000001</v>
      </c>
    </row>
    <row r="314" spans="1:13">
      <c r="A314" s="245">
        <v>304</v>
      </c>
      <c r="B314" s="440" t="s">
        <v>438</v>
      </c>
      <c r="C314" s="437">
        <v>226.8</v>
      </c>
      <c r="D314" s="438">
        <v>226.53333333333333</v>
      </c>
      <c r="E314" s="438">
        <v>218.26666666666665</v>
      </c>
      <c r="F314" s="438">
        <v>209.73333333333332</v>
      </c>
      <c r="G314" s="438">
        <v>201.46666666666664</v>
      </c>
      <c r="H314" s="438">
        <v>235.06666666666666</v>
      </c>
      <c r="I314" s="438">
        <v>243.33333333333337</v>
      </c>
      <c r="J314" s="438">
        <v>251.86666666666667</v>
      </c>
      <c r="K314" s="437">
        <v>234.8</v>
      </c>
      <c r="L314" s="437">
        <v>218</v>
      </c>
      <c r="M314" s="437">
        <v>15.59881</v>
      </c>
    </row>
    <row r="315" spans="1:13">
      <c r="A315" s="245">
        <v>305</v>
      </c>
      <c r="B315" s="440" t="s">
        <v>439</v>
      </c>
      <c r="C315" s="437">
        <v>248.55</v>
      </c>
      <c r="D315" s="438">
        <v>250.66666666666666</v>
      </c>
      <c r="E315" s="438">
        <v>245.18333333333334</v>
      </c>
      <c r="F315" s="438">
        <v>241.81666666666669</v>
      </c>
      <c r="G315" s="438">
        <v>236.33333333333337</v>
      </c>
      <c r="H315" s="438">
        <v>254.0333333333333</v>
      </c>
      <c r="I315" s="438">
        <v>259.51666666666659</v>
      </c>
      <c r="J315" s="438">
        <v>262.88333333333327</v>
      </c>
      <c r="K315" s="437">
        <v>256.14999999999998</v>
      </c>
      <c r="L315" s="437">
        <v>247.3</v>
      </c>
      <c r="M315" s="437">
        <v>2.7011599999999998</v>
      </c>
    </row>
    <row r="316" spans="1:13">
      <c r="A316" s="245">
        <v>306</v>
      </c>
      <c r="B316" s="440" t="s">
        <v>440</v>
      </c>
      <c r="C316" s="437">
        <v>575</v>
      </c>
      <c r="D316" s="438">
        <v>577.98333333333335</v>
      </c>
      <c r="E316" s="438">
        <v>567.06666666666672</v>
      </c>
      <c r="F316" s="438">
        <v>559.13333333333333</v>
      </c>
      <c r="G316" s="438">
        <v>548.2166666666667</v>
      </c>
      <c r="H316" s="438">
        <v>585.91666666666674</v>
      </c>
      <c r="I316" s="438">
        <v>596.83333333333326</v>
      </c>
      <c r="J316" s="438">
        <v>604.76666666666677</v>
      </c>
      <c r="K316" s="437">
        <v>588.9</v>
      </c>
      <c r="L316" s="437">
        <v>570.04999999999995</v>
      </c>
      <c r="M316" s="437">
        <v>1.62015</v>
      </c>
    </row>
    <row r="317" spans="1:13">
      <c r="A317" s="245">
        <v>307</v>
      </c>
      <c r="B317" s="440" t="s">
        <v>138</v>
      </c>
      <c r="C317" s="437">
        <v>161.80000000000001</v>
      </c>
      <c r="D317" s="438">
        <v>162.58333333333334</v>
      </c>
      <c r="E317" s="438">
        <v>160.26666666666668</v>
      </c>
      <c r="F317" s="438">
        <v>158.73333333333335</v>
      </c>
      <c r="G317" s="438">
        <v>156.41666666666669</v>
      </c>
      <c r="H317" s="438">
        <v>164.11666666666667</v>
      </c>
      <c r="I317" s="438">
        <v>166.43333333333334</v>
      </c>
      <c r="J317" s="438">
        <v>167.96666666666667</v>
      </c>
      <c r="K317" s="437">
        <v>164.9</v>
      </c>
      <c r="L317" s="437">
        <v>161.05000000000001</v>
      </c>
      <c r="M317" s="437">
        <v>36.629939999999998</v>
      </c>
    </row>
    <row r="318" spans="1:13">
      <c r="A318" s="245">
        <v>308</v>
      </c>
      <c r="B318" s="440" t="s">
        <v>261</v>
      </c>
      <c r="C318" s="437">
        <v>51.9</v>
      </c>
      <c r="D318" s="438">
        <v>52.35</v>
      </c>
      <c r="E318" s="438">
        <v>51.2</v>
      </c>
      <c r="F318" s="438">
        <v>50.5</v>
      </c>
      <c r="G318" s="438">
        <v>49.35</v>
      </c>
      <c r="H318" s="438">
        <v>53.050000000000004</v>
      </c>
      <c r="I318" s="438">
        <v>54.199999999999996</v>
      </c>
      <c r="J318" s="438">
        <v>54.900000000000006</v>
      </c>
      <c r="K318" s="437">
        <v>53.5</v>
      </c>
      <c r="L318" s="437">
        <v>51.65</v>
      </c>
      <c r="M318" s="437">
        <v>27.902159999999999</v>
      </c>
    </row>
    <row r="319" spans="1:13">
      <c r="A319" s="245">
        <v>309</v>
      </c>
      <c r="B319" s="440" t="s">
        <v>139</v>
      </c>
      <c r="C319" s="437">
        <v>515.5</v>
      </c>
      <c r="D319" s="438">
        <v>516.2166666666667</v>
      </c>
      <c r="E319" s="438">
        <v>512.93333333333339</v>
      </c>
      <c r="F319" s="438">
        <v>510.36666666666667</v>
      </c>
      <c r="G319" s="438">
        <v>507.08333333333337</v>
      </c>
      <c r="H319" s="438">
        <v>518.78333333333342</v>
      </c>
      <c r="I319" s="438">
        <v>522.06666666666672</v>
      </c>
      <c r="J319" s="438">
        <v>524.63333333333344</v>
      </c>
      <c r="K319" s="437">
        <v>519.5</v>
      </c>
      <c r="L319" s="437">
        <v>513.65</v>
      </c>
      <c r="M319" s="437">
        <v>10.426550000000001</v>
      </c>
    </row>
    <row r="320" spans="1:13">
      <c r="A320" s="245">
        <v>310</v>
      </c>
      <c r="B320" s="440" t="s">
        <v>140</v>
      </c>
      <c r="C320" s="437">
        <v>7432.7</v>
      </c>
      <c r="D320" s="438">
        <v>7383.916666666667</v>
      </c>
      <c r="E320" s="438">
        <v>7288.8333333333339</v>
      </c>
      <c r="F320" s="438">
        <v>7144.9666666666672</v>
      </c>
      <c r="G320" s="438">
        <v>7049.8833333333341</v>
      </c>
      <c r="H320" s="438">
        <v>7527.7833333333338</v>
      </c>
      <c r="I320" s="438">
        <v>7622.8666666666677</v>
      </c>
      <c r="J320" s="438">
        <v>7766.7333333333336</v>
      </c>
      <c r="K320" s="437">
        <v>7479</v>
      </c>
      <c r="L320" s="437">
        <v>7240.05</v>
      </c>
      <c r="M320" s="437">
        <v>22.273990000000001</v>
      </c>
    </row>
    <row r="321" spans="1:13">
      <c r="A321" s="245">
        <v>311</v>
      </c>
      <c r="B321" s="440" t="s">
        <v>142</v>
      </c>
      <c r="C321" s="437">
        <v>1015.55</v>
      </c>
      <c r="D321" s="438">
        <v>1011.85</v>
      </c>
      <c r="E321" s="438">
        <v>1003.7</v>
      </c>
      <c r="F321" s="438">
        <v>991.85</v>
      </c>
      <c r="G321" s="438">
        <v>983.7</v>
      </c>
      <c r="H321" s="438">
        <v>1023.7</v>
      </c>
      <c r="I321" s="438">
        <v>1031.8499999999999</v>
      </c>
      <c r="J321" s="438">
        <v>1043.7</v>
      </c>
      <c r="K321" s="437">
        <v>1020</v>
      </c>
      <c r="L321" s="437">
        <v>1000</v>
      </c>
      <c r="M321" s="437">
        <v>5.69191</v>
      </c>
    </row>
    <row r="322" spans="1:13">
      <c r="A322" s="245">
        <v>312</v>
      </c>
      <c r="B322" s="440" t="s">
        <v>441</v>
      </c>
      <c r="C322" s="437">
        <v>2807.05</v>
      </c>
      <c r="D322" s="438">
        <v>2805.3166666666671</v>
      </c>
      <c r="E322" s="438">
        <v>2766.7833333333342</v>
      </c>
      <c r="F322" s="438">
        <v>2726.5166666666673</v>
      </c>
      <c r="G322" s="438">
        <v>2687.9833333333345</v>
      </c>
      <c r="H322" s="438">
        <v>2845.5833333333339</v>
      </c>
      <c r="I322" s="438">
        <v>2884.1166666666668</v>
      </c>
      <c r="J322" s="438">
        <v>2924.3833333333337</v>
      </c>
      <c r="K322" s="437">
        <v>2843.85</v>
      </c>
      <c r="L322" s="437">
        <v>2765.05</v>
      </c>
      <c r="M322" s="437">
        <v>1.66648</v>
      </c>
    </row>
    <row r="323" spans="1:13">
      <c r="A323" s="245">
        <v>313</v>
      </c>
      <c r="B323" s="440" t="s">
        <v>144</v>
      </c>
      <c r="C323" s="437">
        <v>2480.65</v>
      </c>
      <c r="D323" s="438">
        <v>2487.6999999999998</v>
      </c>
      <c r="E323" s="438">
        <v>2468.3999999999996</v>
      </c>
      <c r="F323" s="438">
        <v>2456.1499999999996</v>
      </c>
      <c r="G323" s="438">
        <v>2436.8499999999995</v>
      </c>
      <c r="H323" s="438">
        <v>2499.9499999999998</v>
      </c>
      <c r="I323" s="438">
        <v>2519.25</v>
      </c>
      <c r="J323" s="438">
        <v>2531.5</v>
      </c>
      <c r="K323" s="437">
        <v>2507</v>
      </c>
      <c r="L323" s="437">
        <v>2475.4499999999998</v>
      </c>
      <c r="M323" s="437">
        <v>2.46387</v>
      </c>
    </row>
    <row r="324" spans="1:13">
      <c r="A324" s="245">
        <v>314</v>
      </c>
      <c r="B324" s="440" t="s">
        <v>442</v>
      </c>
      <c r="C324" s="437">
        <v>129.85</v>
      </c>
      <c r="D324" s="438">
        <v>131.70000000000002</v>
      </c>
      <c r="E324" s="438">
        <v>127.05000000000004</v>
      </c>
      <c r="F324" s="438">
        <v>124.25000000000003</v>
      </c>
      <c r="G324" s="438">
        <v>119.60000000000005</v>
      </c>
      <c r="H324" s="438">
        <v>134.50000000000003</v>
      </c>
      <c r="I324" s="438">
        <v>139.15</v>
      </c>
      <c r="J324" s="438">
        <v>141.95000000000002</v>
      </c>
      <c r="K324" s="437">
        <v>136.35</v>
      </c>
      <c r="L324" s="437">
        <v>128.9</v>
      </c>
      <c r="M324" s="437">
        <v>6.76004</v>
      </c>
    </row>
    <row r="325" spans="1:13">
      <c r="A325" s="245">
        <v>315</v>
      </c>
      <c r="B325" s="440" t="s">
        <v>443</v>
      </c>
      <c r="C325" s="437">
        <v>644.54999999999995</v>
      </c>
      <c r="D325" s="438">
        <v>647.5333333333333</v>
      </c>
      <c r="E325" s="438">
        <v>639.01666666666665</v>
      </c>
      <c r="F325" s="438">
        <v>633.48333333333335</v>
      </c>
      <c r="G325" s="438">
        <v>624.9666666666667</v>
      </c>
      <c r="H325" s="438">
        <v>653.06666666666661</v>
      </c>
      <c r="I325" s="438">
        <v>661.58333333333326</v>
      </c>
      <c r="J325" s="438">
        <v>667.11666666666656</v>
      </c>
      <c r="K325" s="437">
        <v>656.05</v>
      </c>
      <c r="L325" s="437">
        <v>642</v>
      </c>
      <c r="M325" s="437">
        <v>2.4358599999999999</v>
      </c>
    </row>
    <row r="326" spans="1:13">
      <c r="A326" s="245">
        <v>316</v>
      </c>
      <c r="B326" s="440" t="s">
        <v>754</v>
      </c>
      <c r="C326" s="437">
        <v>206.3</v>
      </c>
      <c r="D326" s="438">
        <v>207.66666666666666</v>
      </c>
      <c r="E326" s="438">
        <v>204.13333333333333</v>
      </c>
      <c r="F326" s="438">
        <v>201.96666666666667</v>
      </c>
      <c r="G326" s="438">
        <v>198.43333333333334</v>
      </c>
      <c r="H326" s="438">
        <v>209.83333333333331</v>
      </c>
      <c r="I326" s="438">
        <v>213.36666666666667</v>
      </c>
      <c r="J326" s="438">
        <v>215.5333333333333</v>
      </c>
      <c r="K326" s="437">
        <v>211.2</v>
      </c>
      <c r="L326" s="437">
        <v>205.5</v>
      </c>
      <c r="M326" s="437">
        <v>4.6785199999999998</v>
      </c>
    </row>
    <row r="327" spans="1:13">
      <c r="A327" s="245">
        <v>317</v>
      </c>
      <c r="B327" s="440" t="s">
        <v>145</v>
      </c>
      <c r="C327" s="437">
        <v>237.95</v>
      </c>
      <c r="D327" s="438">
        <v>239.58333333333334</v>
      </c>
      <c r="E327" s="438">
        <v>235.4666666666667</v>
      </c>
      <c r="F327" s="438">
        <v>232.98333333333335</v>
      </c>
      <c r="G327" s="438">
        <v>228.8666666666667</v>
      </c>
      <c r="H327" s="438">
        <v>242.06666666666669</v>
      </c>
      <c r="I327" s="438">
        <v>246.18333333333331</v>
      </c>
      <c r="J327" s="438">
        <v>248.66666666666669</v>
      </c>
      <c r="K327" s="437">
        <v>243.7</v>
      </c>
      <c r="L327" s="437">
        <v>237.1</v>
      </c>
      <c r="M327" s="437">
        <v>107.99838</v>
      </c>
    </row>
    <row r="328" spans="1:13">
      <c r="A328" s="245">
        <v>318</v>
      </c>
      <c r="B328" s="440" t="s">
        <v>444</v>
      </c>
      <c r="C328" s="437">
        <v>786.8</v>
      </c>
      <c r="D328" s="438">
        <v>792.19999999999993</v>
      </c>
      <c r="E328" s="438">
        <v>779.59999999999991</v>
      </c>
      <c r="F328" s="438">
        <v>772.4</v>
      </c>
      <c r="G328" s="438">
        <v>759.8</v>
      </c>
      <c r="H328" s="438">
        <v>799.39999999999986</v>
      </c>
      <c r="I328" s="438">
        <v>812</v>
      </c>
      <c r="J328" s="438">
        <v>819.19999999999982</v>
      </c>
      <c r="K328" s="437">
        <v>804.8</v>
      </c>
      <c r="L328" s="437">
        <v>785</v>
      </c>
      <c r="M328" s="437">
        <v>1.3437399999999999</v>
      </c>
    </row>
    <row r="329" spans="1:13">
      <c r="A329" s="245">
        <v>319</v>
      </c>
      <c r="B329" s="440" t="s">
        <v>262</v>
      </c>
      <c r="C329" s="437">
        <v>1985.3</v>
      </c>
      <c r="D329" s="438">
        <v>2001.3500000000001</v>
      </c>
      <c r="E329" s="438">
        <v>1963.9500000000003</v>
      </c>
      <c r="F329" s="438">
        <v>1942.6000000000001</v>
      </c>
      <c r="G329" s="438">
        <v>1905.2000000000003</v>
      </c>
      <c r="H329" s="438">
        <v>2022.7000000000003</v>
      </c>
      <c r="I329" s="438">
        <v>2060.1000000000004</v>
      </c>
      <c r="J329" s="438">
        <v>2081.4500000000003</v>
      </c>
      <c r="K329" s="437">
        <v>2038.75</v>
      </c>
      <c r="L329" s="437">
        <v>1980</v>
      </c>
      <c r="M329" s="437">
        <v>2.5258799999999999</v>
      </c>
    </row>
    <row r="330" spans="1:13">
      <c r="A330" s="245">
        <v>320</v>
      </c>
      <c r="B330" s="440" t="s">
        <v>445</v>
      </c>
      <c r="C330" s="437">
        <v>1488.8</v>
      </c>
      <c r="D330" s="438">
        <v>1492.6833333333334</v>
      </c>
      <c r="E330" s="438">
        <v>1474.8666666666668</v>
      </c>
      <c r="F330" s="438">
        <v>1460.9333333333334</v>
      </c>
      <c r="G330" s="438">
        <v>1443.1166666666668</v>
      </c>
      <c r="H330" s="438">
        <v>1506.6166666666668</v>
      </c>
      <c r="I330" s="438">
        <v>1524.4333333333334</v>
      </c>
      <c r="J330" s="438">
        <v>1538.3666666666668</v>
      </c>
      <c r="K330" s="437">
        <v>1510.5</v>
      </c>
      <c r="L330" s="437">
        <v>1478.75</v>
      </c>
      <c r="M330" s="437">
        <v>0.87644</v>
      </c>
    </row>
    <row r="331" spans="1:13">
      <c r="A331" s="245">
        <v>321</v>
      </c>
      <c r="B331" s="440" t="s">
        <v>147</v>
      </c>
      <c r="C331" s="437">
        <v>1478.8</v>
      </c>
      <c r="D331" s="438">
        <v>1487.6000000000001</v>
      </c>
      <c r="E331" s="438">
        <v>1461.2000000000003</v>
      </c>
      <c r="F331" s="438">
        <v>1443.6000000000001</v>
      </c>
      <c r="G331" s="438">
        <v>1417.2000000000003</v>
      </c>
      <c r="H331" s="438">
        <v>1505.2000000000003</v>
      </c>
      <c r="I331" s="438">
        <v>1531.6000000000004</v>
      </c>
      <c r="J331" s="438">
        <v>1549.2000000000003</v>
      </c>
      <c r="K331" s="437">
        <v>1514</v>
      </c>
      <c r="L331" s="437">
        <v>1470</v>
      </c>
      <c r="M331" s="437">
        <v>8.0847800000000003</v>
      </c>
    </row>
    <row r="332" spans="1:13">
      <c r="A332" s="245">
        <v>322</v>
      </c>
      <c r="B332" s="440" t="s">
        <v>263</v>
      </c>
      <c r="C332" s="437">
        <v>1072.45</v>
      </c>
      <c r="D332" s="438">
        <v>1078</v>
      </c>
      <c r="E332" s="438">
        <v>1059</v>
      </c>
      <c r="F332" s="438">
        <v>1045.55</v>
      </c>
      <c r="G332" s="438">
        <v>1026.55</v>
      </c>
      <c r="H332" s="438">
        <v>1091.45</v>
      </c>
      <c r="I332" s="438">
        <v>1110.45</v>
      </c>
      <c r="J332" s="438">
        <v>1123.9000000000001</v>
      </c>
      <c r="K332" s="437">
        <v>1097</v>
      </c>
      <c r="L332" s="437">
        <v>1064.55</v>
      </c>
      <c r="M332" s="437">
        <v>3.6054300000000001</v>
      </c>
    </row>
    <row r="333" spans="1:13">
      <c r="A333" s="245">
        <v>323</v>
      </c>
      <c r="B333" s="440" t="s">
        <v>149</v>
      </c>
      <c r="C333" s="437">
        <v>57.05</v>
      </c>
      <c r="D333" s="438">
        <v>57.583333333333336</v>
      </c>
      <c r="E333" s="438">
        <v>56.366666666666674</v>
      </c>
      <c r="F333" s="438">
        <v>55.683333333333337</v>
      </c>
      <c r="G333" s="438">
        <v>54.466666666666676</v>
      </c>
      <c r="H333" s="438">
        <v>58.266666666666673</v>
      </c>
      <c r="I333" s="438">
        <v>59.483333333333327</v>
      </c>
      <c r="J333" s="438">
        <v>60.166666666666671</v>
      </c>
      <c r="K333" s="437">
        <v>58.8</v>
      </c>
      <c r="L333" s="437">
        <v>56.9</v>
      </c>
      <c r="M333" s="437">
        <v>177.33894000000001</v>
      </c>
    </row>
    <row r="334" spans="1:13">
      <c r="A334" s="245">
        <v>324</v>
      </c>
      <c r="B334" s="440" t="s">
        <v>150</v>
      </c>
      <c r="C334" s="437">
        <v>84.45</v>
      </c>
      <c r="D334" s="438">
        <v>84.816666666666663</v>
      </c>
      <c r="E334" s="438">
        <v>83.633333333333326</v>
      </c>
      <c r="F334" s="438">
        <v>82.816666666666663</v>
      </c>
      <c r="G334" s="438">
        <v>81.633333333333326</v>
      </c>
      <c r="H334" s="438">
        <v>85.633333333333326</v>
      </c>
      <c r="I334" s="438">
        <v>86.816666666666663</v>
      </c>
      <c r="J334" s="438">
        <v>87.633333333333326</v>
      </c>
      <c r="K334" s="437">
        <v>86</v>
      </c>
      <c r="L334" s="437">
        <v>84</v>
      </c>
      <c r="M334" s="437">
        <v>32.718150000000001</v>
      </c>
    </row>
    <row r="335" spans="1:13">
      <c r="A335" s="245">
        <v>325</v>
      </c>
      <c r="B335" s="440" t="s">
        <v>446</v>
      </c>
      <c r="C335" s="437">
        <v>614.5</v>
      </c>
      <c r="D335" s="438">
        <v>607.43333333333328</v>
      </c>
      <c r="E335" s="438">
        <v>573.06666666666661</v>
      </c>
      <c r="F335" s="438">
        <v>531.63333333333333</v>
      </c>
      <c r="G335" s="438">
        <v>497.26666666666665</v>
      </c>
      <c r="H335" s="438">
        <v>648.86666666666656</v>
      </c>
      <c r="I335" s="438">
        <v>683.23333333333312</v>
      </c>
      <c r="J335" s="438">
        <v>724.66666666666652</v>
      </c>
      <c r="K335" s="437">
        <v>641.79999999999995</v>
      </c>
      <c r="L335" s="437">
        <v>566</v>
      </c>
      <c r="M335" s="437">
        <v>14.16926</v>
      </c>
    </row>
    <row r="336" spans="1:13">
      <c r="A336" s="245">
        <v>326</v>
      </c>
      <c r="B336" s="440" t="s">
        <v>264</v>
      </c>
      <c r="C336" s="437">
        <v>26.7</v>
      </c>
      <c r="D336" s="438">
        <v>26.816666666666663</v>
      </c>
      <c r="E336" s="438">
        <v>26.483333333333327</v>
      </c>
      <c r="F336" s="438">
        <v>26.266666666666666</v>
      </c>
      <c r="G336" s="438">
        <v>25.93333333333333</v>
      </c>
      <c r="H336" s="438">
        <v>27.033333333333324</v>
      </c>
      <c r="I336" s="438">
        <v>27.36666666666666</v>
      </c>
      <c r="J336" s="438">
        <v>27.583333333333321</v>
      </c>
      <c r="K336" s="437">
        <v>27.15</v>
      </c>
      <c r="L336" s="437">
        <v>26.6</v>
      </c>
      <c r="M336" s="437">
        <v>40.696620000000003</v>
      </c>
    </row>
    <row r="337" spans="1:13">
      <c r="A337" s="245">
        <v>327</v>
      </c>
      <c r="B337" s="440" t="s">
        <v>447</v>
      </c>
      <c r="C337" s="437">
        <v>61.8</v>
      </c>
      <c r="D337" s="438">
        <v>62.083333333333336</v>
      </c>
      <c r="E337" s="438">
        <v>61.31666666666667</v>
      </c>
      <c r="F337" s="438">
        <v>60.833333333333336</v>
      </c>
      <c r="G337" s="438">
        <v>60.06666666666667</v>
      </c>
      <c r="H337" s="438">
        <v>62.56666666666667</v>
      </c>
      <c r="I337" s="438">
        <v>63.333333333333336</v>
      </c>
      <c r="J337" s="438">
        <v>63.81666666666667</v>
      </c>
      <c r="K337" s="437">
        <v>62.85</v>
      </c>
      <c r="L337" s="437">
        <v>61.6</v>
      </c>
      <c r="M337" s="437">
        <v>24.54748</v>
      </c>
    </row>
    <row r="338" spans="1:13">
      <c r="A338" s="245">
        <v>328</v>
      </c>
      <c r="B338" s="440" t="s">
        <v>152</v>
      </c>
      <c r="C338" s="437">
        <v>178.8</v>
      </c>
      <c r="D338" s="438">
        <v>181.95000000000002</v>
      </c>
      <c r="E338" s="438">
        <v>174.90000000000003</v>
      </c>
      <c r="F338" s="438">
        <v>171.00000000000003</v>
      </c>
      <c r="G338" s="438">
        <v>163.95000000000005</v>
      </c>
      <c r="H338" s="438">
        <v>185.85000000000002</v>
      </c>
      <c r="I338" s="438">
        <v>192.90000000000003</v>
      </c>
      <c r="J338" s="438">
        <v>196.8</v>
      </c>
      <c r="K338" s="437">
        <v>189</v>
      </c>
      <c r="L338" s="437">
        <v>178.05</v>
      </c>
      <c r="M338" s="437">
        <v>384.83641</v>
      </c>
    </row>
    <row r="339" spans="1:13">
      <c r="A339" s="245">
        <v>329</v>
      </c>
      <c r="B339" s="440" t="s">
        <v>694</v>
      </c>
      <c r="C339" s="437">
        <v>217.65</v>
      </c>
      <c r="D339" s="438">
        <v>219.29999999999998</v>
      </c>
      <c r="E339" s="438">
        <v>213.34999999999997</v>
      </c>
      <c r="F339" s="438">
        <v>209.04999999999998</v>
      </c>
      <c r="G339" s="438">
        <v>203.09999999999997</v>
      </c>
      <c r="H339" s="438">
        <v>223.59999999999997</v>
      </c>
      <c r="I339" s="438">
        <v>229.54999999999995</v>
      </c>
      <c r="J339" s="438">
        <v>233.84999999999997</v>
      </c>
      <c r="K339" s="437">
        <v>225.25</v>
      </c>
      <c r="L339" s="437">
        <v>215</v>
      </c>
      <c r="M339" s="437">
        <v>39.053049999999999</v>
      </c>
    </row>
    <row r="340" spans="1:13">
      <c r="A340" s="245">
        <v>330</v>
      </c>
      <c r="B340" s="440" t="s">
        <v>153</v>
      </c>
      <c r="C340" s="437">
        <v>117.25</v>
      </c>
      <c r="D340" s="438">
        <v>117.68333333333334</v>
      </c>
      <c r="E340" s="438">
        <v>116.51666666666668</v>
      </c>
      <c r="F340" s="438">
        <v>115.78333333333335</v>
      </c>
      <c r="G340" s="438">
        <v>114.61666666666669</v>
      </c>
      <c r="H340" s="438">
        <v>118.41666666666667</v>
      </c>
      <c r="I340" s="438">
        <v>119.58333333333333</v>
      </c>
      <c r="J340" s="438">
        <v>120.31666666666666</v>
      </c>
      <c r="K340" s="437">
        <v>118.85</v>
      </c>
      <c r="L340" s="437">
        <v>116.95</v>
      </c>
      <c r="M340" s="437">
        <v>125.90251000000001</v>
      </c>
    </row>
    <row r="341" spans="1:13">
      <c r="A341" s="245">
        <v>331</v>
      </c>
      <c r="B341" s="440" t="s">
        <v>448</v>
      </c>
      <c r="C341" s="437">
        <v>478</v>
      </c>
      <c r="D341" s="438">
        <v>479.91666666666669</v>
      </c>
      <c r="E341" s="438">
        <v>471.08333333333337</v>
      </c>
      <c r="F341" s="438">
        <v>464.16666666666669</v>
      </c>
      <c r="G341" s="438">
        <v>455.33333333333337</v>
      </c>
      <c r="H341" s="438">
        <v>486.83333333333337</v>
      </c>
      <c r="I341" s="438">
        <v>495.66666666666674</v>
      </c>
      <c r="J341" s="438">
        <v>502.58333333333337</v>
      </c>
      <c r="K341" s="437">
        <v>488.75</v>
      </c>
      <c r="L341" s="437">
        <v>473</v>
      </c>
      <c r="M341" s="437">
        <v>3.4578099999999998</v>
      </c>
    </row>
    <row r="342" spans="1:13">
      <c r="A342" s="245">
        <v>332</v>
      </c>
      <c r="B342" s="440" t="s">
        <v>148</v>
      </c>
      <c r="C342" s="437">
        <v>69</v>
      </c>
      <c r="D342" s="438">
        <v>69.55</v>
      </c>
      <c r="E342" s="438">
        <v>68.199999999999989</v>
      </c>
      <c r="F342" s="438">
        <v>67.399999999999991</v>
      </c>
      <c r="G342" s="438">
        <v>66.049999999999983</v>
      </c>
      <c r="H342" s="438">
        <v>70.349999999999994</v>
      </c>
      <c r="I342" s="438">
        <v>71.699999999999989</v>
      </c>
      <c r="J342" s="438">
        <v>72.5</v>
      </c>
      <c r="K342" s="437">
        <v>70.900000000000006</v>
      </c>
      <c r="L342" s="437">
        <v>68.75</v>
      </c>
      <c r="M342" s="437">
        <v>231.38981999999999</v>
      </c>
    </row>
    <row r="343" spans="1:13">
      <c r="A343" s="245">
        <v>333</v>
      </c>
      <c r="B343" s="440" t="s">
        <v>449</v>
      </c>
      <c r="C343" s="437">
        <v>66.7</v>
      </c>
      <c r="D343" s="438">
        <v>67.05</v>
      </c>
      <c r="E343" s="438">
        <v>66.05</v>
      </c>
      <c r="F343" s="438">
        <v>65.400000000000006</v>
      </c>
      <c r="G343" s="438">
        <v>64.400000000000006</v>
      </c>
      <c r="H343" s="438">
        <v>67.699999999999989</v>
      </c>
      <c r="I343" s="438">
        <v>68.699999999999989</v>
      </c>
      <c r="J343" s="438">
        <v>69.34999999999998</v>
      </c>
      <c r="K343" s="437">
        <v>68.05</v>
      </c>
      <c r="L343" s="437">
        <v>66.400000000000006</v>
      </c>
      <c r="M343" s="437">
        <v>14.10549</v>
      </c>
    </row>
    <row r="344" spans="1:13">
      <c r="A344" s="245">
        <v>334</v>
      </c>
      <c r="B344" s="440" t="s">
        <v>450</v>
      </c>
      <c r="C344" s="437">
        <v>3402.55</v>
      </c>
      <c r="D344" s="438">
        <v>3423.2000000000003</v>
      </c>
      <c r="E344" s="438">
        <v>3369.3500000000004</v>
      </c>
      <c r="F344" s="438">
        <v>3336.15</v>
      </c>
      <c r="G344" s="438">
        <v>3282.3</v>
      </c>
      <c r="H344" s="438">
        <v>3456.4000000000005</v>
      </c>
      <c r="I344" s="438">
        <v>3510.25</v>
      </c>
      <c r="J344" s="438">
        <v>3543.4500000000007</v>
      </c>
      <c r="K344" s="437">
        <v>3477.05</v>
      </c>
      <c r="L344" s="437">
        <v>3390</v>
      </c>
      <c r="M344" s="437">
        <v>1.7521500000000001</v>
      </c>
    </row>
    <row r="345" spans="1:13">
      <c r="A345" s="245">
        <v>335</v>
      </c>
      <c r="B345" s="440" t="s">
        <v>755</v>
      </c>
      <c r="C345" s="437">
        <v>96.65</v>
      </c>
      <c r="D345" s="438">
        <v>97.166666666666671</v>
      </c>
      <c r="E345" s="438">
        <v>94.833333333333343</v>
      </c>
      <c r="F345" s="438">
        <v>93.016666666666666</v>
      </c>
      <c r="G345" s="438">
        <v>90.683333333333337</v>
      </c>
      <c r="H345" s="438">
        <v>98.983333333333348</v>
      </c>
      <c r="I345" s="438">
        <v>101.31666666666669</v>
      </c>
      <c r="J345" s="438">
        <v>103.13333333333335</v>
      </c>
      <c r="K345" s="437">
        <v>99.5</v>
      </c>
      <c r="L345" s="437">
        <v>95.35</v>
      </c>
      <c r="M345" s="437">
        <v>5.1467499999999999</v>
      </c>
    </row>
    <row r="346" spans="1:13">
      <c r="A346" s="245">
        <v>336</v>
      </c>
      <c r="B346" s="440" t="s">
        <v>151</v>
      </c>
      <c r="C346" s="437">
        <v>17414.8</v>
      </c>
      <c r="D346" s="438">
        <v>17448.266666666666</v>
      </c>
      <c r="E346" s="438">
        <v>17336.533333333333</v>
      </c>
      <c r="F346" s="438">
        <v>17258.266666666666</v>
      </c>
      <c r="G346" s="438">
        <v>17146.533333333333</v>
      </c>
      <c r="H346" s="438">
        <v>17526.533333333333</v>
      </c>
      <c r="I346" s="438">
        <v>17638.266666666663</v>
      </c>
      <c r="J346" s="438">
        <v>17716.533333333333</v>
      </c>
      <c r="K346" s="437">
        <v>17560</v>
      </c>
      <c r="L346" s="437">
        <v>17370</v>
      </c>
      <c r="M346" s="437">
        <v>0.37084</v>
      </c>
    </row>
    <row r="347" spans="1:13">
      <c r="A347" s="245">
        <v>337</v>
      </c>
      <c r="B347" s="440" t="s">
        <v>791</v>
      </c>
      <c r="C347" s="437">
        <v>53</v>
      </c>
      <c r="D347" s="438">
        <v>53.183333333333337</v>
      </c>
      <c r="E347" s="438">
        <v>51.916666666666671</v>
      </c>
      <c r="F347" s="438">
        <v>50.833333333333336</v>
      </c>
      <c r="G347" s="438">
        <v>49.56666666666667</v>
      </c>
      <c r="H347" s="438">
        <v>54.266666666666673</v>
      </c>
      <c r="I347" s="438">
        <v>55.533333333333339</v>
      </c>
      <c r="J347" s="438">
        <v>56.616666666666674</v>
      </c>
      <c r="K347" s="437">
        <v>54.45</v>
      </c>
      <c r="L347" s="437">
        <v>52.1</v>
      </c>
      <c r="M347" s="437">
        <v>20.109529999999999</v>
      </c>
    </row>
    <row r="348" spans="1:13">
      <c r="A348" s="245">
        <v>338</v>
      </c>
      <c r="B348" s="440" t="s">
        <v>451</v>
      </c>
      <c r="C348" s="437">
        <v>2211.65</v>
      </c>
      <c r="D348" s="438">
        <v>2219.7166666666667</v>
      </c>
      <c r="E348" s="438">
        <v>2193.9333333333334</v>
      </c>
      <c r="F348" s="438">
        <v>2176.2166666666667</v>
      </c>
      <c r="G348" s="438">
        <v>2150.4333333333334</v>
      </c>
      <c r="H348" s="438">
        <v>2237.4333333333334</v>
      </c>
      <c r="I348" s="438">
        <v>2263.2166666666672</v>
      </c>
      <c r="J348" s="438">
        <v>2280.9333333333334</v>
      </c>
      <c r="K348" s="437">
        <v>2245.5</v>
      </c>
      <c r="L348" s="437">
        <v>2202</v>
      </c>
      <c r="M348" s="437">
        <v>8.2799999999999999E-2</v>
      </c>
    </row>
    <row r="349" spans="1:13">
      <c r="A349" s="245">
        <v>339</v>
      </c>
      <c r="B349" s="440" t="s">
        <v>790</v>
      </c>
      <c r="C349" s="437">
        <v>358.6</v>
      </c>
      <c r="D349" s="438">
        <v>357.5333333333333</v>
      </c>
      <c r="E349" s="438">
        <v>354.06666666666661</v>
      </c>
      <c r="F349" s="438">
        <v>349.5333333333333</v>
      </c>
      <c r="G349" s="438">
        <v>346.06666666666661</v>
      </c>
      <c r="H349" s="438">
        <v>362.06666666666661</v>
      </c>
      <c r="I349" s="438">
        <v>365.5333333333333</v>
      </c>
      <c r="J349" s="438">
        <v>370.06666666666661</v>
      </c>
      <c r="K349" s="437">
        <v>361</v>
      </c>
      <c r="L349" s="437">
        <v>353</v>
      </c>
      <c r="M349" s="437">
        <v>8.5378399999999992</v>
      </c>
    </row>
    <row r="350" spans="1:13">
      <c r="A350" s="245">
        <v>340</v>
      </c>
      <c r="B350" s="440" t="s">
        <v>265</v>
      </c>
      <c r="C350" s="437">
        <v>614.85</v>
      </c>
      <c r="D350" s="438">
        <v>618.06666666666661</v>
      </c>
      <c r="E350" s="438">
        <v>609.13333333333321</v>
      </c>
      <c r="F350" s="438">
        <v>603.41666666666663</v>
      </c>
      <c r="G350" s="438">
        <v>594.48333333333323</v>
      </c>
      <c r="H350" s="438">
        <v>623.78333333333319</v>
      </c>
      <c r="I350" s="438">
        <v>632.71666666666658</v>
      </c>
      <c r="J350" s="438">
        <v>638.43333333333317</v>
      </c>
      <c r="K350" s="437">
        <v>627</v>
      </c>
      <c r="L350" s="437">
        <v>612.35</v>
      </c>
      <c r="M350" s="437">
        <v>2.0912500000000001</v>
      </c>
    </row>
    <row r="351" spans="1:13">
      <c r="A351" s="245">
        <v>341</v>
      </c>
      <c r="B351" s="440" t="s">
        <v>155</v>
      </c>
      <c r="C351" s="437">
        <v>123.35</v>
      </c>
      <c r="D351" s="438">
        <v>123.16666666666667</v>
      </c>
      <c r="E351" s="438">
        <v>121.93333333333334</v>
      </c>
      <c r="F351" s="438">
        <v>120.51666666666667</v>
      </c>
      <c r="G351" s="438">
        <v>119.28333333333333</v>
      </c>
      <c r="H351" s="438">
        <v>124.58333333333334</v>
      </c>
      <c r="I351" s="438">
        <v>125.81666666666666</v>
      </c>
      <c r="J351" s="438">
        <v>127.23333333333335</v>
      </c>
      <c r="K351" s="437">
        <v>124.4</v>
      </c>
      <c r="L351" s="437">
        <v>121.75</v>
      </c>
      <c r="M351" s="437">
        <v>219.78870000000001</v>
      </c>
    </row>
    <row r="352" spans="1:13">
      <c r="A352" s="245">
        <v>342</v>
      </c>
      <c r="B352" s="440" t="s">
        <v>154</v>
      </c>
      <c r="C352" s="437">
        <v>152.6</v>
      </c>
      <c r="D352" s="438">
        <v>152.86666666666667</v>
      </c>
      <c r="E352" s="438">
        <v>150.73333333333335</v>
      </c>
      <c r="F352" s="438">
        <v>148.86666666666667</v>
      </c>
      <c r="G352" s="438">
        <v>146.73333333333335</v>
      </c>
      <c r="H352" s="438">
        <v>154.73333333333335</v>
      </c>
      <c r="I352" s="438">
        <v>156.86666666666667</v>
      </c>
      <c r="J352" s="438">
        <v>158.73333333333335</v>
      </c>
      <c r="K352" s="437">
        <v>155</v>
      </c>
      <c r="L352" s="437">
        <v>151</v>
      </c>
      <c r="M352" s="437">
        <v>23.37979</v>
      </c>
    </row>
    <row r="353" spans="1:13">
      <c r="A353" s="245">
        <v>343</v>
      </c>
      <c r="B353" s="440" t="s">
        <v>452</v>
      </c>
      <c r="C353" s="437">
        <v>81.45</v>
      </c>
      <c r="D353" s="438">
        <v>81.300000000000011</v>
      </c>
      <c r="E353" s="438">
        <v>80.450000000000017</v>
      </c>
      <c r="F353" s="438">
        <v>79.45</v>
      </c>
      <c r="G353" s="438">
        <v>78.600000000000009</v>
      </c>
      <c r="H353" s="438">
        <v>82.300000000000026</v>
      </c>
      <c r="I353" s="438">
        <v>83.15000000000002</v>
      </c>
      <c r="J353" s="438">
        <v>84.150000000000034</v>
      </c>
      <c r="K353" s="437">
        <v>82.15</v>
      </c>
      <c r="L353" s="437">
        <v>80.3</v>
      </c>
      <c r="M353" s="437">
        <v>0.60782000000000003</v>
      </c>
    </row>
    <row r="354" spans="1:13">
      <c r="A354" s="245">
        <v>344</v>
      </c>
      <c r="B354" s="440" t="s">
        <v>266</v>
      </c>
      <c r="C354" s="437">
        <v>3584.25</v>
      </c>
      <c r="D354" s="438">
        <v>3576.15</v>
      </c>
      <c r="E354" s="438">
        <v>3549.3</v>
      </c>
      <c r="F354" s="438">
        <v>3514.35</v>
      </c>
      <c r="G354" s="438">
        <v>3487.5</v>
      </c>
      <c r="H354" s="438">
        <v>3611.1000000000004</v>
      </c>
      <c r="I354" s="438">
        <v>3637.95</v>
      </c>
      <c r="J354" s="438">
        <v>3672.9000000000005</v>
      </c>
      <c r="K354" s="437">
        <v>3603</v>
      </c>
      <c r="L354" s="437">
        <v>3541.2</v>
      </c>
      <c r="M354" s="437">
        <v>0.5202</v>
      </c>
    </row>
    <row r="355" spans="1:13">
      <c r="A355" s="245">
        <v>345</v>
      </c>
      <c r="B355" s="440" t="s">
        <v>453</v>
      </c>
      <c r="C355" s="437">
        <v>133.05000000000001</v>
      </c>
      <c r="D355" s="438">
        <v>133.61666666666667</v>
      </c>
      <c r="E355" s="438">
        <v>131.43333333333334</v>
      </c>
      <c r="F355" s="438">
        <v>129.81666666666666</v>
      </c>
      <c r="G355" s="438">
        <v>127.63333333333333</v>
      </c>
      <c r="H355" s="438">
        <v>135.23333333333335</v>
      </c>
      <c r="I355" s="438">
        <v>137.41666666666669</v>
      </c>
      <c r="J355" s="438">
        <v>139.03333333333336</v>
      </c>
      <c r="K355" s="437">
        <v>135.80000000000001</v>
      </c>
      <c r="L355" s="437">
        <v>132</v>
      </c>
      <c r="M355" s="437">
        <v>2.5245000000000002</v>
      </c>
    </row>
    <row r="356" spans="1:13">
      <c r="A356" s="245">
        <v>346</v>
      </c>
      <c r="B356" s="440" t="s">
        <v>454</v>
      </c>
      <c r="C356" s="437">
        <v>313.8</v>
      </c>
      <c r="D356" s="438">
        <v>315.76666666666665</v>
      </c>
      <c r="E356" s="438">
        <v>309.5333333333333</v>
      </c>
      <c r="F356" s="438">
        <v>305.26666666666665</v>
      </c>
      <c r="G356" s="438">
        <v>299.0333333333333</v>
      </c>
      <c r="H356" s="438">
        <v>320.0333333333333</v>
      </c>
      <c r="I356" s="438">
        <v>326.26666666666665</v>
      </c>
      <c r="J356" s="438">
        <v>330.5333333333333</v>
      </c>
      <c r="K356" s="437">
        <v>322</v>
      </c>
      <c r="L356" s="437">
        <v>311.5</v>
      </c>
      <c r="M356" s="437">
        <v>2.3821699999999999</v>
      </c>
    </row>
    <row r="357" spans="1:13">
      <c r="A357" s="245">
        <v>347</v>
      </c>
      <c r="B357" s="440" t="s">
        <v>455</v>
      </c>
      <c r="C357" s="437">
        <v>349.65</v>
      </c>
      <c r="D357" s="438">
        <v>345.15000000000003</v>
      </c>
      <c r="E357" s="438">
        <v>335.30000000000007</v>
      </c>
      <c r="F357" s="438">
        <v>320.95000000000005</v>
      </c>
      <c r="G357" s="438">
        <v>311.10000000000008</v>
      </c>
      <c r="H357" s="438">
        <v>359.50000000000006</v>
      </c>
      <c r="I357" s="438">
        <v>369.35000000000008</v>
      </c>
      <c r="J357" s="438">
        <v>383.70000000000005</v>
      </c>
      <c r="K357" s="437">
        <v>355</v>
      </c>
      <c r="L357" s="437">
        <v>330.8</v>
      </c>
      <c r="M357" s="437">
        <v>14.09854</v>
      </c>
    </row>
    <row r="358" spans="1:13">
      <c r="A358" s="245">
        <v>348</v>
      </c>
      <c r="B358" s="440" t="s">
        <v>267</v>
      </c>
      <c r="C358" s="437">
        <v>2849.35</v>
      </c>
      <c r="D358" s="438">
        <v>2832.7833333333333</v>
      </c>
      <c r="E358" s="438">
        <v>2779.5666666666666</v>
      </c>
      <c r="F358" s="438">
        <v>2709.7833333333333</v>
      </c>
      <c r="G358" s="438">
        <v>2656.5666666666666</v>
      </c>
      <c r="H358" s="438">
        <v>2902.5666666666666</v>
      </c>
      <c r="I358" s="438">
        <v>2955.7833333333328</v>
      </c>
      <c r="J358" s="438">
        <v>3025.5666666666666</v>
      </c>
      <c r="K358" s="437">
        <v>2886</v>
      </c>
      <c r="L358" s="437">
        <v>2763</v>
      </c>
      <c r="M358" s="437">
        <v>2.8443000000000001</v>
      </c>
    </row>
    <row r="359" spans="1:13">
      <c r="A359" s="245">
        <v>349</v>
      </c>
      <c r="B359" s="440" t="s">
        <v>268</v>
      </c>
      <c r="C359" s="437">
        <v>699.2</v>
      </c>
      <c r="D359" s="438">
        <v>699.20000000000016</v>
      </c>
      <c r="E359" s="438">
        <v>699.20000000000027</v>
      </c>
      <c r="F359" s="438">
        <v>699.20000000000016</v>
      </c>
      <c r="G359" s="438">
        <v>699.20000000000027</v>
      </c>
      <c r="H359" s="438">
        <v>699.20000000000027</v>
      </c>
      <c r="I359" s="438">
        <v>699.2</v>
      </c>
      <c r="J359" s="438">
        <v>699.20000000000027</v>
      </c>
      <c r="K359" s="437">
        <v>699.2</v>
      </c>
      <c r="L359" s="437">
        <v>699.2</v>
      </c>
      <c r="M359" s="437">
        <v>0.90456000000000003</v>
      </c>
    </row>
    <row r="360" spans="1:13">
      <c r="A360" s="245">
        <v>350</v>
      </c>
      <c r="B360" s="440" t="s">
        <v>456</v>
      </c>
      <c r="C360" s="437">
        <v>249.2</v>
      </c>
      <c r="D360" s="438">
        <v>249.16666666666666</v>
      </c>
      <c r="E360" s="438">
        <v>245.0333333333333</v>
      </c>
      <c r="F360" s="438">
        <v>240.86666666666665</v>
      </c>
      <c r="G360" s="438">
        <v>236.73333333333329</v>
      </c>
      <c r="H360" s="438">
        <v>253.33333333333331</v>
      </c>
      <c r="I360" s="438">
        <v>257.4666666666667</v>
      </c>
      <c r="J360" s="438">
        <v>261.63333333333333</v>
      </c>
      <c r="K360" s="437">
        <v>253.3</v>
      </c>
      <c r="L360" s="437">
        <v>245</v>
      </c>
      <c r="M360" s="437">
        <v>3.8203200000000002</v>
      </c>
    </row>
    <row r="361" spans="1:13">
      <c r="A361" s="245">
        <v>351</v>
      </c>
      <c r="B361" s="440" t="s">
        <v>758</v>
      </c>
      <c r="C361" s="437">
        <v>426.3</v>
      </c>
      <c r="D361" s="438">
        <v>429.86666666666662</v>
      </c>
      <c r="E361" s="438">
        <v>421.48333333333323</v>
      </c>
      <c r="F361" s="438">
        <v>416.66666666666663</v>
      </c>
      <c r="G361" s="438">
        <v>408.28333333333325</v>
      </c>
      <c r="H361" s="438">
        <v>434.68333333333322</v>
      </c>
      <c r="I361" s="438">
        <v>443.06666666666655</v>
      </c>
      <c r="J361" s="438">
        <v>447.88333333333321</v>
      </c>
      <c r="K361" s="437">
        <v>438.25</v>
      </c>
      <c r="L361" s="437">
        <v>425.05</v>
      </c>
      <c r="M361" s="437">
        <v>0.64449999999999996</v>
      </c>
    </row>
    <row r="362" spans="1:13">
      <c r="A362" s="245">
        <v>352</v>
      </c>
      <c r="B362" s="440" t="s">
        <v>457</v>
      </c>
      <c r="C362" s="437">
        <v>105.35</v>
      </c>
      <c r="D362" s="438">
        <v>105.98333333333333</v>
      </c>
      <c r="E362" s="438">
        <v>104.46666666666667</v>
      </c>
      <c r="F362" s="438">
        <v>103.58333333333333</v>
      </c>
      <c r="G362" s="438">
        <v>102.06666666666666</v>
      </c>
      <c r="H362" s="438">
        <v>106.86666666666667</v>
      </c>
      <c r="I362" s="438">
        <v>108.38333333333335</v>
      </c>
      <c r="J362" s="438">
        <v>109.26666666666668</v>
      </c>
      <c r="K362" s="437">
        <v>107.5</v>
      </c>
      <c r="L362" s="437">
        <v>105.1</v>
      </c>
      <c r="M362" s="437">
        <v>5.702</v>
      </c>
    </row>
    <row r="363" spans="1:13">
      <c r="A363" s="245">
        <v>353</v>
      </c>
      <c r="B363" s="440" t="s">
        <v>163</v>
      </c>
      <c r="C363" s="437">
        <v>1416.95</v>
      </c>
      <c r="D363" s="438">
        <v>1414.6499999999999</v>
      </c>
      <c r="E363" s="438">
        <v>1399.2999999999997</v>
      </c>
      <c r="F363" s="438">
        <v>1381.6499999999999</v>
      </c>
      <c r="G363" s="438">
        <v>1366.2999999999997</v>
      </c>
      <c r="H363" s="438">
        <v>1432.2999999999997</v>
      </c>
      <c r="I363" s="438">
        <v>1447.6499999999996</v>
      </c>
      <c r="J363" s="438">
        <v>1465.2999999999997</v>
      </c>
      <c r="K363" s="437">
        <v>1430</v>
      </c>
      <c r="L363" s="437">
        <v>1397</v>
      </c>
      <c r="M363" s="437">
        <v>3.8851599999999999</v>
      </c>
    </row>
    <row r="364" spans="1:13">
      <c r="A364" s="245">
        <v>354</v>
      </c>
      <c r="B364" s="440" t="s">
        <v>156</v>
      </c>
      <c r="C364" s="437">
        <v>29436.45</v>
      </c>
      <c r="D364" s="438">
        <v>29528.649999999998</v>
      </c>
      <c r="E364" s="438">
        <v>29258.799999999996</v>
      </c>
      <c r="F364" s="438">
        <v>29081.149999999998</v>
      </c>
      <c r="G364" s="438">
        <v>28811.299999999996</v>
      </c>
      <c r="H364" s="438">
        <v>29706.299999999996</v>
      </c>
      <c r="I364" s="438">
        <v>29976.149999999994</v>
      </c>
      <c r="J364" s="438">
        <v>30153.799999999996</v>
      </c>
      <c r="K364" s="437">
        <v>29798.5</v>
      </c>
      <c r="L364" s="437">
        <v>29351</v>
      </c>
      <c r="M364" s="437">
        <v>0.24732999999999999</v>
      </c>
    </row>
    <row r="365" spans="1:13">
      <c r="A365" s="245">
        <v>355</v>
      </c>
      <c r="B365" s="440" t="s">
        <v>458</v>
      </c>
      <c r="C365" s="437">
        <v>2560.5500000000002</v>
      </c>
      <c r="D365" s="438">
        <v>2573.25</v>
      </c>
      <c r="E365" s="438">
        <v>2527.3000000000002</v>
      </c>
      <c r="F365" s="438">
        <v>2494.0500000000002</v>
      </c>
      <c r="G365" s="438">
        <v>2448.1000000000004</v>
      </c>
      <c r="H365" s="438">
        <v>2606.5</v>
      </c>
      <c r="I365" s="438">
        <v>2652.45</v>
      </c>
      <c r="J365" s="438">
        <v>2685.7</v>
      </c>
      <c r="K365" s="437">
        <v>2619.1999999999998</v>
      </c>
      <c r="L365" s="437">
        <v>2540</v>
      </c>
      <c r="M365" s="437">
        <v>0.874</v>
      </c>
    </row>
    <row r="366" spans="1:13">
      <c r="A366" s="245">
        <v>356</v>
      </c>
      <c r="B366" s="440" t="s">
        <v>158</v>
      </c>
      <c r="C366" s="437">
        <v>231.1</v>
      </c>
      <c r="D366" s="438">
        <v>231.25</v>
      </c>
      <c r="E366" s="438">
        <v>230.15</v>
      </c>
      <c r="F366" s="438">
        <v>229.20000000000002</v>
      </c>
      <c r="G366" s="438">
        <v>228.10000000000002</v>
      </c>
      <c r="H366" s="438">
        <v>232.2</v>
      </c>
      <c r="I366" s="438">
        <v>233.3</v>
      </c>
      <c r="J366" s="438">
        <v>234.24999999999997</v>
      </c>
      <c r="K366" s="437">
        <v>232.35</v>
      </c>
      <c r="L366" s="437">
        <v>230.3</v>
      </c>
      <c r="M366" s="437">
        <v>46.070650000000001</v>
      </c>
    </row>
    <row r="367" spans="1:13">
      <c r="A367" s="245">
        <v>357</v>
      </c>
      <c r="B367" s="440" t="s">
        <v>269</v>
      </c>
      <c r="C367" s="437">
        <v>5587.95</v>
      </c>
      <c r="D367" s="438">
        <v>5572.6500000000005</v>
      </c>
      <c r="E367" s="438">
        <v>5495.3000000000011</v>
      </c>
      <c r="F367" s="438">
        <v>5402.6500000000005</v>
      </c>
      <c r="G367" s="438">
        <v>5325.3000000000011</v>
      </c>
      <c r="H367" s="438">
        <v>5665.3000000000011</v>
      </c>
      <c r="I367" s="438">
        <v>5742.6500000000015</v>
      </c>
      <c r="J367" s="438">
        <v>5835.3000000000011</v>
      </c>
      <c r="K367" s="437">
        <v>5650</v>
      </c>
      <c r="L367" s="437">
        <v>5480</v>
      </c>
      <c r="M367" s="437">
        <v>1.04864</v>
      </c>
    </row>
    <row r="368" spans="1:13">
      <c r="A368" s="245">
        <v>358</v>
      </c>
      <c r="B368" s="440" t="s">
        <v>459</v>
      </c>
      <c r="C368" s="437">
        <v>223.25</v>
      </c>
      <c r="D368" s="438">
        <v>225.33333333333334</v>
      </c>
      <c r="E368" s="438">
        <v>220.56666666666669</v>
      </c>
      <c r="F368" s="438">
        <v>217.88333333333335</v>
      </c>
      <c r="G368" s="438">
        <v>213.1166666666667</v>
      </c>
      <c r="H368" s="438">
        <v>228.01666666666668</v>
      </c>
      <c r="I368" s="438">
        <v>232.78333333333333</v>
      </c>
      <c r="J368" s="438">
        <v>235.46666666666667</v>
      </c>
      <c r="K368" s="437">
        <v>230.1</v>
      </c>
      <c r="L368" s="437">
        <v>222.65</v>
      </c>
      <c r="M368" s="437">
        <v>6.4953700000000003</v>
      </c>
    </row>
    <row r="369" spans="1:13">
      <c r="A369" s="245">
        <v>359</v>
      </c>
      <c r="B369" s="440" t="s">
        <v>460</v>
      </c>
      <c r="C369" s="437">
        <v>817.05</v>
      </c>
      <c r="D369" s="438">
        <v>823.86666666666667</v>
      </c>
      <c r="E369" s="438">
        <v>805.08333333333337</v>
      </c>
      <c r="F369" s="438">
        <v>793.11666666666667</v>
      </c>
      <c r="G369" s="438">
        <v>774.33333333333337</v>
      </c>
      <c r="H369" s="438">
        <v>835.83333333333337</v>
      </c>
      <c r="I369" s="438">
        <v>854.61666666666667</v>
      </c>
      <c r="J369" s="438">
        <v>866.58333333333337</v>
      </c>
      <c r="K369" s="437">
        <v>842.65</v>
      </c>
      <c r="L369" s="437">
        <v>811.9</v>
      </c>
      <c r="M369" s="437">
        <v>1.18085</v>
      </c>
    </row>
    <row r="370" spans="1:13">
      <c r="A370" s="245">
        <v>360</v>
      </c>
      <c r="B370" s="440" t="s">
        <v>160</v>
      </c>
      <c r="C370" s="437">
        <v>2133.15</v>
      </c>
      <c r="D370" s="438">
        <v>2138.6666666666665</v>
      </c>
      <c r="E370" s="438">
        <v>2121.333333333333</v>
      </c>
      <c r="F370" s="438">
        <v>2109.5166666666664</v>
      </c>
      <c r="G370" s="438">
        <v>2092.1833333333329</v>
      </c>
      <c r="H370" s="438">
        <v>2150.4833333333331</v>
      </c>
      <c r="I370" s="438">
        <v>2167.8166666666662</v>
      </c>
      <c r="J370" s="438">
        <v>2179.6333333333332</v>
      </c>
      <c r="K370" s="437">
        <v>2156</v>
      </c>
      <c r="L370" s="437">
        <v>2126.85</v>
      </c>
      <c r="M370" s="437">
        <v>1.67479</v>
      </c>
    </row>
    <row r="371" spans="1:13">
      <c r="A371" s="245">
        <v>361</v>
      </c>
      <c r="B371" s="440" t="s">
        <v>157</v>
      </c>
      <c r="C371" s="437">
        <v>2432.5500000000002</v>
      </c>
      <c r="D371" s="438">
        <v>2453.1833333333334</v>
      </c>
      <c r="E371" s="438">
        <v>2400.6166666666668</v>
      </c>
      <c r="F371" s="438">
        <v>2368.6833333333334</v>
      </c>
      <c r="G371" s="438">
        <v>2316.1166666666668</v>
      </c>
      <c r="H371" s="438">
        <v>2485.1166666666668</v>
      </c>
      <c r="I371" s="438">
        <v>2537.6833333333334</v>
      </c>
      <c r="J371" s="438">
        <v>2569.6166666666668</v>
      </c>
      <c r="K371" s="437">
        <v>2505.75</v>
      </c>
      <c r="L371" s="437">
        <v>2421.25</v>
      </c>
      <c r="M371" s="437">
        <v>19.29439</v>
      </c>
    </row>
    <row r="372" spans="1:13">
      <c r="A372" s="245">
        <v>362</v>
      </c>
      <c r="B372" s="440" t="s">
        <v>756</v>
      </c>
      <c r="C372" s="437">
        <v>957.6</v>
      </c>
      <c r="D372" s="438">
        <v>960.83333333333337</v>
      </c>
      <c r="E372" s="438">
        <v>947.76666666666677</v>
      </c>
      <c r="F372" s="438">
        <v>937.93333333333339</v>
      </c>
      <c r="G372" s="438">
        <v>924.86666666666679</v>
      </c>
      <c r="H372" s="438">
        <v>970.66666666666674</v>
      </c>
      <c r="I372" s="438">
        <v>983.73333333333335</v>
      </c>
      <c r="J372" s="438">
        <v>993.56666666666672</v>
      </c>
      <c r="K372" s="437">
        <v>973.9</v>
      </c>
      <c r="L372" s="437">
        <v>951</v>
      </c>
      <c r="M372" s="437">
        <v>1.23936</v>
      </c>
    </row>
    <row r="373" spans="1:13">
      <c r="A373" s="245">
        <v>363</v>
      </c>
      <c r="B373" s="440" t="s">
        <v>461</v>
      </c>
      <c r="C373" s="437">
        <v>1996.1</v>
      </c>
      <c r="D373" s="438">
        <v>1981.5333333333331</v>
      </c>
      <c r="E373" s="438">
        <v>1954.7666666666662</v>
      </c>
      <c r="F373" s="438">
        <v>1913.4333333333332</v>
      </c>
      <c r="G373" s="438">
        <v>1886.6666666666663</v>
      </c>
      <c r="H373" s="438">
        <v>2022.8666666666661</v>
      </c>
      <c r="I373" s="438">
        <v>2049.6333333333332</v>
      </c>
      <c r="J373" s="438">
        <v>2090.9666666666662</v>
      </c>
      <c r="K373" s="437">
        <v>2008.3</v>
      </c>
      <c r="L373" s="437">
        <v>1940.2</v>
      </c>
      <c r="M373" s="437">
        <v>2.2176</v>
      </c>
    </row>
    <row r="374" spans="1:13">
      <c r="A374" s="245">
        <v>364</v>
      </c>
      <c r="B374" s="440" t="s">
        <v>757</v>
      </c>
      <c r="C374" s="437">
        <v>1313.45</v>
      </c>
      <c r="D374" s="438">
        <v>1320.8500000000001</v>
      </c>
      <c r="E374" s="438">
        <v>1301.8000000000002</v>
      </c>
      <c r="F374" s="438">
        <v>1290.1500000000001</v>
      </c>
      <c r="G374" s="438">
        <v>1271.1000000000001</v>
      </c>
      <c r="H374" s="438">
        <v>1332.5000000000002</v>
      </c>
      <c r="I374" s="438">
        <v>1351.55</v>
      </c>
      <c r="J374" s="438">
        <v>1363.2000000000003</v>
      </c>
      <c r="K374" s="437">
        <v>1339.9</v>
      </c>
      <c r="L374" s="437">
        <v>1309.2</v>
      </c>
      <c r="M374" s="437">
        <v>0.76880000000000004</v>
      </c>
    </row>
    <row r="375" spans="1:13">
      <c r="A375" s="245">
        <v>365</v>
      </c>
      <c r="B375" s="440" t="s">
        <v>159</v>
      </c>
      <c r="C375" s="437">
        <v>123.15</v>
      </c>
      <c r="D375" s="438">
        <v>124.11666666666667</v>
      </c>
      <c r="E375" s="438">
        <v>121.98333333333335</v>
      </c>
      <c r="F375" s="438">
        <v>120.81666666666668</v>
      </c>
      <c r="G375" s="438">
        <v>118.68333333333335</v>
      </c>
      <c r="H375" s="438">
        <v>125.28333333333335</v>
      </c>
      <c r="I375" s="438">
        <v>127.41666666666667</v>
      </c>
      <c r="J375" s="438">
        <v>128.58333333333334</v>
      </c>
      <c r="K375" s="437">
        <v>126.25</v>
      </c>
      <c r="L375" s="437">
        <v>122.95</v>
      </c>
      <c r="M375" s="437">
        <v>60.925789999999999</v>
      </c>
    </row>
    <row r="376" spans="1:13">
      <c r="A376" s="245">
        <v>366</v>
      </c>
      <c r="B376" s="440" t="s">
        <v>162</v>
      </c>
      <c r="C376" s="437">
        <v>232.25</v>
      </c>
      <c r="D376" s="438">
        <v>233.41666666666666</v>
      </c>
      <c r="E376" s="438">
        <v>230.83333333333331</v>
      </c>
      <c r="F376" s="438">
        <v>229.41666666666666</v>
      </c>
      <c r="G376" s="438">
        <v>226.83333333333331</v>
      </c>
      <c r="H376" s="438">
        <v>234.83333333333331</v>
      </c>
      <c r="I376" s="438">
        <v>237.41666666666663</v>
      </c>
      <c r="J376" s="438">
        <v>238.83333333333331</v>
      </c>
      <c r="K376" s="437">
        <v>236</v>
      </c>
      <c r="L376" s="437">
        <v>232</v>
      </c>
      <c r="M376" s="437">
        <v>60.306489999999997</v>
      </c>
    </row>
    <row r="377" spans="1:13">
      <c r="A377" s="245">
        <v>367</v>
      </c>
      <c r="B377" s="440" t="s">
        <v>462</v>
      </c>
      <c r="C377" s="437">
        <v>359.15</v>
      </c>
      <c r="D377" s="438">
        <v>362.11666666666662</v>
      </c>
      <c r="E377" s="438">
        <v>354.53333333333325</v>
      </c>
      <c r="F377" s="438">
        <v>349.91666666666663</v>
      </c>
      <c r="G377" s="438">
        <v>342.33333333333326</v>
      </c>
      <c r="H377" s="438">
        <v>366.73333333333323</v>
      </c>
      <c r="I377" s="438">
        <v>374.31666666666661</v>
      </c>
      <c r="J377" s="438">
        <v>378.93333333333322</v>
      </c>
      <c r="K377" s="437">
        <v>369.7</v>
      </c>
      <c r="L377" s="437">
        <v>357.5</v>
      </c>
      <c r="M377" s="437">
        <v>2.4884900000000001</v>
      </c>
    </row>
    <row r="378" spans="1:13">
      <c r="A378" s="245">
        <v>368</v>
      </c>
      <c r="B378" s="440" t="s">
        <v>270</v>
      </c>
      <c r="C378" s="437">
        <v>286.14999999999998</v>
      </c>
      <c r="D378" s="438">
        <v>287.56666666666666</v>
      </c>
      <c r="E378" s="438">
        <v>283.63333333333333</v>
      </c>
      <c r="F378" s="438">
        <v>281.11666666666667</v>
      </c>
      <c r="G378" s="438">
        <v>277.18333333333334</v>
      </c>
      <c r="H378" s="438">
        <v>290.08333333333331</v>
      </c>
      <c r="I378" s="438">
        <v>294.01666666666659</v>
      </c>
      <c r="J378" s="438">
        <v>296.5333333333333</v>
      </c>
      <c r="K378" s="437">
        <v>291.5</v>
      </c>
      <c r="L378" s="437">
        <v>285.05</v>
      </c>
      <c r="M378" s="437">
        <v>2.6851799999999999</v>
      </c>
    </row>
    <row r="379" spans="1:13">
      <c r="A379" s="245">
        <v>369</v>
      </c>
      <c r="B379" s="440" t="s">
        <v>463</v>
      </c>
      <c r="C379" s="437">
        <v>130.05000000000001</v>
      </c>
      <c r="D379" s="438">
        <v>130.83333333333334</v>
      </c>
      <c r="E379" s="438">
        <v>128.81666666666669</v>
      </c>
      <c r="F379" s="438">
        <v>127.58333333333334</v>
      </c>
      <c r="G379" s="438">
        <v>125.56666666666669</v>
      </c>
      <c r="H379" s="438">
        <v>132.06666666666669</v>
      </c>
      <c r="I379" s="438">
        <v>134.08333333333334</v>
      </c>
      <c r="J379" s="438">
        <v>135.31666666666669</v>
      </c>
      <c r="K379" s="437">
        <v>132.85</v>
      </c>
      <c r="L379" s="437">
        <v>129.6</v>
      </c>
      <c r="M379" s="437">
        <v>1.4702</v>
      </c>
    </row>
    <row r="380" spans="1:13">
      <c r="A380" s="245">
        <v>370</v>
      </c>
      <c r="B380" s="440" t="s">
        <v>464</v>
      </c>
      <c r="C380" s="437">
        <v>5794.15</v>
      </c>
      <c r="D380" s="438">
        <v>5818</v>
      </c>
      <c r="E380" s="438">
        <v>5761.15</v>
      </c>
      <c r="F380" s="438">
        <v>5728.15</v>
      </c>
      <c r="G380" s="438">
        <v>5671.2999999999993</v>
      </c>
      <c r="H380" s="438">
        <v>5851</v>
      </c>
      <c r="I380" s="438">
        <v>5907.85</v>
      </c>
      <c r="J380" s="438">
        <v>5940.85</v>
      </c>
      <c r="K380" s="437">
        <v>5874.85</v>
      </c>
      <c r="L380" s="437">
        <v>5785</v>
      </c>
      <c r="M380" s="437">
        <v>5.8310000000000001E-2</v>
      </c>
    </row>
    <row r="381" spans="1:13">
      <c r="A381" s="245">
        <v>371</v>
      </c>
      <c r="B381" s="440" t="s">
        <v>271</v>
      </c>
      <c r="C381" s="437">
        <v>13566.2</v>
      </c>
      <c r="D381" s="438">
        <v>13493.733333333332</v>
      </c>
      <c r="E381" s="438">
        <v>13312.466666666664</v>
      </c>
      <c r="F381" s="438">
        <v>13058.733333333332</v>
      </c>
      <c r="G381" s="438">
        <v>12877.466666666664</v>
      </c>
      <c r="H381" s="438">
        <v>13747.466666666664</v>
      </c>
      <c r="I381" s="438">
        <v>13928.73333333333</v>
      </c>
      <c r="J381" s="438">
        <v>14182.466666666664</v>
      </c>
      <c r="K381" s="437">
        <v>13675</v>
      </c>
      <c r="L381" s="437">
        <v>13240</v>
      </c>
      <c r="M381" s="437">
        <v>6.9629999999999997E-2</v>
      </c>
    </row>
    <row r="382" spans="1:13">
      <c r="A382" s="245">
        <v>372</v>
      </c>
      <c r="B382" s="440" t="s">
        <v>161</v>
      </c>
      <c r="C382" s="437">
        <v>42.25</v>
      </c>
      <c r="D382" s="438">
        <v>42.166666666666664</v>
      </c>
      <c r="E382" s="438">
        <v>41.383333333333326</v>
      </c>
      <c r="F382" s="438">
        <v>40.516666666666659</v>
      </c>
      <c r="G382" s="438">
        <v>39.73333333333332</v>
      </c>
      <c r="H382" s="438">
        <v>43.033333333333331</v>
      </c>
      <c r="I382" s="438">
        <v>43.816666666666677</v>
      </c>
      <c r="J382" s="438">
        <v>44.683333333333337</v>
      </c>
      <c r="K382" s="437">
        <v>42.95</v>
      </c>
      <c r="L382" s="437">
        <v>41.3</v>
      </c>
      <c r="M382" s="437">
        <v>2057.7227699999999</v>
      </c>
    </row>
    <row r="383" spans="1:13">
      <c r="A383" s="245">
        <v>373</v>
      </c>
      <c r="B383" s="440" t="s">
        <v>272</v>
      </c>
      <c r="C383" s="437">
        <v>810.5</v>
      </c>
      <c r="D383" s="438">
        <v>819.38333333333333</v>
      </c>
      <c r="E383" s="438">
        <v>800.81666666666661</v>
      </c>
      <c r="F383" s="438">
        <v>791.13333333333333</v>
      </c>
      <c r="G383" s="438">
        <v>772.56666666666661</v>
      </c>
      <c r="H383" s="438">
        <v>829.06666666666661</v>
      </c>
      <c r="I383" s="438">
        <v>847.63333333333344</v>
      </c>
      <c r="J383" s="438">
        <v>857.31666666666661</v>
      </c>
      <c r="K383" s="437">
        <v>837.95</v>
      </c>
      <c r="L383" s="437">
        <v>809.7</v>
      </c>
      <c r="M383" s="437">
        <v>2.3314699999999999</v>
      </c>
    </row>
    <row r="384" spans="1:13">
      <c r="A384" s="245">
        <v>374</v>
      </c>
      <c r="B384" s="440" t="s">
        <v>165</v>
      </c>
      <c r="C384" s="437">
        <v>208.35</v>
      </c>
      <c r="D384" s="438">
        <v>209.38333333333333</v>
      </c>
      <c r="E384" s="438">
        <v>206.96666666666664</v>
      </c>
      <c r="F384" s="438">
        <v>205.58333333333331</v>
      </c>
      <c r="G384" s="438">
        <v>203.16666666666663</v>
      </c>
      <c r="H384" s="438">
        <v>210.76666666666665</v>
      </c>
      <c r="I384" s="438">
        <v>213.18333333333334</v>
      </c>
      <c r="J384" s="438">
        <v>214.56666666666666</v>
      </c>
      <c r="K384" s="437">
        <v>211.8</v>
      </c>
      <c r="L384" s="437">
        <v>208</v>
      </c>
      <c r="M384" s="437">
        <v>64.626459999999994</v>
      </c>
    </row>
    <row r="385" spans="1:13">
      <c r="A385" s="245">
        <v>375</v>
      </c>
      <c r="B385" s="440" t="s">
        <v>166</v>
      </c>
      <c r="C385" s="437">
        <v>144.94999999999999</v>
      </c>
      <c r="D385" s="438">
        <v>145.16666666666666</v>
      </c>
      <c r="E385" s="438">
        <v>143.93333333333331</v>
      </c>
      <c r="F385" s="438">
        <v>142.91666666666666</v>
      </c>
      <c r="G385" s="438">
        <v>141.68333333333331</v>
      </c>
      <c r="H385" s="438">
        <v>146.18333333333331</v>
      </c>
      <c r="I385" s="438">
        <v>147.41666666666666</v>
      </c>
      <c r="J385" s="438">
        <v>148.43333333333331</v>
      </c>
      <c r="K385" s="437">
        <v>146.4</v>
      </c>
      <c r="L385" s="437">
        <v>144.15</v>
      </c>
      <c r="M385" s="437">
        <v>30.580939999999998</v>
      </c>
    </row>
    <row r="386" spans="1:13">
      <c r="A386" s="245">
        <v>376</v>
      </c>
      <c r="B386" s="440" t="s">
        <v>465</v>
      </c>
      <c r="C386" s="437">
        <v>272.8</v>
      </c>
      <c r="D386" s="438">
        <v>272.9666666666667</v>
      </c>
      <c r="E386" s="438">
        <v>268.13333333333338</v>
      </c>
      <c r="F386" s="438">
        <v>263.4666666666667</v>
      </c>
      <c r="G386" s="438">
        <v>258.63333333333338</v>
      </c>
      <c r="H386" s="438">
        <v>277.63333333333338</v>
      </c>
      <c r="I386" s="438">
        <v>282.46666666666664</v>
      </c>
      <c r="J386" s="438">
        <v>287.13333333333338</v>
      </c>
      <c r="K386" s="437">
        <v>277.8</v>
      </c>
      <c r="L386" s="437">
        <v>268.3</v>
      </c>
      <c r="M386" s="437">
        <v>8.2238900000000008</v>
      </c>
    </row>
    <row r="387" spans="1:13">
      <c r="A387" s="245">
        <v>377</v>
      </c>
      <c r="B387" s="440" t="s">
        <v>466</v>
      </c>
      <c r="C387" s="437">
        <v>803.5</v>
      </c>
      <c r="D387" s="438">
        <v>803.48333333333323</v>
      </c>
      <c r="E387" s="438">
        <v>781.96666666666647</v>
      </c>
      <c r="F387" s="438">
        <v>760.43333333333328</v>
      </c>
      <c r="G387" s="438">
        <v>738.91666666666652</v>
      </c>
      <c r="H387" s="438">
        <v>825.01666666666642</v>
      </c>
      <c r="I387" s="438">
        <v>846.53333333333308</v>
      </c>
      <c r="J387" s="438">
        <v>868.06666666666638</v>
      </c>
      <c r="K387" s="437">
        <v>825</v>
      </c>
      <c r="L387" s="437">
        <v>781.95</v>
      </c>
      <c r="M387" s="437">
        <v>10.50718</v>
      </c>
    </row>
    <row r="388" spans="1:13">
      <c r="A388" s="245">
        <v>378</v>
      </c>
      <c r="B388" s="440" t="s">
        <v>467</v>
      </c>
      <c r="C388" s="437">
        <v>32.049999999999997</v>
      </c>
      <c r="D388" s="438">
        <v>32.199999999999996</v>
      </c>
      <c r="E388" s="438">
        <v>31.699999999999989</v>
      </c>
      <c r="F388" s="438">
        <v>31.349999999999994</v>
      </c>
      <c r="G388" s="438">
        <v>30.849999999999987</v>
      </c>
      <c r="H388" s="438">
        <v>32.54999999999999</v>
      </c>
      <c r="I388" s="438">
        <v>33.050000000000004</v>
      </c>
      <c r="J388" s="438">
        <v>33.399999999999991</v>
      </c>
      <c r="K388" s="437">
        <v>32.700000000000003</v>
      </c>
      <c r="L388" s="437">
        <v>31.85</v>
      </c>
      <c r="M388" s="437">
        <v>48.127989999999997</v>
      </c>
    </row>
    <row r="389" spans="1:13">
      <c r="A389" s="245">
        <v>379</v>
      </c>
      <c r="B389" s="440" t="s">
        <v>468</v>
      </c>
      <c r="C389" s="437">
        <v>190.35</v>
      </c>
      <c r="D389" s="438">
        <v>191.58333333333334</v>
      </c>
      <c r="E389" s="438">
        <v>186.9666666666667</v>
      </c>
      <c r="F389" s="438">
        <v>183.58333333333334</v>
      </c>
      <c r="G389" s="438">
        <v>178.9666666666667</v>
      </c>
      <c r="H389" s="438">
        <v>194.9666666666667</v>
      </c>
      <c r="I389" s="438">
        <v>199.58333333333331</v>
      </c>
      <c r="J389" s="438">
        <v>202.9666666666667</v>
      </c>
      <c r="K389" s="437">
        <v>196.2</v>
      </c>
      <c r="L389" s="437">
        <v>188.2</v>
      </c>
      <c r="M389" s="437">
        <v>22.03398</v>
      </c>
    </row>
    <row r="390" spans="1:13">
      <c r="A390" s="245">
        <v>380</v>
      </c>
      <c r="B390" s="440" t="s">
        <v>273</v>
      </c>
      <c r="C390" s="437">
        <v>585.25</v>
      </c>
      <c r="D390" s="438">
        <v>587.33333333333337</v>
      </c>
      <c r="E390" s="438">
        <v>580.91666666666674</v>
      </c>
      <c r="F390" s="438">
        <v>576.58333333333337</v>
      </c>
      <c r="G390" s="438">
        <v>570.16666666666674</v>
      </c>
      <c r="H390" s="438">
        <v>591.66666666666674</v>
      </c>
      <c r="I390" s="438">
        <v>598.08333333333348</v>
      </c>
      <c r="J390" s="438">
        <v>602.41666666666674</v>
      </c>
      <c r="K390" s="437">
        <v>593.75</v>
      </c>
      <c r="L390" s="437">
        <v>583</v>
      </c>
      <c r="M390" s="437">
        <v>2.2658399999999999</v>
      </c>
    </row>
    <row r="391" spans="1:13">
      <c r="A391" s="245">
        <v>381</v>
      </c>
      <c r="B391" s="440" t="s">
        <v>469</v>
      </c>
      <c r="C391" s="437">
        <v>334.65</v>
      </c>
      <c r="D391" s="438">
        <v>336.66666666666669</v>
      </c>
      <c r="E391" s="438">
        <v>330.58333333333337</v>
      </c>
      <c r="F391" s="438">
        <v>326.51666666666671</v>
      </c>
      <c r="G391" s="438">
        <v>320.43333333333339</v>
      </c>
      <c r="H391" s="438">
        <v>340.73333333333335</v>
      </c>
      <c r="I391" s="438">
        <v>346.81666666666672</v>
      </c>
      <c r="J391" s="438">
        <v>350.88333333333333</v>
      </c>
      <c r="K391" s="437">
        <v>342.75</v>
      </c>
      <c r="L391" s="437">
        <v>332.6</v>
      </c>
      <c r="M391" s="437">
        <v>5.9526199999999996</v>
      </c>
    </row>
    <row r="392" spans="1:13">
      <c r="A392" s="245">
        <v>382</v>
      </c>
      <c r="B392" s="440" t="s">
        <v>470</v>
      </c>
      <c r="C392" s="437">
        <v>81.849999999999994</v>
      </c>
      <c r="D392" s="438">
        <v>82.166666666666671</v>
      </c>
      <c r="E392" s="438">
        <v>81.233333333333348</v>
      </c>
      <c r="F392" s="438">
        <v>80.616666666666674</v>
      </c>
      <c r="G392" s="438">
        <v>79.683333333333351</v>
      </c>
      <c r="H392" s="438">
        <v>82.783333333333346</v>
      </c>
      <c r="I392" s="438">
        <v>83.716666666666654</v>
      </c>
      <c r="J392" s="438">
        <v>84.333333333333343</v>
      </c>
      <c r="K392" s="437">
        <v>83.1</v>
      </c>
      <c r="L392" s="437">
        <v>81.55</v>
      </c>
      <c r="M392" s="437">
        <v>18.781739999999999</v>
      </c>
    </row>
    <row r="393" spans="1:13">
      <c r="A393" s="245">
        <v>383</v>
      </c>
      <c r="B393" s="440" t="s">
        <v>471</v>
      </c>
      <c r="C393" s="437">
        <v>2034.55</v>
      </c>
      <c r="D393" s="438">
        <v>2043.2166666666665</v>
      </c>
      <c r="E393" s="438">
        <v>2016.4333333333329</v>
      </c>
      <c r="F393" s="438">
        <v>1998.3166666666664</v>
      </c>
      <c r="G393" s="438">
        <v>1971.5333333333328</v>
      </c>
      <c r="H393" s="438">
        <v>2061.333333333333</v>
      </c>
      <c r="I393" s="438">
        <v>2088.1166666666663</v>
      </c>
      <c r="J393" s="438">
        <v>2106.2333333333331</v>
      </c>
      <c r="K393" s="437">
        <v>2070</v>
      </c>
      <c r="L393" s="437">
        <v>2025.1</v>
      </c>
      <c r="M393" s="437">
        <v>0.16794000000000001</v>
      </c>
    </row>
    <row r="394" spans="1:13">
      <c r="A394" s="245">
        <v>384</v>
      </c>
      <c r="B394" s="440" t="s">
        <v>472</v>
      </c>
      <c r="C394" s="437">
        <v>432.25</v>
      </c>
      <c r="D394" s="438">
        <v>432.85000000000008</v>
      </c>
      <c r="E394" s="438">
        <v>426.50000000000017</v>
      </c>
      <c r="F394" s="438">
        <v>420.75000000000011</v>
      </c>
      <c r="G394" s="438">
        <v>414.4000000000002</v>
      </c>
      <c r="H394" s="438">
        <v>438.60000000000014</v>
      </c>
      <c r="I394" s="438">
        <v>444.95000000000005</v>
      </c>
      <c r="J394" s="438">
        <v>450.7000000000001</v>
      </c>
      <c r="K394" s="437">
        <v>439.2</v>
      </c>
      <c r="L394" s="437">
        <v>427.1</v>
      </c>
      <c r="M394" s="437">
        <v>10.882720000000001</v>
      </c>
    </row>
    <row r="395" spans="1:13">
      <c r="A395" s="245">
        <v>385</v>
      </c>
      <c r="B395" s="440" t="s">
        <v>473</v>
      </c>
      <c r="C395" s="437">
        <v>266.85000000000002</v>
      </c>
      <c r="D395" s="438">
        <v>267.25000000000006</v>
      </c>
      <c r="E395" s="438">
        <v>264.7000000000001</v>
      </c>
      <c r="F395" s="438">
        <v>262.55000000000007</v>
      </c>
      <c r="G395" s="438">
        <v>260.00000000000011</v>
      </c>
      <c r="H395" s="438">
        <v>269.40000000000009</v>
      </c>
      <c r="I395" s="438">
        <v>271.95000000000005</v>
      </c>
      <c r="J395" s="438">
        <v>274.10000000000008</v>
      </c>
      <c r="K395" s="437">
        <v>269.8</v>
      </c>
      <c r="L395" s="437">
        <v>265.10000000000002</v>
      </c>
      <c r="M395" s="437">
        <v>2.99091</v>
      </c>
    </row>
    <row r="396" spans="1:13">
      <c r="A396" s="245">
        <v>386</v>
      </c>
      <c r="B396" s="440" t="s">
        <v>474</v>
      </c>
      <c r="C396" s="437">
        <v>1175</v>
      </c>
      <c r="D396" s="438">
        <v>1154.0333333333333</v>
      </c>
      <c r="E396" s="438">
        <v>1123.0666666666666</v>
      </c>
      <c r="F396" s="438">
        <v>1071.1333333333332</v>
      </c>
      <c r="G396" s="438">
        <v>1040.1666666666665</v>
      </c>
      <c r="H396" s="438">
        <v>1205.9666666666667</v>
      </c>
      <c r="I396" s="438">
        <v>1236.9333333333334</v>
      </c>
      <c r="J396" s="438">
        <v>1288.8666666666668</v>
      </c>
      <c r="K396" s="437">
        <v>1185</v>
      </c>
      <c r="L396" s="437">
        <v>1102.0999999999999</v>
      </c>
      <c r="M396" s="437">
        <v>7.1681499999999998</v>
      </c>
    </row>
    <row r="397" spans="1:13">
      <c r="A397" s="245">
        <v>387</v>
      </c>
      <c r="B397" s="440" t="s">
        <v>167</v>
      </c>
      <c r="C397" s="437">
        <v>2205.35</v>
      </c>
      <c r="D397" s="438">
        <v>2219.2166666666667</v>
      </c>
      <c r="E397" s="438">
        <v>2187.8333333333335</v>
      </c>
      <c r="F397" s="438">
        <v>2170.3166666666666</v>
      </c>
      <c r="G397" s="438">
        <v>2138.9333333333334</v>
      </c>
      <c r="H397" s="438">
        <v>2236.7333333333336</v>
      </c>
      <c r="I397" s="438">
        <v>2268.1166666666668</v>
      </c>
      <c r="J397" s="438">
        <v>2285.6333333333337</v>
      </c>
      <c r="K397" s="437">
        <v>2250.6</v>
      </c>
      <c r="L397" s="437">
        <v>2201.6999999999998</v>
      </c>
      <c r="M397" s="437">
        <v>76.857960000000006</v>
      </c>
    </row>
    <row r="398" spans="1:13">
      <c r="A398" s="245">
        <v>388</v>
      </c>
      <c r="B398" s="440" t="s">
        <v>814</v>
      </c>
      <c r="C398" s="437">
        <v>933.7</v>
      </c>
      <c r="D398" s="438">
        <v>944.9</v>
      </c>
      <c r="E398" s="438">
        <v>919.8</v>
      </c>
      <c r="F398" s="438">
        <v>905.9</v>
      </c>
      <c r="G398" s="438">
        <v>880.8</v>
      </c>
      <c r="H398" s="438">
        <v>958.8</v>
      </c>
      <c r="I398" s="438">
        <v>983.90000000000009</v>
      </c>
      <c r="J398" s="438">
        <v>997.8</v>
      </c>
      <c r="K398" s="437">
        <v>970</v>
      </c>
      <c r="L398" s="437">
        <v>931</v>
      </c>
      <c r="M398" s="437">
        <v>99.344200000000001</v>
      </c>
    </row>
    <row r="399" spans="1:13">
      <c r="A399" s="245">
        <v>389</v>
      </c>
      <c r="B399" s="440" t="s">
        <v>274</v>
      </c>
      <c r="C399" s="437">
        <v>1000.55</v>
      </c>
      <c r="D399" s="438">
        <v>1004.8666666666667</v>
      </c>
      <c r="E399" s="438">
        <v>994.68333333333339</v>
      </c>
      <c r="F399" s="438">
        <v>988.81666666666672</v>
      </c>
      <c r="G399" s="438">
        <v>978.63333333333344</v>
      </c>
      <c r="H399" s="438">
        <v>1010.7333333333333</v>
      </c>
      <c r="I399" s="438">
        <v>1020.9166666666665</v>
      </c>
      <c r="J399" s="438">
        <v>1026.7833333333333</v>
      </c>
      <c r="K399" s="437">
        <v>1015.05</v>
      </c>
      <c r="L399" s="437">
        <v>999</v>
      </c>
      <c r="M399" s="437">
        <v>18.02617</v>
      </c>
    </row>
    <row r="400" spans="1:13">
      <c r="A400" s="245">
        <v>390</v>
      </c>
      <c r="B400" s="440" t="s">
        <v>476</v>
      </c>
      <c r="C400" s="437">
        <v>28.5</v>
      </c>
      <c r="D400" s="438">
        <v>28.633333333333336</v>
      </c>
      <c r="E400" s="438">
        <v>28.166666666666671</v>
      </c>
      <c r="F400" s="438">
        <v>27.833333333333336</v>
      </c>
      <c r="G400" s="438">
        <v>27.366666666666671</v>
      </c>
      <c r="H400" s="438">
        <v>28.966666666666672</v>
      </c>
      <c r="I400" s="438">
        <v>29.433333333333334</v>
      </c>
      <c r="J400" s="438">
        <v>29.766666666666673</v>
      </c>
      <c r="K400" s="437">
        <v>29.1</v>
      </c>
      <c r="L400" s="437">
        <v>28.3</v>
      </c>
      <c r="M400" s="437">
        <v>22.964870000000001</v>
      </c>
    </row>
    <row r="401" spans="1:13">
      <c r="A401" s="245">
        <v>391</v>
      </c>
      <c r="B401" s="440" t="s">
        <v>477</v>
      </c>
      <c r="C401" s="437">
        <v>2587.15</v>
      </c>
      <c r="D401" s="438">
        <v>2594.3333333333335</v>
      </c>
      <c r="E401" s="438">
        <v>2548.0666666666671</v>
      </c>
      <c r="F401" s="438">
        <v>2508.9833333333336</v>
      </c>
      <c r="G401" s="438">
        <v>2462.7166666666672</v>
      </c>
      <c r="H401" s="438">
        <v>2633.416666666667</v>
      </c>
      <c r="I401" s="438">
        <v>2679.6833333333334</v>
      </c>
      <c r="J401" s="438">
        <v>2718.7666666666669</v>
      </c>
      <c r="K401" s="437">
        <v>2640.6</v>
      </c>
      <c r="L401" s="437">
        <v>2555.25</v>
      </c>
      <c r="M401" s="437">
        <v>0.16932</v>
      </c>
    </row>
    <row r="402" spans="1:13">
      <c r="A402" s="245">
        <v>392</v>
      </c>
      <c r="B402" s="440" t="s">
        <v>172</v>
      </c>
      <c r="C402" s="437">
        <v>6904.75</v>
      </c>
      <c r="D402" s="438">
        <v>6943.916666666667</v>
      </c>
      <c r="E402" s="438">
        <v>6840.8333333333339</v>
      </c>
      <c r="F402" s="438">
        <v>6776.916666666667</v>
      </c>
      <c r="G402" s="438">
        <v>6673.8333333333339</v>
      </c>
      <c r="H402" s="438">
        <v>7007.8333333333339</v>
      </c>
      <c r="I402" s="438">
        <v>7110.9166666666679</v>
      </c>
      <c r="J402" s="438">
        <v>7174.8333333333339</v>
      </c>
      <c r="K402" s="437">
        <v>7047</v>
      </c>
      <c r="L402" s="437">
        <v>6880</v>
      </c>
      <c r="M402" s="437">
        <v>0.79552999999999996</v>
      </c>
    </row>
    <row r="403" spans="1:13">
      <c r="A403" s="245">
        <v>393</v>
      </c>
      <c r="B403" s="440" t="s">
        <v>478</v>
      </c>
      <c r="C403" s="437">
        <v>7722.1</v>
      </c>
      <c r="D403" s="438">
        <v>7704.0333333333328</v>
      </c>
      <c r="E403" s="438">
        <v>7618.0666666666657</v>
      </c>
      <c r="F403" s="438">
        <v>7514.0333333333328</v>
      </c>
      <c r="G403" s="438">
        <v>7428.0666666666657</v>
      </c>
      <c r="H403" s="438">
        <v>7808.0666666666657</v>
      </c>
      <c r="I403" s="438">
        <v>7894.0333333333328</v>
      </c>
      <c r="J403" s="438">
        <v>7998.0666666666657</v>
      </c>
      <c r="K403" s="437">
        <v>7790</v>
      </c>
      <c r="L403" s="437">
        <v>7600</v>
      </c>
      <c r="M403" s="437">
        <v>0.1203</v>
      </c>
    </row>
    <row r="404" spans="1:13">
      <c r="A404" s="245">
        <v>394</v>
      </c>
      <c r="B404" s="440" t="s">
        <v>479</v>
      </c>
      <c r="C404" s="437">
        <v>5376.05</v>
      </c>
      <c r="D404" s="438">
        <v>5347.416666666667</v>
      </c>
      <c r="E404" s="438">
        <v>5288.6333333333341</v>
      </c>
      <c r="F404" s="438">
        <v>5201.2166666666672</v>
      </c>
      <c r="G404" s="438">
        <v>5142.4333333333343</v>
      </c>
      <c r="H404" s="438">
        <v>5434.8333333333339</v>
      </c>
      <c r="I404" s="438">
        <v>5493.6166666666668</v>
      </c>
      <c r="J404" s="438">
        <v>5581.0333333333338</v>
      </c>
      <c r="K404" s="437">
        <v>5406.2</v>
      </c>
      <c r="L404" s="437">
        <v>5260</v>
      </c>
      <c r="M404" s="437">
        <v>0.11865000000000001</v>
      </c>
    </row>
    <row r="405" spans="1:13">
      <c r="A405" s="245">
        <v>395</v>
      </c>
      <c r="B405" s="440" t="s">
        <v>759</v>
      </c>
      <c r="C405" s="437">
        <v>130</v>
      </c>
      <c r="D405" s="438">
        <v>130.29999999999998</v>
      </c>
      <c r="E405" s="438">
        <v>127.04999999999995</v>
      </c>
      <c r="F405" s="438">
        <v>124.09999999999997</v>
      </c>
      <c r="G405" s="438">
        <v>120.84999999999994</v>
      </c>
      <c r="H405" s="438">
        <v>133.24999999999997</v>
      </c>
      <c r="I405" s="438">
        <v>136.50000000000003</v>
      </c>
      <c r="J405" s="438">
        <v>139.44999999999999</v>
      </c>
      <c r="K405" s="437">
        <v>133.55000000000001</v>
      </c>
      <c r="L405" s="437">
        <v>127.35</v>
      </c>
      <c r="M405" s="437">
        <v>11.69365</v>
      </c>
    </row>
    <row r="406" spans="1:13">
      <c r="A406" s="245">
        <v>396</v>
      </c>
      <c r="B406" s="440" t="s">
        <v>480</v>
      </c>
      <c r="C406" s="437">
        <v>429.85</v>
      </c>
      <c r="D406" s="438">
        <v>426.83333333333331</v>
      </c>
      <c r="E406" s="438">
        <v>421.06666666666661</v>
      </c>
      <c r="F406" s="438">
        <v>412.2833333333333</v>
      </c>
      <c r="G406" s="438">
        <v>406.51666666666659</v>
      </c>
      <c r="H406" s="438">
        <v>435.61666666666662</v>
      </c>
      <c r="I406" s="438">
        <v>441.38333333333338</v>
      </c>
      <c r="J406" s="438">
        <v>450.16666666666663</v>
      </c>
      <c r="K406" s="437">
        <v>432.6</v>
      </c>
      <c r="L406" s="437">
        <v>418.05</v>
      </c>
      <c r="M406" s="437">
        <v>1.78328</v>
      </c>
    </row>
    <row r="407" spans="1:13">
      <c r="A407" s="245">
        <v>397</v>
      </c>
      <c r="B407" s="440" t="s">
        <v>761</v>
      </c>
      <c r="C407" s="437">
        <v>266.14999999999998</v>
      </c>
      <c r="D407" s="438">
        <v>267.7833333333333</v>
      </c>
      <c r="E407" s="438">
        <v>262.56666666666661</v>
      </c>
      <c r="F407" s="438">
        <v>258.98333333333329</v>
      </c>
      <c r="G407" s="438">
        <v>253.76666666666659</v>
      </c>
      <c r="H407" s="438">
        <v>271.36666666666662</v>
      </c>
      <c r="I407" s="438">
        <v>276.58333333333331</v>
      </c>
      <c r="J407" s="438">
        <v>280.16666666666663</v>
      </c>
      <c r="K407" s="437">
        <v>273</v>
      </c>
      <c r="L407" s="437">
        <v>264.2</v>
      </c>
      <c r="M407" s="437">
        <v>3.4550399999999999</v>
      </c>
    </row>
    <row r="408" spans="1:13">
      <c r="A408" s="245">
        <v>398</v>
      </c>
      <c r="B408" s="440" t="s">
        <v>481</v>
      </c>
      <c r="C408" s="437">
        <v>2292.4499999999998</v>
      </c>
      <c r="D408" s="438">
        <v>2303.1</v>
      </c>
      <c r="E408" s="438">
        <v>2259.35</v>
      </c>
      <c r="F408" s="438">
        <v>2226.25</v>
      </c>
      <c r="G408" s="438">
        <v>2182.5</v>
      </c>
      <c r="H408" s="438">
        <v>2336.1999999999998</v>
      </c>
      <c r="I408" s="438">
        <v>2379.9499999999998</v>
      </c>
      <c r="J408" s="438">
        <v>2413.0499999999997</v>
      </c>
      <c r="K408" s="437">
        <v>2346.85</v>
      </c>
      <c r="L408" s="437">
        <v>2270</v>
      </c>
      <c r="M408" s="437">
        <v>0.40748000000000001</v>
      </c>
    </row>
    <row r="409" spans="1:13">
      <c r="A409" s="245">
        <v>399</v>
      </c>
      <c r="B409" s="440" t="s">
        <v>482</v>
      </c>
      <c r="C409" s="437">
        <v>554.79999999999995</v>
      </c>
      <c r="D409" s="438">
        <v>557.96666666666658</v>
      </c>
      <c r="E409" s="438">
        <v>544.88333333333321</v>
      </c>
      <c r="F409" s="438">
        <v>534.96666666666658</v>
      </c>
      <c r="G409" s="438">
        <v>521.88333333333321</v>
      </c>
      <c r="H409" s="438">
        <v>567.88333333333321</v>
      </c>
      <c r="I409" s="438">
        <v>580.96666666666647</v>
      </c>
      <c r="J409" s="438">
        <v>590.88333333333321</v>
      </c>
      <c r="K409" s="437">
        <v>571.04999999999995</v>
      </c>
      <c r="L409" s="437">
        <v>548.04999999999995</v>
      </c>
      <c r="M409" s="437">
        <v>10.377370000000001</v>
      </c>
    </row>
    <row r="410" spans="1:13">
      <c r="A410" s="245">
        <v>400</v>
      </c>
      <c r="B410" s="440" t="s">
        <v>760</v>
      </c>
      <c r="C410" s="437">
        <v>111.85</v>
      </c>
      <c r="D410" s="438">
        <v>113.13333333333333</v>
      </c>
      <c r="E410" s="438">
        <v>109.81666666666665</v>
      </c>
      <c r="F410" s="438">
        <v>107.78333333333332</v>
      </c>
      <c r="G410" s="438">
        <v>104.46666666666664</v>
      </c>
      <c r="H410" s="438">
        <v>115.16666666666666</v>
      </c>
      <c r="I410" s="438">
        <v>118.48333333333332</v>
      </c>
      <c r="J410" s="438">
        <v>120.51666666666667</v>
      </c>
      <c r="K410" s="437">
        <v>116.45</v>
      </c>
      <c r="L410" s="437">
        <v>111.1</v>
      </c>
      <c r="M410" s="437">
        <v>32.57734</v>
      </c>
    </row>
    <row r="411" spans="1:13">
      <c r="A411" s="245">
        <v>401</v>
      </c>
      <c r="B411" s="440" t="s">
        <v>483</v>
      </c>
      <c r="C411" s="437">
        <v>228.25</v>
      </c>
      <c r="D411" s="438">
        <v>230.25</v>
      </c>
      <c r="E411" s="438">
        <v>224.5</v>
      </c>
      <c r="F411" s="438">
        <v>220.75</v>
      </c>
      <c r="G411" s="438">
        <v>215</v>
      </c>
      <c r="H411" s="438">
        <v>234</v>
      </c>
      <c r="I411" s="438">
        <v>239.75</v>
      </c>
      <c r="J411" s="438">
        <v>243.5</v>
      </c>
      <c r="K411" s="437">
        <v>236</v>
      </c>
      <c r="L411" s="437">
        <v>226.5</v>
      </c>
      <c r="M411" s="437">
        <v>1.2838400000000001</v>
      </c>
    </row>
    <row r="412" spans="1:13">
      <c r="A412" s="245">
        <v>402</v>
      </c>
      <c r="B412" s="440" t="s">
        <v>170</v>
      </c>
      <c r="C412" s="437">
        <v>28867.200000000001</v>
      </c>
      <c r="D412" s="438">
        <v>28977.466666666671</v>
      </c>
      <c r="E412" s="438">
        <v>28639.53333333334</v>
      </c>
      <c r="F412" s="438">
        <v>28411.866666666669</v>
      </c>
      <c r="G412" s="438">
        <v>28073.933333333338</v>
      </c>
      <c r="H412" s="438">
        <v>29205.133333333342</v>
      </c>
      <c r="I412" s="438">
        <v>29543.066666666669</v>
      </c>
      <c r="J412" s="438">
        <v>29770.733333333344</v>
      </c>
      <c r="K412" s="437">
        <v>29315.4</v>
      </c>
      <c r="L412" s="437">
        <v>28749.8</v>
      </c>
      <c r="M412" s="437">
        <v>0.24623</v>
      </c>
    </row>
    <row r="413" spans="1:13">
      <c r="A413" s="245">
        <v>403</v>
      </c>
      <c r="B413" s="440" t="s">
        <v>484</v>
      </c>
      <c r="C413" s="437">
        <v>1721.15</v>
      </c>
      <c r="D413" s="438">
        <v>1723.7166666666665</v>
      </c>
      <c r="E413" s="438">
        <v>1707.4333333333329</v>
      </c>
      <c r="F413" s="438">
        <v>1693.7166666666665</v>
      </c>
      <c r="G413" s="438">
        <v>1677.4333333333329</v>
      </c>
      <c r="H413" s="438">
        <v>1737.4333333333329</v>
      </c>
      <c r="I413" s="438">
        <v>1753.7166666666662</v>
      </c>
      <c r="J413" s="438">
        <v>1767.4333333333329</v>
      </c>
      <c r="K413" s="437">
        <v>1740</v>
      </c>
      <c r="L413" s="437">
        <v>1710</v>
      </c>
      <c r="M413" s="437">
        <v>0.29338999999999998</v>
      </c>
    </row>
    <row r="414" spans="1:13">
      <c r="A414" s="245">
        <v>404</v>
      </c>
      <c r="B414" s="440" t="s">
        <v>173</v>
      </c>
      <c r="C414" s="437">
        <v>1366.8</v>
      </c>
      <c r="D414" s="438">
        <v>1371.3166666666668</v>
      </c>
      <c r="E414" s="438">
        <v>1356.6333333333337</v>
      </c>
      <c r="F414" s="438">
        <v>1346.4666666666669</v>
      </c>
      <c r="G414" s="438">
        <v>1331.7833333333338</v>
      </c>
      <c r="H414" s="438">
        <v>1381.4833333333336</v>
      </c>
      <c r="I414" s="438">
        <v>1396.1666666666665</v>
      </c>
      <c r="J414" s="438">
        <v>1406.3333333333335</v>
      </c>
      <c r="K414" s="437">
        <v>1386</v>
      </c>
      <c r="L414" s="437">
        <v>1361.15</v>
      </c>
      <c r="M414" s="437">
        <v>9.8498300000000008</v>
      </c>
    </row>
    <row r="415" spans="1:13">
      <c r="A415" s="245">
        <v>405</v>
      </c>
      <c r="B415" s="440" t="s">
        <v>171</v>
      </c>
      <c r="C415" s="437">
        <v>2028.25</v>
      </c>
      <c r="D415" s="438">
        <v>2022.8333333333333</v>
      </c>
      <c r="E415" s="438">
        <v>1997.6666666666665</v>
      </c>
      <c r="F415" s="438">
        <v>1967.0833333333333</v>
      </c>
      <c r="G415" s="438">
        <v>1941.9166666666665</v>
      </c>
      <c r="H415" s="438">
        <v>2053.4166666666665</v>
      </c>
      <c r="I415" s="438">
        <v>2078.583333333333</v>
      </c>
      <c r="J415" s="438">
        <v>2109.1666666666665</v>
      </c>
      <c r="K415" s="437">
        <v>2048</v>
      </c>
      <c r="L415" s="437">
        <v>1992.25</v>
      </c>
      <c r="M415" s="437">
        <v>3.9092899999999999</v>
      </c>
    </row>
    <row r="416" spans="1:13">
      <c r="A416" s="245">
        <v>406</v>
      </c>
      <c r="B416" s="440" t="s">
        <v>485</v>
      </c>
      <c r="C416" s="437">
        <v>482.35</v>
      </c>
      <c r="D416" s="438">
        <v>485.68333333333334</v>
      </c>
      <c r="E416" s="438">
        <v>476.66666666666669</v>
      </c>
      <c r="F416" s="438">
        <v>470.98333333333335</v>
      </c>
      <c r="G416" s="438">
        <v>461.9666666666667</v>
      </c>
      <c r="H416" s="438">
        <v>491.36666666666667</v>
      </c>
      <c r="I416" s="438">
        <v>500.38333333333333</v>
      </c>
      <c r="J416" s="438">
        <v>506.06666666666666</v>
      </c>
      <c r="K416" s="437">
        <v>494.7</v>
      </c>
      <c r="L416" s="437">
        <v>480</v>
      </c>
      <c r="M416" s="437">
        <v>5.0923699999999998</v>
      </c>
    </row>
    <row r="417" spans="1:13">
      <c r="A417" s="245">
        <v>407</v>
      </c>
      <c r="B417" s="440" t="s">
        <v>486</v>
      </c>
      <c r="C417" s="437">
        <v>1602.45</v>
      </c>
      <c r="D417" s="438">
        <v>1610.4833333333333</v>
      </c>
      <c r="E417" s="438">
        <v>1591.9666666666667</v>
      </c>
      <c r="F417" s="438">
        <v>1581.4833333333333</v>
      </c>
      <c r="G417" s="438">
        <v>1562.9666666666667</v>
      </c>
      <c r="H417" s="438">
        <v>1620.9666666666667</v>
      </c>
      <c r="I417" s="438">
        <v>1639.4833333333336</v>
      </c>
      <c r="J417" s="438">
        <v>1649.9666666666667</v>
      </c>
      <c r="K417" s="437">
        <v>1629</v>
      </c>
      <c r="L417" s="437">
        <v>1600</v>
      </c>
      <c r="M417" s="437">
        <v>0.10443</v>
      </c>
    </row>
    <row r="418" spans="1:13">
      <c r="A418" s="245">
        <v>408</v>
      </c>
      <c r="B418" s="440" t="s">
        <v>762</v>
      </c>
      <c r="C418" s="437">
        <v>1720.2</v>
      </c>
      <c r="D418" s="438">
        <v>1732.25</v>
      </c>
      <c r="E418" s="438">
        <v>1700.3</v>
      </c>
      <c r="F418" s="438">
        <v>1680.3999999999999</v>
      </c>
      <c r="G418" s="438">
        <v>1648.4499999999998</v>
      </c>
      <c r="H418" s="438">
        <v>1752.15</v>
      </c>
      <c r="I418" s="438">
        <v>1784.1</v>
      </c>
      <c r="J418" s="438">
        <v>1804.0000000000002</v>
      </c>
      <c r="K418" s="437">
        <v>1764.2</v>
      </c>
      <c r="L418" s="437">
        <v>1712.35</v>
      </c>
      <c r="M418" s="437">
        <v>0.98082000000000003</v>
      </c>
    </row>
    <row r="419" spans="1:13">
      <c r="A419" s="245">
        <v>409</v>
      </c>
      <c r="B419" s="440" t="s">
        <v>487</v>
      </c>
      <c r="C419" s="437">
        <v>714.2</v>
      </c>
      <c r="D419" s="438">
        <v>720.33333333333337</v>
      </c>
      <c r="E419" s="438">
        <v>702.11666666666679</v>
      </c>
      <c r="F419" s="438">
        <v>690.03333333333342</v>
      </c>
      <c r="G419" s="438">
        <v>671.81666666666683</v>
      </c>
      <c r="H419" s="438">
        <v>732.41666666666674</v>
      </c>
      <c r="I419" s="438">
        <v>750.63333333333321</v>
      </c>
      <c r="J419" s="438">
        <v>762.7166666666667</v>
      </c>
      <c r="K419" s="437">
        <v>738.55</v>
      </c>
      <c r="L419" s="437">
        <v>708.25</v>
      </c>
      <c r="M419" s="437">
        <v>0.93325000000000002</v>
      </c>
    </row>
    <row r="420" spans="1:13">
      <c r="A420" s="245">
        <v>410</v>
      </c>
      <c r="B420" s="440" t="s">
        <v>488</v>
      </c>
      <c r="C420" s="437">
        <v>13.05</v>
      </c>
      <c r="D420" s="438">
        <v>13.200000000000001</v>
      </c>
      <c r="E420" s="438">
        <v>12.700000000000003</v>
      </c>
      <c r="F420" s="438">
        <v>12.350000000000001</v>
      </c>
      <c r="G420" s="438">
        <v>11.850000000000003</v>
      </c>
      <c r="H420" s="438">
        <v>13.550000000000002</v>
      </c>
      <c r="I420" s="438">
        <v>14.049999999999999</v>
      </c>
      <c r="J420" s="438">
        <v>14.400000000000002</v>
      </c>
      <c r="K420" s="437">
        <v>13.7</v>
      </c>
      <c r="L420" s="437">
        <v>12.85</v>
      </c>
      <c r="M420" s="437">
        <v>727.32708000000002</v>
      </c>
    </row>
    <row r="421" spans="1:13">
      <c r="A421" s="245">
        <v>411</v>
      </c>
      <c r="B421" s="440" t="s">
        <v>763</v>
      </c>
      <c r="C421" s="437">
        <v>78.599999999999994</v>
      </c>
      <c r="D421" s="438">
        <v>79.316666666666663</v>
      </c>
      <c r="E421" s="438">
        <v>77.383333333333326</v>
      </c>
      <c r="F421" s="438">
        <v>76.166666666666657</v>
      </c>
      <c r="G421" s="438">
        <v>74.23333333333332</v>
      </c>
      <c r="H421" s="438">
        <v>80.533333333333331</v>
      </c>
      <c r="I421" s="438">
        <v>82.466666666666669</v>
      </c>
      <c r="J421" s="438">
        <v>83.683333333333337</v>
      </c>
      <c r="K421" s="437">
        <v>81.25</v>
      </c>
      <c r="L421" s="437">
        <v>78.099999999999994</v>
      </c>
      <c r="M421" s="437">
        <v>39.744610000000002</v>
      </c>
    </row>
    <row r="422" spans="1:13">
      <c r="A422" s="245">
        <v>412</v>
      </c>
      <c r="B422" s="440" t="s">
        <v>489</v>
      </c>
      <c r="C422" s="437">
        <v>105.2</v>
      </c>
      <c r="D422" s="438">
        <v>105.64999999999999</v>
      </c>
      <c r="E422" s="438">
        <v>104.54999999999998</v>
      </c>
      <c r="F422" s="438">
        <v>103.89999999999999</v>
      </c>
      <c r="G422" s="438">
        <v>102.79999999999998</v>
      </c>
      <c r="H422" s="438">
        <v>106.29999999999998</v>
      </c>
      <c r="I422" s="438">
        <v>107.39999999999998</v>
      </c>
      <c r="J422" s="438">
        <v>108.04999999999998</v>
      </c>
      <c r="K422" s="437">
        <v>106.75</v>
      </c>
      <c r="L422" s="437">
        <v>105</v>
      </c>
      <c r="M422" s="437">
        <v>1.51034</v>
      </c>
    </row>
    <row r="423" spans="1:13">
      <c r="A423" s="245">
        <v>413</v>
      </c>
      <c r="B423" s="440" t="s">
        <v>169</v>
      </c>
      <c r="C423" s="437">
        <v>418.85</v>
      </c>
      <c r="D423" s="438">
        <v>419.5333333333333</v>
      </c>
      <c r="E423" s="438">
        <v>414.31666666666661</v>
      </c>
      <c r="F423" s="438">
        <v>409.7833333333333</v>
      </c>
      <c r="G423" s="438">
        <v>404.56666666666661</v>
      </c>
      <c r="H423" s="438">
        <v>424.06666666666661</v>
      </c>
      <c r="I423" s="438">
        <v>429.2833333333333</v>
      </c>
      <c r="J423" s="438">
        <v>433.81666666666661</v>
      </c>
      <c r="K423" s="437">
        <v>424.75</v>
      </c>
      <c r="L423" s="437">
        <v>415</v>
      </c>
      <c r="M423" s="437">
        <v>275.64828999999997</v>
      </c>
    </row>
    <row r="424" spans="1:13">
      <c r="A424" s="245">
        <v>414</v>
      </c>
      <c r="B424" s="440" t="s">
        <v>168</v>
      </c>
      <c r="C424" s="437">
        <v>124.1</v>
      </c>
      <c r="D424" s="438">
        <v>125.68333333333334</v>
      </c>
      <c r="E424" s="438">
        <v>122.06666666666666</v>
      </c>
      <c r="F424" s="438">
        <v>120.03333333333333</v>
      </c>
      <c r="G424" s="438">
        <v>116.41666666666666</v>
      </c>
      <c r="H424" s="438">
        <v>127.71666666666667</v>
      </c>
      <c r="I424" s="438">
        <v>131.33333333333334</v>
      </c>
      <c r="J424" s="438">
        <v>133.36666666666667</v>
      </c>
      <c r="K424" s="437">
        <v>129.30000000000001</v>
      </c>
      <c r="L424" s="437">
        <v>123.65</v>
      </c>
      <c r="M424" s="437">
        <v>416.82650999999998</v>
      </c>
    </row>
    <row r="425" spans="1:13">
      <c r="A425" s="245">
        <v>415</v>
      </c>
      <c r="B425" s="440" t="s">
        <v>766</v>
      </c>
      <c r="C425" s="437">
        <v>247.25</v>
      </c>
      <c r="D425" s="438">
        <v>250.45000000000002</v>
      </c>
      <c r="E425" s="438">
        <v>241.90000000000003</v>
      </c>
      <c r="F425" s="438">
        <v>236.55</v>
      </c>
      <c r="G425" s="438">
        <v>228.00000000000003</v>
      </c>
      <c r="H425" s="438">
        <v>255.80000000000004</v>
      </c>
      <c r="I425" s="438">
        <v>264.35000000000002</v>
      </c>
      <c r="J425" s="438">
        <v>269.70000000000005</v>
      </c>
      <c r="K425" s="437">
        <v>259</v>
      </c>
      <c r="L425" s="437">
        <v>245.1</v>
      </c>
      <c r="M425" s="437">
        <v>18.6327</v>
      </c>
    </row>
    <row r="426" spans="1:13">
      <c r="A426" s="245">
        <v>416</v>
      </c>
      <c r="B426" s="440" t="s">
        <v>831</v>
      </c>
      <c r="C426" s="437">
        <v>264</v>
      </c>
      <c r="D426" s="438">
        <v>266.06666666666666</v>
      </c>
      <c r="E426" s="438">
        <v>260.5333333333333</v>
      </c>
      <c r="F426" s="438">
        <v>257.06666666666666</v>
      </c>
      <c r="G426" s="438">
        <v>251.5333333333333</v>
      </c>
      <c r="H426" s="438">
        <v>269.5333333333333</v>
      </c>
      <c r="I426" s="438">
        <v>275.06666666666672</v>
      </c>
      <c r="J426" s="438">
        <v>278.5333333333333</v>
      </c>
      <c r="K426" s="437">
        <v>271.60000000000002</v>
      </c>
      <c r="L426" s="437">
        <v>262.60000000000002</v>
      </c>
      <c r="M426" s="437">
        <v>2.9895100000000001</v>
      </c>
    </row>
    <row r="427" spans="1:13">
      <c r="A427" s="245">
        <v>417</v>
      </c>
      <c r="B427" s="440" t="s">
        <v>174</v>
      </c>
      <c r="C427" s="437">
        <v>767.05</v>
      </c>
      <c r="D427" s="438">
        <v>771.26666666666677</v>
      </c>
      <c r="E427" s="438">
        <v>759.73333333333358</v>
      </c>
      <c r="F427" s="438">
        <v>752.41666666666686</v>
      </c>
      <c r="G427" s="438">
        <v>740.88333333333367</v>
      </c>
      <c r="H427" s="438">
        <v>778.58333333333348</v>
      </c>
      <c r="I427" s="438">
        <v>790.11666666666656</v>
      </c>
      <c r="J427" s="438">
        <v>797.43333333333339</v>
      </c>
      <c r="K427" s="437">
        <v>782.8</v>
      </c>
      <c r="L427" s="437">
        <v>763.95</v>
      </c>
      <c r="M427" s="437">
        <v>3.1654800000000001</v>
      </c>
    </row>
    <row r="428" spans="1:13">
      <c r="A428" s="245">
        <v>418</v>
      </c>
      <c r="B428" s="440" t="s">
        <v>490</v>
      </c>
      <c r="C428" s="437">
        <v>682.45</v>
      </c>
      <c r="D428" s="438">
        <v>683.23333333333323</v>
      </c>
      <c r="E428" s="438">
        <v>674.26666666666642</v>
      </c>
      <c r="F428" s="438">
        <v>666.08333333333314</v>
      </c>
      <c r="G428" s="438">
        <v>657.11666666666633</v>
      </c>
      <c r="H428" s="438">
        <v>691.41666666666652</v>
      </c>
      <c r="I428" s="438">
        <v>700.38333333333344</v>
      </c>
      <c r="J428" s="438">
        <v>708.56666666666661</v>
      </c>
      <c r="K428" s="437">
        <v>692.2</v>
      </c>
      <c r="L428" s="437">
        <v>675.05</v>
      </c>
      <c r="M428" s="437">
        <v>1.11192</v>
      </c>
    </row>
    <row r="429" spans="1:13">
      <c r="A429" s="245">
        <v>419</v>
      </c>
      <c r="B429" s="440" t="s">
        <v>793</v>
      </c>
      <c r="C429" s="437">
        <v>392.45</v>
      </c>
      <c r="D429" s="438">
        <v>395.61666666666662</v>
      </c>
      <c r="E429" s="438">
        <v>387.83333333333326</v>
      </c>
      <c r="F429" s="438">
        <v>383.21666666666664</v>
      </c>
      <c r="G429" s="438">
        <v>375.43333333333328</v>
      </c>
      <c r="H429" s="438">
        <v>400.23333333333323</v>
      </c>
      <c r="I429" s="438">
        <v>408.01666666666665</v>
      </c>
      <c r="J429" s="438">
        <v>412.63333333333321</v>
      </c>
      <c r="K429" s="437">
        <v>403.4</v>
      </c>
      <c r="L429" s="437">
        <v>391</v>
      </c>
      <c r="M429" s="437">
        <v>6.5281399999999996</v>
      </c>
    </row>
    <row r="430" spans="1:13">
      <c r="A430" s="245">
        <v>420</v>
      </c>
      <c r="B430" s="440" t="s">
        <v>491</v>
      </c>
      <c r="C430" s="437">
        <v>228.75</v>
      </c>
      <c r="D430" s="438">
        <v>230.85</v>
      </c>
      <c r="E430" s="438">
        <v>223.95</v>
      </c>
      <c r="F430" s="438">
        <v>219.15</v>
      </c>
      <c r="G430" s="438">
        <v>212.25</v>
      </c>
      <c r="H430" s="438">
        <v>235.64999999999998</v>
      </c>
      <c r="I430" s="438">
        <v>242.55</v>
      </c>
      <c r="J430" s="438">
        <v>247.34999999999997</v>
      </c>
      <c r="K430" s="437">
        <v>237.75</v>
      </c>
      <c r="L430" s="437">
        <v>226.05</v>
      </c>
      <c r="M430" s="437">
        <v>6.5267900000000001</v>
      </c>
    </row>
    <row r="431" spans="1:13">
      <c r="A431" s="245">
        <v>421</v>
      </c>
      <c r="B431" s="440" t="s">
        <v>175</v>
      </c>
      <c r="C431" s="437">
        <v>665.25</v>
      </c>
      <c r="D431" s="438">
        <v>667.2833333333333</v>
      </c>
      <c r="E431" s="438">
        <v>662.21666666666658</v>
      </c>
      <c r="F431" s="438">
        <v>659.18333333333328</v>
      </c>
      <c r="G431" s="438">
        <v>654.11666666666656</v>
      </c>
      <c r="H431" s="438">
        <v>670.31666666666661</v>
      </c>
      <c r="I431" s="438">
        <v>675.38333333333321</v>
      </c>
      <c r="J431" s="438">
        <v>678.41666666666663</v>
      </c>
      <c r="K431" s="437">
        <v>672.35</v>
      </c>
      <c r="L431" s="437">
        <v>664.25</v>
      </c>
      <c r="M431" s="437">
        <v>26.310310000000001</v>
      </c>
    </row>
    <row r="432" spans="1:13">
      <c r="A432" s="245">
        <v>422</v>
      </c>
      <c r="B432" s="440" t="s">
        <v>176</v>
      </c>
      <c r="C432" s="437">
        <v>538.45000000000005</v>
      </c>
      <c r="D432" s="438">
        <v>544.41666666666663</v>
      </c>
      <c r="E432" s="438">
        <v>530.0333333333333</v>
      </c>
      <c r="F432" s="438">
        <v>521.61666666666667</v>
      </c>
      <c r="G432" s="438">
        <v>507.23333333333335</v>
      </c>
      <c r="H432" s="438">
        <v>552.83333333333326</v>
      </c>
      <c r="I432" s="438">
        <v>567.2166666666667</v>
      </c>
      <c r="J432" s="438">
        <v>575.63333333333321</v>
      </c>
      <c r="K432" s="437">
        <v>558.79999999999995</v>
      </c>
      <c r="L432" s="437">
        <v>536</v>
      </c>
      <c r="M432" s="437">
        <v>18.613060000000001</v>
      </c>
    </row>
    <row r="433" spans="1:13">
      <c r="A433" s="245">
        <v>423</v>
      </c>
      <c r="B433" s="440" t="s">
        <v>492</v>
      </c>
      <c r="C433" s="437">
        <v>2673.1</v>
      </c>
      <c r="D433" s="438">
        <v>2664.0333333333333</v>
      </c>
      <c r="E433" s="438">
        <v>2639.0666666666666</v>
      </c>
      <c r="F433" s="438">
        <v>2605.0333333333333</v>
      </c>
      <c r="G433" s="438">
        <v>2580.0666666666666</v>
      </c>
      <c r="H433" s="438">
        <v>2698.0666666666666</v>
      </c>
      <c r="I433" s="438">
        <v>2723.0333333333328</v>
      </c>
      <c r="J433" s="438">
        <v>2757.0666666666666</v>
      </c>
      <c r="K433" s="437">
        <v>2689</v>
      </c>
      <c r="L433" s="437">
        <v>2630</v>
      </c>
      <c r="M433" s="437">
        <v>0.16705</v>
      </c>
    </row>
    <row r="434" spans="1:13">
      <c r="A434" s="245">
        <v>424</v>
      </c>
      <c r="B434" s="440" t="s">
        <v>493</v>
      </c>
      <c r="C434" s="437">
        <v>787.3</v>
      </c>
      <c r="D434" s="438">
        <v>787.56666666666661</v>
      </c>
      <c r="E434" s="438">
        <v>771.18333333333317</v>
      </c>
      <c r="F434" s="438">
        <v>755.06666666666661</v>
      </c>
      <c r="G434" s="438">
        <v>738.68333333333317</v>
      </c>
      <c r="H434" s="438">
        <v>803.68333333333317</v>
      </c>
      <c r="I434" s="438">
        <v>820.06666666666661</v>
      </c>
      <c r="J434" s="438">
        <v>836.18333333333317</v>
      </c>
      <c r="K434" s="437">
        <v>803.95</v>
      </c>
      <c r="L434" s="437">
        <v>771.45</v>
      </c>
      <c r="M434" s="437">
        <v>1.0851999999999999</v>
      </c>
    </row>
    <row r="435" spans="1:13">
      <c r="A435" s="245">
        <v>425</v>
      </c>
      <c r="B435" s="440" t="s">
        <v>494</v>
      </c>
      <c r="C435" s="437">
        <v>298.35000000000002</v>
      </c>
      <c r="D435" s="438">
        <v>299.51666666666665</v>
      </c>
      <c r="E435" s="438">
        <v>295.13333333333333</v>
      </c>
      <c r="F435" s="438">
        <v>291.91666666666669</v>
      </c>
      <c r="G435" s="438">
        <v>287.53333333333336</v>
      </c>
      <c r="H435" s="438">
        <v>302.73333333333329</v>
      </c>
      <c r="I435" s="438">
        <v>307.11666666666662</v>
      </c>
      <c r="J435" s="438">
        <v>310.33333333333326</v>
      </c>
      <c r="K435" s="437">
        <v>303.89999999999998</v>
      </c>
      <c r="L435" s="437">
        <v>296.3</v>
      </c>
      <c r="M435" s="437">
        <v>3.15788</v>
      </c>
    </row>
    <row r="436" spans="1:13">
      <c r="A436" s="245">
        <v>426</v>
      </c>
      <c r="B436" s="440" t="s">
        <v>495</v>
      </c>
      <c r="C436" s="437">
        <v>283.8</v>
      </c>
      <c r="D436" s="438">
        <v>285.93333333333334</v>
      </c>
      <c r="E436" s="438">
        <v>280.91666666666669</v>
      </c>
      <c r="F436" s="438">
        <v>278.03333333333336</v>
      </c>
      <c r="G436" s="438">
        <v>273.01666666666671</v>
      </c>
      <c r="H436" s="438">
        <v>288.81666666666666</v>
      </c>
      <c r="I436" s="438">
        <v>293.83333333333331</v>
      </c>
      <c r="J436" s="438">
        <v>296.71666666666664</v>
      </c>
      <c r="K436" s="437">
        <v>290.95</v>
      </c>
      <c r="L436" s="437">
        <v>283.05</v>
      </c>
      <c r="M436" s="437">
        <v>1.9830099999999999</v>
      </c>
    </row>
    <row r="437" spans="1:13">
      <c r="A437" s="245">
        <v>427</v>
      </c>
      <c r="B437" s="440" t="s">
        <v>496</v>
      </c>
      <c r="C437" s="437">
        <v>2131.8000000000002</v>
      </c>
      <c r="D437" s="438">
        <v>2140.9333333333334</v>
      </c>
      <c r="E437" s="438">
        <v>2111.8666666666668</v>
      </c>
      <c r="F437" s="438">
        <v>2091.9333333333334</v>
      </c>
      <c r="G437" s="438">
        <v>2062.8666666666668</v>
      </c>
      <c r="H437" s="438">
        <v>2160.8666666666668</v>
      </c>
      <c r="I437" s="438">
        <v>2189.9333333333334</v>
      </c>
      <c r="J437" s="438">
        <v>2209.8666666666668</v>
      </c>
      <c r="K437" s="437">
        <v>2170</v>
      </c>
      <c r="L437" s="437">
        <v>2121</v>
      </c>
      <c r="M437" s="437">
        <v>0.58884000000000003</v>
      </c>
    </row>
    <row r="438" spans="1:13">
      <c r="A438" s="245">
        <v>428</v>
      </c>
      <c r="B438" s="440" t="s">
        <v>764</v>
      </c>
      <c r="C438" s="437">
        <v>724.9</v>
      </c>
      <c r="D438" s="438">
        <v>729.30000000000007</v>
      </c>
      <c r="E438" s="438">
        <v>718.60000000000014</v>
      </c>
      <c r="F438" s="438">
        <v>712.30000000000007</v>
      </c>
      <c r="G438" s="438">
        <v>701.60000000000014</v>
      </c>
      <c r="H438" s="438">
        <v>735.60000000000014</v>
      </c>
      <c r="I438" s="438">
        <v>746.30000000000018</v>
      </c>
      <c r="J438" s="438">
        <v>752.60000000000014</v>
      </c>
      <c r="K438" s="437">
        <v>740</v>
      </c>
      <c r="L438" s="437">
        <v>723</v>
      </c>
      <c r="M438" s="437">
        <v>0.35732000000000003</v>
      </c>
    </row>
    <row r="439" spans="1:13">
      <c r="A439" s="245">
        <v>429</v>
      </c>
      <c r="B439" s="440" t="s">
        <v>813</v>
      </c>
      <c r="C439" s="437">
        <v>477.9</v>
      </c>
      <c r="D439" s="438">
        <v>477.3</v>
      </c>
      <c r="E439" s="438">
        <v>472.6</v>
      </c>
      <c r="F439" s="438">
        <v>467.3</v>
      </c>
      <c r="G439" s="438">
        <v>462.6</v>
      </c>
      <c r="H439" s="438">
        <v>482.6</v>
      </c>
      <c r="I439" s="438">
        <v>487.29999999999995</v>
      </c>
      <c r="J439" s="438">
        <v>492.6</v>
      </c>
      <c r="K439" s="437">
        <v>482</v>
      </c>
      <c r="L439" s="437">
        <v>472</v>
      </c>
      <c r="M439" s="437">
        <v>1.8432999999999999</v>
      </c>
    </row>
    <row r="440" spans="1:13">
      <c r="A440" s="245">
        <v>430</v>
      </c>
      <c r="B440" s="440" t="s">
        <v>497</v>
      </c>
      <c r="C440" s="437">
        <v>7.8</v>
      </c>
      <c r="D440" s="438">
        <v>8.0333333333333332</v>
      </c>
      <c r="E440" s="438">
        <v>7.5666666666666664</v>
      </c>
      <c r="F440" s="438">
        <v>7.333333333333333</v>
      </c>
      <c r="G440" s="438">
        <v>6.8666666666666663</v>
      </c>
      <c r="H440" s="438">
        <v>8.2666666666666657</v>
      </c>
      <c r="I440" s="438">
        <v>8.7333333333333307</v>
      </c>
      <c r="J440" s="438">
        <v>8.9666666666666668</v>
      </c>
      <c r="K440" s="437">
        <v>8.5</v>
      </c>
      <c r="L440" s="437">
        <v>7.8</v>
      </c>
      <c r="M440" s="437">
        <v>2134.7931199999998</v>
      </c>
    </row>
    <row r="441" spans="1:13">
      <c r="A441" s="245">
        <v>431</v>
      </c>
      <c r="B441" s="440" t="s">
        <v>498</v>
      </c>
      <c r="C441" s="437">
        <v>143.75</v>
      </c>
      <c r="D441" s="438">
        <v>142.93333333333331</v>
      </c>
      <c r="E441" s="438">
        <v>141.21666666666661</v>
      </c>
      <c r="F441" s="438">
        <v>138.68333333333331</v>
      </c>
      <c r="G441" s="438">
        <v>136.96666666666661</v>
      </c>
      <c r="H441" s="438">
        <v>145.46666666666661</v>
      </c>
      <c r="I441" s="438">
        <v>147.18333333333331</v>
      </c>
      <c r="J441" s="438">
        <v>149.71666666666661</v>
      </c>
      <c r="K441" s="437">
        <v>144.65</v>
      </c>
      <c r="L441" s="437">
        <v>140.4</v>
      </c>
      <c r="M441" s="437">
        <v>1.76139</v>
      </c>
    </row>
    <row r="442" spans="1:13">
      <c r="A442" s="245">
        <v>432</v>
      </c>
      <c r="B442" s="440" t="s">
        <v>765</v>
      </c>
      <c r="C442" s="437">
        <v>1761.95</v>
      </c>
      <c r="D442" s="438">
        <v>1767</v>
      </c>
      <c r="E442" s="438">
        <v>1740.05</v>
      </c>
      <c r="F442" s="438">
        <v>1718.1499999999999</v>
      </c>
      <c r="G442" s="438">
        <v>1691.1999999999998</v>
      </c>
      <c r="H442" s="438">
        <v>1788.9</v>
      </c>
      <c r="I442" s="438">
        <v>1815.85</v>
      </c>
      <c r="J442" s="438">
        <v>1837.7500000000002</v>
      </c>
      <c r="K442" s="437">
        <v>1793.95</v>
      </c>
      <c r="L442" s="437">
        <v>1745.1</v>
      </c>
      <c r="M442" s="437">
        <v>0.20913000000000001</v>
      </c>
    </row>
    <row r="443" spans="1:13">
      <c r="A443" s="245">
        <v>433</v>
      </c>
      <c r="B443" s="440" t="s">
        <v>499</v>
      </c>
      <c r="C443" s="437">
        <v>1043.95</v>
      </c>
      <c r="D443" s="438">
        <v>1051.1500000000001</v>
      </c>
      <c r="E443" s="438">
        <v>1032.9000000000001</v>
      </c>
      <c r="F443" s="438">
        <v>1021.8499999999999</v>
      </c>
      <c r="G443" s="438">
        <v>1003.5999999999999</v>
      </c>
      <c r="H443" s="438">
        <v>1062.2000000000003</v>
      </c>
      <c r="I443" s="438">
        <v>1080.4500000000003</v>
      </c>
      <c r="J443" s="438">
        <v>1091.5000000000005</v>
      </c>
      <c r="K443" s="437">
        <v>1069.4000000000001</v>
      </c>
      <c r="L443" s="437">
        <v>1040.0999999999999</v>
      </c>
      <c r="M443" s="437">
        <v>1.2822</v>
      </c>
    </row>
    <row r="444" spans="1:13">
      <c r="A444" s="245">
        <v>434</v>
      </c>
      <c r="B444" s="440" t="s">
        <v>275</v>
      </c>
      <c r="C444" s="437">
        <v>577.20000000000005</v>
      </c>
      <c r="D444" s="438">
        <v>581.26666666666677</v>
      </c>
      <c r="E444" s="438">
        <v>571.83333333333348</v>
      </c>
      <c r="F444" s="438">
        <v>566.4666666666667</v>
      </c>
      <c r="G444" s="438">
        <v>557.03333333333342</v>
      </c>
      <c r="H444" s="438">
        <v>586.63333333333355</v>
      </c>
      <c r="I444" s="438">
        <v>596.06666666666672</v>
      </c>
      <c r="J444" s="438">
        <v>601.43333333333362</v>
      </c>
      <c r="K444" s="437">
        <v>590.70000000000005</v>
      </c>
      <c r="L444" s="437">
        <v>575.9</v>
      </c>
      <c r="M444" s="437">
        <v>3.1505200000000002</v>
      </c>
    </row>
    <row r="445" spans="1:13">
      <c r="A445" s="245">
        <v>435</v>
      </c>
      <c r="B445" s="440" t="s">
        <v>500</v>
      </c>
      <c r="C445" s="437">
        <v>1451.8</v>
      </c>
      <c r="D445" s="438">
        <v>1446.0666666666666</v>
      </c>
      <c r="E445" s="438">
        <v>1415.6833333333332</v>
      </c>
      <c r="F445" s="438">
        <v>1379.5666666666666</v>
      </c>
      <c r="G445" s="438">
        <v>1349.1833333333332</v>
      </c>
      <c r="H445" s="438">
        <v>1482.1833333333332</v>
      </c>
      <c r="I445" s="438">
        <v>1512.5666666666664</v>
      </c>
      <c r="J445" s="438">
        <v>1548.6833333333332</v>
      </c>
      <c r="K445" s="437">
        <v>1476.45</v>
      </c>
      <c r="L445" s="437">
        <v>1409.95</v>
      </c>
      <c r="M445" s="437">
        <v>0.60860999999999998</v>
      </c>
    </row>
    <row r="446" spans="1:13">
      <c r="A446" s="245">
        <v>436</v>
      </c>
      <c r="B446" s="440" t="s">
        <v>501</v>
      </c>
      <c r="C446" s="437">
        <v>573.65</v>
      </c>
      <c r="D446" s="438">
        <v>582.26666666666665</v>
      </c>
      <c r="E446" s="438">
        <v>561.08333333333326</v>
      </c>
      <c r="F446" s="438">
        <v>548.51666666666665</v>
      </c>
      <c r="G446" s="438">
        <v>527.33333333333326</v>
      </c>
      <c r="H446" s="438">
        <v>594.83333333333326</v>
      </c>
      <c r="I446" s="438">
        <v>616.01666666666665</v>
      </c>
      <c r="J446" s="438">
        <v>628.58333333333326</v>
      </c>
      <c r="K446" s="437">
        <v>603.45000000000005</v>
      </c>
      <c r="L446" s="437">
        <v>569.70000000000005</v>
      </c>
      <c r="M446" s="437">
        <v>1.3050999999999999</v>
      </c>
    </row>
    <row r="447" spans="1:13">
      <c r="A447" s="245">
        <v>437</v>
      </c>
      <c r="B447" s="440" t="s">
        <v>502</v>
      </c>
      <c r="C447" s="437">
        <v>8984.9500000000007</v>
      </c>
      <c r="D447" s="438">
        <v>8901.0666666666675</v>
      </c>
      <c r="E447" s="438">
        <v>8767.133333333335</v>
      </c>
      <c r="F447" s="438">
        <v>8549.3166666666675</v>
      </c>
      <c r="G447" s="438">
        <v>8415.383333333335</v>
      </c>
      <c r="H447" s="438">
        <v>9118.883333333335</v>
      </c>
      <c r="I447" s="438">
        <v>9252.8166666666657</v>
      </c>
      <c r="J447" s="438">
        <v>9470.633333333335</v>
      </c>
      <c r="K447" s="437">
        <v>9035</v>
      </c>
      <c r="L447" s="437">
        <v>8683.25</v>
      </c>
      <c r="M447" s="437">
        <v>0.38072</v>
      </c>
    </row>
    <row r="448" spans="1:13">
      <c r="A448" s="245">
        <v>438</v>
      </c>
      <c r="B448" s="440" t="s">
        <v>503</v>
      </c>
      <c r="C448" s="437">
        <v>302.10000000000002</v>
      </c>
      <c r="D448" s="438">
        <v>304.26666666666665</v>
      </c>
      <c r="E448" s="438">
        <v>299.58333333333331</v>
      </c>
      <c r="F448" s="438">
        <v>297.06666666666666</v>
      </c>
      <c r="G448" s="438">
        <v>292.38333333333333</v>
      </c>
      <c r="H448" s="438">
        <v>306.7833333333333</v>
      </c>
      <c r="I448" s="438">
        <v>311.4666666666667</v>
      </c>
      <c r="J448" s="438">
        <v>313.98333333333329</v>
      </c>
      <c r="K448" s="437">
        <v>308.95</v>
      </c>
      <c r="L448" s="437">
        <v>301.75</v>
      </c>
      <c r="M448" s="437">
        <v>0.59177999999999997</v>
      </c>
    </row>
    <row r="449" spans="1:13">
      <c r="A449" s="245">
        <v>439</v>
      </c>
      <c r="B449" s="440" t="s">
        <v>504</v>
      </c>
      <c r="C449" s="437">
        <v>45.05</v>
      </c>
      <c r="D449" s="438">
        <v>45.199999999999996</v>
      </c>
      <c r="E449" s="438">
        <v>44.099999999999994</v>
      </c>
      <c r="F449" s="438">
        <v>43.15</v>
      </c>
      <c r="G449" s="438">
        <v>42.05</v>
      </c>
      <c r="H449" s="438">
        <v>46.149999999999991</v>
      </c>
      <c r="I449" s="438">
        <v>47.25</v>
      </c>
      <c r="J449" s="438">
        <v>48.199999999999989</v>
      </c>
      <c r="K449" s="437">
        <v>46.3</v>
      </c>
      <c r="L449" s="437">
        <v>44.25</v>
      </c>
      <c r="M449" s="437">
        <v>142.77395000000001</v>
      </c>
    </row>
    <row r="450" spans="1:13">
      <c r="A450" s="245">
        <v>440</v>
      </c>
      <c r="B450" s="440" t="s">
        <v>188</v>
      </c>
      <c r="C450" s="437">
        <v>619.54999999999995</v>
      </c>
      <c r="D450" s="438">
        <v>621.66666666666663</v>
      </c>
      <c r="E450" s="438">
        <v>615.33333333333326</v>
      </c>
      <c r="F450" s="438">
        <v>611.11666666666667</v>
      </c>
      <c r="G450" s="438">
        <v>604.7833333333333</v>
      </c>
      <c r="H450" s="438">
        <v>625.88333333333321</v>
      </c>
      <c r="I450" s="438">
        <v>632.21666666666647</v>
      </c>
      <c r="J450" s="438">
        <v>636.43333333333317</v>
      </c>
      <c r="K450" s="437">
        <v>628</v>
      </c>
      <c r="L450" s="437">
        <v>617.45000000000005</v>
      </c>
      <c r="M450" s="437">
        <v>13.5123</v>
      </c>
    </row>
    <row r="451" spans="1:13">
      <c r="A451" s="245">
        <v>441</v>
      </c>
      <c r="B451" s="440" t="s">
        <v>767</v>
      </c>
      <c r="C451" s="437">
        <v>15054.8</v>
      </c>
      <c r="D451" s="438">
        <v>15090.800000000001</v>
      </c>
      <c r="E451" s="438">
        <v>14864.000000000002</v>
      </c>
      <c r="F451" s="438">
        <v>14673.2</v>
      </c>
      <c r="G451" s="438">
        <v>14446.400000000001</v>
      </c>
      <c r="H451" s="438">
        <v>15281.600000000002</v>
      </c>
      <c r="I451" s="438">
        <v>15508.400000000001</v>
      </c>
      <c r="J451" s="438">
        <v>15699.200000000003</v>
      </c>
      <c r="K451" s="437">
        <v>15317.6</v>
      </c>
      <c r="L451" s="437">
        <v>14900</v>
      </c>
      <c r="M451" s="437">
        <v>1.959E-2</v>
      </c>
    </row>
    <row r="452" spans="1:13">
      <c r="A452" s="245">
        <v>442</v>
      </c>
      <c r="B452" s="440" t="s">
        <v>177</v>
      </c>
      <c r="C452" s="437">
        <v>714.9</v>
      </c>
      <c r="D452" s="438">
        <v>719.26666666666677</v>
      </c>
      <c r="E452" s="438">
        <v>708.78333333333353</v>
      </c>
      <c r="F452" s="438">
        <v>702.66666666666674</v>
      </c>
      <c r="G452" s="438">
        <v>692.18333333333351</v>
      </c>
      <c r="H452" s="438">
        <v>725.38333333333355</v>
      </c>
      <c r="I452" s="438">
        <v>735.8666666666669</v>
      </c>
      <c r="J452" s="438">
        <v>741.98333333333358</v>
      </c>
      <c r="K452" s="437">
        <v>729.75</v>
      </c>
      <c r="L452" s="437">
        <v>713.15</v>
      </c>
      <c r="M452" s="437">
        <v>18.13984</v>
      </c>
    </row>
    <row r="453" spans="1:13">
      <c r="A453" s="245">
        <v>443</v>
      </c>
      <c r="B453" s="440" t="s">
        <v>768</v>
      </c>
      <c r="C453" s="437">
        <v>174.2</v>
      </c>
      <c r="D453" s="438">
        <v>174.86666666666667</v>
      </c>
      <c r="E453" s="438">
        <v>172.43333333333334</v>
      </c>
      <c r="F453" s="438">
        <v>170.66666666666666</v>
      </c>
      <c r="G453" s="438">
        <v>168.23333333333332</v>
      </c>
      <c r="H453" s="438">
        <v>176.63333333333335</v>
      </c>
      <c r="I453" s="438">
        <v>179.06666666666669</v>
      </c>
      <c r="J453" s="438">
        <v>180.83333333333337</v>
      </c>
      <c r="K453" s="437">
        <v>177.3</v>
      </c>
      <c r="L453" s="437">
        <v>173.1</v>
      </c>
      <c r="M453" s="437">
        <v>10.672750000000001</v>
      </c>
    </row>
    <row r="454" spans="1:13">
      <c r="A454" s="245">
        <v>444</v>
      </c>
      <c r="B454" s="440" t="s">
        <v>769</v>
      </c>
      <c r="C454" s="437">
        <v>1277.5</v>
      </c>
      <c r="D454" s="438">
        <v>1278.2833333333333</v>
      </c>
      <c r="E454" s="438">
        <v>1265.3166666666666</v>
      </c>
      <c r="F454" s="438">
        <v>1253.1333333333332</v>
      </c>
      <c r="G454" s="438">
        <v>1240.1666666666665</v>
      </c>
      <c r="H454" s="438">
        <v>1290.4666666666667</v>
      </c>
      <c r="I454" s="438">
        <v>1303.4333333333334</v>
      </c>
      <c r="J454" s="438">
        <v>1315.6166666666668</v>
      </c>
      <c r="K454" s="437">
        <v>1291.25</v>
      </c>
      <c r="L454" s="437">
        <v>1266.0999999999999</v>
      </c>
      <c r="M454" s="437">
        <v>3.77596</v>
      </c>
    </row>
    <row r="455" spans="1:13">
      <c r="A455" s="245">
        <v>445</v>
      </c>
      <c r="B455" s="440" t="s">
        <v>183</v>
      </c>
      <c r="C455" s="437">
        <v>3261.4</v>
      </c>
      <c r="D455" s="438">
        <v>3282.2666666666664</v>
      </c>
      <c r="E455" s="438">
        <v>3235.5333333333328</v>
      </c>
      <c r="F455" s="438">
        <v>3209.6666666666665</v>
      </c>
      <c r="G455" s="438">
        <v>3162.9333333333329</v>
      </c>
      <c r="H455" s="438">
        <v>3308.1333333333328</v>
      </c>
      <c r="I455" s="438">
        <v>3354.8666666666663</v>
      </c>
      <c r="J455" s="438">
        <v>3380.7333333333327</v>
      </c>
      <c r="K455" s="437">
        <v>3329</v>
      </c>
      <c r="L455" s="437">
        <v>3256.4</v>
      </c>
      <c r="M455" s="437">
        <v>14.67104</v>
      </c>
    </row>
    <row r="456" spans="1:13">
      <c r="A456" s="245">
        <v>446</v>
      </c>
      <c r="B456" s="440" t="s">
        <v>804</v>
      </c>
      <c r="C456" s="437">
        <v>757.85</v>
      </c>
      <c r="D456" s="438">
        <v>758.23333333333323</v>
      </c>
      <c r="E456" s="438">
        <v>751.46666666666647</v>
      </c>
      <c r="F456" s="438">
        <v>745.08333333333326</v>
      </c>
      <c r="G456" s="438">
        <v>738.31666666666649</v>
      </c>
      <c r="H456" s="438">
        <v>764.61666666666645</v>
      </c>
      <c r="I456" s="438">
        <v>771.3833333333331</v>
      </c>
      <c r="J456" s="438">
        <v>777.76666666666642</v>
      </c>
      <c r="K456" s="437">
        <v>765</v>
      </c>
      <c r="L456" s="437">
        <v>751.85</v>
      </c>
      <c r="M456" s="437">
        <v>29.523599999999998</v>
      </c>
    </row>
    <row r="457" spans="1:13">
      <c r="A457" s="245">
        <v>447</v>
      </c>
      <c r="B457" s="440" t="s">
        <v>178</v>
      </c>
      <c r="C457" s="437">
        <v>3660.95</v>
      </c>
      <c r="D457" s="438">
        <v>3671.0833333333335</v>
      </c>
      <c r="E457" s="438">
        <v>3594.8666666666668</v>
      </c>
      <c r="F457" s="438">
        <v>3528.7833333333333</v>
      </c>
      <c r="G457" s="438">
        <v>3452.5666666666666</v>
      </c>
      <c r="H457" s="438">
        <v>3737.166666666667</v>
      </c>
      <c r="I457" s="438">
        <v>3813.3833333333332</v>
      </c>
      <c r="J457" s="438">
        <v>3879.4666666666672</v>
      </c>
      <c r="K457" s="437">
        <v>3747.3</v>
      </c>
      <c r="L457" s="437">
        <v>3605</v>
      </c>
      <c r="M457" s="437">
        <v>2.33982</v>
      </c>
    </row>
    <row r="458" spans="1:13">
      <c r="A458" s="245">
        <v>448</v>
      </c>
      <c r="B458" s="440" t="s">
        <v>505</v>
      </c>
      <c r="C458" s="437">
        <v>1134.3</v>
      </c>
      <c r="D458" s="438">
        <v>1140.55</v>
      </c>
      <c r="E458" s="438">
        <v>1126.0999999999999</v>
      </c>
      <c r="F458" s="438">
        <v>1117.8999999999999</v>
      </c>
      <c r="G458" s="438">
        <v>1103.4499999999998</v>
      </c>
      <c r="H458" s="438">
        <v>1148.75</v>
      </c>
      <c r="I458" s="438">
        <v>1163.2000000000003</v>
      </c>
      <c r="J458" s="438">
        <v>1171.4000000000001</v>
      </c>
      <c r="K458" s="437">
        <v>1155</v>
      </c>
      <c r="L458" s="437">
        <v>1132.3499999999999</v>
      </c>
      <c r="M458" s="437">
        <v>0.14759</v>
      </c>
    </row>
    <row r="459" spans="1:13">
      <c r="A459" s="245">
        <v>449</v>
      </c>
      <c r="B459" s="440" t="s">
        <v>180</v>
      </c>
      <c r="C459" s="437">
        <v>156.35</v>
      </c>
      <c r="D459" s="438">
        <v>157.93333333333331</v>
      </c>
      <c r="E459" s="438">
        <v>154.41666666666663</v>
      </c>
      <c r="F459" s="438">
        <v>152.48333333333332</v>
      </c>
      <c r="G459" s="438">
        <v>148.96666666666664</v>
      </c>
      <c r="H459" s="438">
        <v>159.86666666666662</v>
      </c>
      <c r="I459" s="438">
        <v>163.38333333333333</v>
      </c>
      <c r="J459" s="438">
        <v>165.31666666666661</v>
      </c>
      <c r="K459" s="437">
        <v>161.44999999999999</v>
      </c>
      <c r="L459" s="437">
        <v>156</v>
      </c>
      <c r="M459" s="437">
        <v>25.671790000000001</v>
      </c>
    </row>
    <row r="460" spans="1:13">
      <c r="A460" s="245">
        <v>450</v>
      </c>
      <c r="B460" s="440" t="s">
        <v>179</v>
      </c>
      <c r="C460" s="437">
        <v>335.25</v>
      </c>
      <c r="D460" s="438">
        <v>337.59999999999997</v>
      </c>
      <c r="E460" s="438">
        <v>331.94999999999993</v>
      </c>
      <c r="F460" s="438">
        <v>328.65</v>
      </c>
      <c r="G460" s="438">
        <v>322.99999999999994</v>
      </c>
      <c r="H460" s="438">
        <v>340.89999999999992</v>
      </c>
      <c r="I460" s="438">
        <v>346.5499999999999</v>
      </c>
      <c r="J460" s="438">
        <v>349.84999999999991</v>
      </c>
      <c r="K460" s="437">
        <v>343.25</v>
      </c>
      <c r="L460" s="437">
        <v>334.3</v>
      </c>
      <c r="M460" s="437">
        <v>257.41627999999997</v>
      </c>
    </row>
    <row r="461" spans="1:13">
      <c r="A461" s="245">
        <v>451</v>
      </c>
      <c r="B461" s="440" t="s">
        <v>181</v>
      </c>
      <c r="C461" s="437">
        <v>120.75</v>
      </c>
      <c r="D461" s="438">
        <v>121.5</v>
      </c>
      <c r="E461" s="438">
        <v>119.8</v>
      </c>
      <c r="F461" s="438">
        <v>118.85</v>
      </c>
      <c r="G461" s="438">
        <v>117.14999999999999</v>
      </c>
      <c r="H461" s="438">
        <v>122.45</v>
      </c>
      <c r="I461" s="438">
        <v>124.14999999999999</v>
      </c>
      <c r="J461" s="438">
        <v>125.10000000000001</v>
      </c>
      <c r="K461" s="437">
        <v>123.2</v>
      </c>
      <c r="L461" s="437">
        <v>120.55</v>
      </c>
      <c r="M461" s="437">
        <v>293.38636000000002</v>
      </c>
    </row>
    <row r="462" spans="1:13">
      <c r="A462" s="245">
        <v>452</v>
      </c>
      <c r="B462" s="440" t="s">
        <v>770</v>
      </c>
      <c r="C462" s="437">
        <v>90.55</v>
      </c>
      <c r="D462" s="438">
        <v>91.350000000000009</v>
      </c>
      <c r="E462" s="438">
        <v>89.500000000000014</v>
      </c>
      <c r="F462" s="438">
        <v>88.45</v>
      </c>
      <c r="G462" s="438">
        <v>86.600000000000009</v>
      </c>
      <c r="H462" s="438">
        <v>92.40000000000002</v>
      </c>
      <c r="I462" s="438">
        <v>94.250000000000014</v>
      </c>
      <c r="J462" s="438">
        <v>95.300000000000026</v>
      </c>
      <c r="K462" s="437">
        <v>93.2</v>
      </c>
      <c r="L462" s="437">
        <v>90.3</v>
      </c>
      <c r="M462" s="437">
        <v>20.49672</v>
      </c>
    </row>
    <row r="463" spans="1:13">
      <c r="A463" s="245">
        <v>453</v>
      </c>
      <c r="B463" s="440" t="s">
        <v>182</v>
      </c>
      <c r="C463" s="437">
        <v>1100.0999999999999</v>
      </c>
      <c r="D463" s="438">
        <v>1108.4999999999998</v>
      </c>
      <c r="E463" s="438">
        <v>1089.4499999999996</v>
      </c>
      <c r="F463" s="438">
        <v>1078.7999999999997</v>
      </c>
      <c r="G463" s="438">
        <v>1059.7499999999995</v>
      </c>
      <c r="H463" s="438">
        <v>1119.1499999999996</v>
      </c>
      <c r="I463" s="438">
        <v>1138.1999999999998</v>
      </c>
      <c r="J463" s="438">
        <v>1148.8499999999997</v>
      </c>
      <c r="K463" s="437">
        <v>1127.55</v>
      </c>
      <c r="L463" s="437">
        <v>1097.8499999999999</v>
      </c>
      <c r="M463" s="437">
        <v>78.063360000000003</v>
      </c>
    </row>
    <row r="464" spans="1:13">
      <c r="A464" s="245">
        <v>454</v>
      </c>
      <c r="B464" s="440" t="s">
        <v>506</v>
      </c>
      <c r="C464" s="437">
        <v>3601.1</v>
      </c>
      <c r="D464" s="438">
        <v>3603.3666666666668</v>
      </c>
      <c r="E464" s="438">
        <v>3572.7333333333336</v>
      </c>
      <c r="F464" s="438">
        <v>3544.3666666666668</v>
      </c>
      <c r="G464" s="438">
        <v>3513.7333333333336</v>
      </c>
      <c r="H464" s="438">
        <v>3631.7333333333336</v>
      </c>
      <c r="I464" s="438">
        <v>3662.3666666666668</v>
      </c>
      <c r="J464" s="438">
        <v>3690.7333333333336</v>
      </c>
      <c r="K464" s="437">
        <v>3634</v>
      </c>
      <c r="L464" s="437">
        <v>3575</v>
      </c>
      <c r="M464" s="437">
        <v>0.16941999999999999</v>
      </c>
    </row>
    <row r="465" spans="1:13">
      <c r="A465" s="245">
        <v>455</v>
      </c>
      <c r="B465" s="440" t="s">
        <v>184</v>
      </c>
      <c r="C465" s="437">
        <v>1056.45</v>
      </c>
      <c r="D465" s="438">
        <v>1052.3999999999999</v>
      </c>
      <c r="E465" s="438">
        <v>1042.4999999999998</v>
      </c>
      <c r="F465" s="438">
        <v>1028.55</v>
      </c>
      <c r="G465" s="438">
        <v>1018.6499999999999</v>
      </c>
      <c r="H465" s="438">
        <v>1066.3499999999997</v>
      </c>
      <c r="I465" s="438">
        <v>1076.2499999999998</v>
      </c>
      <c r="J465" s="438">
        <v>1090.1999999999996</v>
      </c>
      <c r="K465" s="437">
        <v>1062.3</v>
      </c>
      <c r="L465" s="437">
        <v>1038.45</v>
      </c>
      <c r="M465" s="437">
        <v>41.305390000000003</v>
      </c>
    </row>
    <row r="466" spans="1:13">
      <c r="A466" s="245">
        <v>456</v>
      </c>
      <c r="B466" s="440" t="s">
        <v>276</v>
      </c>
      <c r="C466" s="437">
        <v>167.55</v>
      </c>
      <c r="D466" s="438">
        <v>168.65</v>
      </c>
      <c r="E466" s="438">
        <v>165.70000000000002</v>
      </c>
      <c r="F466" s="438">
        <v>163.85000000000002</v>
      </c>
      <c r="G466" s="438">
        <v>160.90000000000003</v>
      </c>
      <c r="H466" s="438">
        <v>170.5</v>
      </c>
      <c r="I466" s="438">
        <v>173.45</v>
      </c>
      <c r="J466" s="438">
        <v>175.29999999999998</v>
      </c>
      <c r="K466" s="437">
        <v>171.6</v>
      </c>
      <c r="L466" s="437">
        <v>166.8</v>
      </c>
      <c r="M466" s="437">
        <v>3.45933</v>
      </c>
    </row>
    <row r="467" spans="1:13">
      <c r="A467" s="245">
        <v>457</v>
      </c>
      <c r="B467" s="440" t="s">
        <v>164</v>
      </c>
      <c r="C467" s="437">
        <v>1024.8</v>
      </c>
      <c r="D467" s="438">
        <v>1021.9333333333334</v>
      </c>
      <c r="E467" s="438">
        <v>1011.8666666666668</v>
      </c>
      <c r="F467" s="438">
        <v>998.93333333333339</v>
      </c>
      <c r="G467" s="438">
        <v>988.86666666666679</v>
      </c>
      <c r="H467" s="438">
        <v>1034.8666666666668</v>
      </c>
      <c r="I467" s="438">
        <v>1044.9333333333334</v>
      </c>
      <c r="J467" s="438">
        <v>1057.8666666666668</v>
      </c>
      <c r="K467" s="437">
        <v>1032</v>
      </c>
      <c r="L467" s="437">
        <v>1009</v>
      </c>
      <c r="M467" s="437">
        <v>2.9698699999999998</v>
      </c>
    </row>
    <row r="468" spans="1:13">
      <c r="A468" s="245">
        <v>458</v>
      </c>
      <c r="B468" s="440" t="s">
        <v>507</v>
      </c>
      <c r="C468" s="437">
        <v>1395.55</v>
      </c>
      <c r="D468" s="438">
        <v>1394.3500000000001</v>
      </c>
      <c r="E468" s="438">
        <v>1381.1500000000003</v>
      </c>
      <c r="F468" s="438">
        <v>1366.7500000000002</v>
      </c>
      <c r="G468" s="438">
        <v>1353.5500000000004</v>
      </c>
      <c r="H468" s="438">
        <v>1408.7500000000002</v>
      </c>
      <c r="I468" s="438">
        <v>1421.95</v>
      </c>
      <c r="J468" s="438">
        <v>1436.3500000000001</v>
      </c>
      <c r="K468" s="437">
        <v>1407.55</v>
      </c>
      <c r="L468" s="437">
        <v>1379.95</v>
      </c>
      <c r="M468" s="437">
        <v>0.25045000000000001</v>
      </c>
    </row>
    <row r="469" spans="1:13">
      <c r="A469" s="245">
        <v>459</v>
      </c>
      <c r="B469" s="440" t="s">
        <v>508</v>
      </c>
      <c r="C469" s="437">
        <v>1385.6</v>
      </c>
      <c r="D469" s="438">
        <v>1374.8666666666668</v>
      </c>
      <c r="E469" s="438">
        <v>1354.7333333333336</v>
      </c>
      <c r="F469" s="438">
        <v>1323.8666666666668</v>
      </c>
      <c r="G469" s="438">
        <v>1303.7333333333336</v>
      </c>
      <c r="H469" s="438">
        <v>1405.7333333333336</v>
      </c>
      <c r="I469" s="438">
        <v>1425.8666666666668</v>
      </c>
      <c r="J469" s="438">
        <v>1456.7333333333336</v>
      </c>
      <c r="K469" s="437">
        <v>1395</v>
      </c>
      <c r="L469" s="437">
        <v>1344</v>
      </c>
      <c r="M469" s="437">
        <v>8.8790099999999992</v>
      </c>
    </row>
    <row r="470" spans="1:13">
      <c r="A470" s="245">
        <v>460</v>
      </c>
      <c r="B470" s="440" t="s">
        <v>509</v>
      </c>
      <c r="C470" s="437">
        <v>1541.3</v>
      </c>
      <c r="D470" s="438">
        <v>1498.4333333333334</v>
      </c>
      <c r="E470" s="438">
        <v>1432.8666666666668</v>
      </c>
      <c r="F470" s="438">
        <v>1324.4333333333334</v>
      </c>
      <c r="G470" s="438">
        <v>1258.8666666666668</v>
      </c>
      <c r="H470" s="438">
        <v>1606.8666666666668</v>
      </c>
      <c r="I470" s="438">
        <v>1672.4333333333334</v>
      </c>
      <c r="J470" s="438">
        <v>1780.8666666666668</v>
      </c>
      <c r="K470" s="437">
        <v>1564</v>
      </c>
      <c r="L470" s="437">
        <v>1390</v>
      </c>
      <c r="M470" s="437">
        <v>5.3529099999999996</v>
      </c>
    </row>
    <row r="471" spans="1:13">
      <c r="A471" s="245">
        <v>461</v>
      </c>
      <c r="B471" s="440" t="s">
        <v>185</v>
      </c>
      <c r="C471" s="437">
        <v>1782.55</v>
      </c>
      <c r="D471" s="438">
        <v>1774.5333333333335</v>
      </c>
      <c r="E471" s="438">
        <v>1763.0666666666671</v>
      </c>
      <c r="F471" s="438">
        <v>1743.5833333333335</v>
      </c>
      <c r="G471" s="438">
        <v>1732.116666666667</v>
      </c>
      <c r="H471" s="438">
        <v>1794.0166666666671</v>
      </c>
      <c r="I471" s="438">
        <v>1805.4833333333338</v>
      </c>
      <c r="J471" s="438">
        <v>1824.9666666666672</v>
      </c>
      <c r="K471" s="437">
        <v>1786</v>
      </c>
      <c r="L471" s="437">
        <v>1755.05</v>
      </c>
      <c r="M471" s="437">
        <v>16.085180000000001</v>
      </c>
    </row>
    <row r="472" spans="1:13">
      <c r="A472" s="245">
        <v>462</v>
      </c>
      <c r="B472" s="440" t="s">
        <v>186</v>
      </c>
      <c r="C472" s="437">
        <v>2903.7</v>
      </c>
      <c r="D472" s="438">
        <v>2914.7833333333328</v>
      </c>
      <c r="E472" s="438">
        <v>2888.8666666666659</v>
      </c>
      <c r="F472" s="438">
        <v>2874.0333333333328</v>
      </c>
      <c r="G472" s="438">
        <v>2848.1166666666659</v>
      </c>
      <c r="H472" s="438">
        <v>2929.6166666666659</v>
      </c>
      <c r="I472" s="438">
        <v>2955.5333333333328</v>
      </c>
      <c r="J472" s="438">
        <v>2970.3666666666659</v>
      </c>
      <c r="K472" s="437">
        <v>2940.7</v>
      </c>
      <c r="L472" s="437">
        <v>2899.95</v>
      </c>
      <c r="M472" s="437">
        <v>0.84924999999999995</v>
      </c>
    </row>
    <row r="473" spans="1:13">
      <c r="A473" s="245">
        <v>463</v>
      </c>
      <c r="B473" s="440" t="s">
        <v>187</v>
      </c>
      <c r="C473" s="437">
        <v>457.5</v>
      </c>
      <c r="D473" s="438">
        <v>457.01666666666665</v>
      </c>
      <c r="E473" s="438">
        <v>453.5333333333333</v>
      </c>
      <c r="F473" s="438">
        <v>449.56666666666666</v>
      </c>
      <c r="G473" s="438">
        <v>446.08333333333331</v>
      </c>
      <c r="H473" s="438">
        <v>460.98333333333329</v>
      </c>
      <c r="I473" s="438">
        <v>464.46666666666664</v>
      </c>
      <c r="J473" s="438">
        <v>468.43333333333328</v>
      </c>
      <c r="K473" s="437">
        <v>460.5</v>
      </c>
      <c r="L473" s="437">
        <v>453.05</v>
      </c>
      <c r="M473" s="437">
        <v>9.4038799999999991</v>
      </c>
    </row>
    <row r="474" spans="1:13">
      <c r="A474" s="245">
        <v>464</v>
      </c>
      <c r="B474" s="440" t="s">
        <v>510</v>
      </c>
      <c r="C474" s="437">
        <v>857.5</v>
      </c>
      <c r="D474" s="438">
        <v>858.08333333333337</v>
      </c>
      <c r="E474" s="438">
        <v>848.41666666666674</v>
      </c>
      <c r="F474" s="438">
        <v>839.33333333333337</v>
      </c>
      <c r="G474" s="438">
        <v>829.66666666666674</v>
      </c>
      <c r="H474" s="438">
        <v>867.16666666666674</v>
      </c>
      <c r="I474" s="438">
        <v>876.83333333333348</v>
      </c>
      <c r="J474" s="438">
        <v>885.91666666666674</v>
      </c>
      <c r="K474" s="437">
        <v>867.75</v>
      </c>
      <c r="L474" s="437">
        <v>849</v>
      </c>
      <c r="M474" s="437">
        <v>4.37812</v>
      </c>
    </row>
    <row r="475" spans="1:13">
      <c r="A475" s="245">
        <v>465</v>
      </c>
      <c r="B475" s="440" t="s">
        <v>511</v>
      </c>
      <c r="C475" s="437">
        <v>16.600000000000001</v>
      </c>
      <c r="D475" s="438">
        <v>16.75</v>
      </c>
      <c r="E475" s="438">
        <v>16.399999999999999</v>
      </c>
      <c r="F475" s="438">
        <v>16.2</v>
      </c>
      <c r="G475" s="438">
        <v>15.849999999999998</v>
      </c>
      <c r="H475" s="438">
        <v>16.95</v>
      </c>
      <c r="I475" s="438">
        <v>17.3</v>
      </c>
      <c r="J475" s="438">
        <v>17.5</v>
      </c>
      <c r="K475" s="437">
        <v>17.100000000000001</v>
      </c>
      <c r="L475" s="437">
        <v>16.55</v>
      </c>
      <c r="M475" s="437">
        <v>143.20402999999999</v>
      </c>
    </row>
    <row r="476" spans="1:13">
      <c r="A476" s="245">
        <v>466</v>
      </c>
      <c r="B476" s="440" t="s">
        <v>512</v>
      </c>
      <c r="C476" s="437">
        <v>1169.1500000000001</v>
      </c>
      <c r="D476" s="438">
        <v>1167.7166666666667</v>
      </c>
      <c r="E476" s="438">
        <v>1147.4333333333334</v>
      </c>
      <c r="F476" s="438">
        <v>1125.7166666666667</v>
      </c>
      <c r="G476" s="438">
        <v>1105.4333333333334</v>
      </c>
      <c r="H476" s="438">
        <v>1189.4333333333334</v>
      </c>
      <c r="I476" s="438">
        <v>1209.7166666666667</v>
      </c>
      <c r="J476" s="438">
        <v>1231.4333333333334</v>
      </c>
      <c r="K476" s="437">
        <v>1188</v>
      </c>
      <c r="L476" s="437">
        <v>1146</v>
      </c>
      <c r="M476" s="437">
        <v>0.44185999999999998</v>
      </c>
    </row>
    <row r="477" spans="1:13">
      <c r="A477" s="245">
        <v>467</v>
      </c>
      <c r="B477" s="440" t="s">
        <v>513</v>
      </c>
      <c r="C477" s="437">
        <v>14.75</v>
      </c>
      <c r="D477" s="438">
        <v>14.950000000000001</v>
      </c>
      <c r="E477" s="438">
        <v>14.400000000000002</v>
      </c>
      <c r="F477" s="438">
        <v>14.05</v>
      </c>
      <c r="G477" s="438">
        <v>13.500000000000002</v>
      </c>
      <c r="H477" s="438">
        <v>15.300000000000002</v>
      </c>
      <c r="I477" s="438">
        <v>15.850000000000003</v>
      </c>
      <c r="J477" s="438">
        <v>16.200000000000003</v>
      </c>
      <c r="K477" s="437">
        <v>15.5</v>
      </c>
      <c r="L477" s="437">
        <v>14.6</v>
      </c>
      <c r="M477" s="437">
        <v>458.35833000000002</v>
      </c>
    </row>
    <row r="478" spans="1:13">
      <c r="A478" s="245">
        <v>468</v>
      </c>
      <c r="B478" s="440" t="s">
        <v>514</v>
      </c>
      <c r="C478" s="437">
        <v>470.3</v>
      </c>
      <c r="D478" s="438">
        <v>469.85000000000008</v>
      </c>
      <c r="E478" s="438">
        <v>460.80000000000018</v>
      </c>
      <c r="F478" s="438">
        <v>451.30000000000013</v>
      </c>
      <c r="G478" s="438">
        <v>442.25000000000023</v>
      </c>
      <c r="H478" s="438">
        <v>479.35000000000014</v>
      </c>
      <c r="I478" s="438">
        <v>488.4</v>
      </c>
      <c r="J478" s="438">
        <v>497.90000000000009</v>
      </c>
      <c r="K478" s="437">
        <v>478.9</v>
      </c>
      <c r="L478" s="437">
        <v>460.35</v>
      </c>
      <c r="M478" s="437">
        <v>1.8627100000000001</v>
      </c>
    </row>
    <row r="479" spans="1:13">
      <c r="A479" s="245">
        <v>469</v>
      </c>
      <c r="B479" s="440" t="s">
        <v>193</v>
      </c>
      <c r="C479" s="437">
        <v>804</v>
      </c>
      <c r="D479" s="438">
        <v>802.68333333333339</v>
      </c>
      <c r="E479" s="438">
        <v>794.41666666666674</v>
      </c>
      <c r="F479" s="438">
        <v>784.83333333333337</v>
      </c>
      <c r="G479" s="438">
        <v>776.56666666666672</v>
      </c>
      <c r="H479" s="438">
        <v>812.26666666666677</v>
      </c>
      <c r="I479" s="438">
        <v>820.53333333333342</v>
      </c>
      <c r="J479" s="438">
        <v>830.11666666666679</v>
      </c>
      <c r="K479" s="437">
        <v>810.95</v>
      </c>
      <c r="L479" s="437">
        <v>793.1</v>
      </c>
      <c r="M479" s="437">
        <v>54.988230000000001</v>
      </c>
    </row>
    <row r="480" spans="1:13">
      <c r="A480" s="245">
        <v>470</v>
      </c>
      <c r="B480" s="440" t="s">
        <v>190</v>
      </c>
      <c r="C480" s="437">
        <v>209.05</v>
      </c>
      <c r="D480" s="438">
        <v>209.86666666666667</v>
      </c>
      <c r="E480" s="438">
        <v>207.73333333333335</v>
      </c>
      <c r="F480" s="438">
        <v>206.41666666666669</v>
      </c>
      <c r="G480" s="438">
        <v>204.28333333333336</v>
      </c>
      <c r="H480" s="438">
        <v>211.18333333333334</v>
      </c>
      <c r="I480" s="438">
        <v>213.31666666666666</v>
      </c>
      <c r="J480" s="438">
        <v>214.63333333333333</v>
      </c>
      <c r="K480" s="437">
        <v>212</v>
      </c>
      <c r="L480" s="437">
        <v>208.55</v>
      </c>
      <c r="M480" s="437">
        <v>3.7423700000000002</v>
      </c>
    </row>
    <row r="481" spans="1:13">
      <c r="A481" s="245">
        <v>471</v>
      </c>
      <c r="B481" s="440" t="s">
        <v>784</v>
      </c>
      <c r="C481" s="437">
        <v>31.35</v>
      </c>
      <c r="D481" s="438">
        <v>31.566666666666666</v>
      </c>
      <c r="E481" s="438">
        <v>31.033333333333331</v>
      </c>
      <c r="F481" s="438">
        <v>30.716666666666665</v>
      </c>
      <c r="G481" s="438">
        <v>30.18333333333333</v>
      </c>
      <c r="H481" s="438">
        <v>31.883333333333333</v>
      </c>
      <c r="I481" s="438">
        <v>32.416666666666671</v>
      </c>
      <c r="J481" s="438">
        <v>32.733333333333334</v>
      </c>
      <c r="K481" s="437">
        <v>32.1</v>
      </c>
      <c r="L481" s="437">
        <v>31.25</v>
      </c>
      <c r="M481" s="437">
        <v>20.145689999999998</v>
      </c>
    </row>
    <row r="482" spans="1:13">
      <c r="A482" s="245">
        <v>472</v>
      </c>
      <c r="B482" s="440" t="s">
        <v>191</v>
      </c>
      <c r="C482" s="437">
        <v>6903.35</v>
      </c>
      <c r="D482" s="438">
        <v>6879.6833333333334</v>
      </c>
      <c r="E482" s="438">
        <v>6805.666666666667</v>
      </c>
      <c r="F482" s="438">
        <v>6707.9833333333336</v>
      </c>
      <c r="G482" s="438">
        <v>6633.9666666666672</v>
      </c>
      <c r="H482" s="438">
        <v>6977.3666666666668</v>
      </c>
      <c r="I482" s="438">
        <v>7051.3833333333332</v>
      </c>
      <c r="J482" s="438">
        <v>7149.0666666666666</v>
      </c>
      <c r="K482" s="437">
        <v>6953.7</v>
      </c>
      <c r="L482" s="437">
        <v>6782</v>
      </c>
      <c r="M482" s="437">
        <v>4.3844399999999997</v>
      </c>
    </row>
    <row r="483" spans="1:13">
      <c r="A483" s="245">
        <v>473</v>
      </c>
      <c r="B483" s="440" t="s">
        <v>192</v>
      </c>
      <c r="C483" s="437">
        <v>39.200000000000003</v>
      </c>
      <c r="D483" s="438">
        <v>39.666666666666664</v>
      </c>
      <c r="E483" s="438">
        <v>38.633333333333326</v>
      </c>
      <c r="F483" s="438">
        <v>38.066666666666663</v>
      </c>
      <c r="G483" s="438">
        <v>37.033333333333324</v>
      </c>
      <c r="H483" s="438">
        <v>40.233333333333327</v>
      </c>
      <c r="I483" s="438">
        <v>41.266666666666673</v>
      </c>
      <c r="J483" s="438">
        <v>41.833333333333329</v>
      </c>
      <c r="K483" s="437">
        <v>40.700000000000003</v>
      </c>
      <c r="L483" s="437">
        <v>39.1</v>
      </c>
      <c r="M483" s="437">
        <v>348.44225</v>
      </c>
    </row>
    <row r="484" spans="1:13">
      <c r="A484" s="245">
        <v>474</v>
      </c>
      <c r="B484" s="440" t="s">
        <v>189</v>
      </c>
      <c r="C484" s="437">
        <v>1403.85</v>
      </c>
      <c r="D484" s="438">
        <v>1432.0666666666668</v>
      </c>
      <c r="E484" s="438">
        <v>1365.1833333333336</v>
      </c>
      <c r="F484" s="438">
        <v>1326.5166666666669</v>
      </c>
      <c r="G484" s="438">
        <v>1259.6333333333337</v>
      </c>
      <c r="H484" s="438">
        <v>1470.7333333333336</v>
      </c>
      <c r="I484" s="438">
        <v>1537.6166666666668</v>
      </c>
      <c r="J484" s="438">
        <v>1576.2833333333335</v>
      </c>
      <c r="K484" s="437">
        <v>1498.95</v>
      </c>
      <c r="L484" s="437">
        <v>1393.4</v>
      </c>
      <c r="M484" s="437">
        <v>43.13382</v>
      </c>
    </row>
    <row r="485" spans="1:13">
      <c r="A485" s="245">
        <v>475</v>
      </c>
      <c r="B485" s="440" t="s">
        <v>141</v>
      </c>
      <c r="C485" s="437">
        <v>663.7</v>
      </c>
      <c r="D485" s="438">
        <v>669.23333333333335</v>
      </c>
      <c r="E485" s="438">
        <v>654.4666666666667</v>
      </c>
      <c r="F485" s="438">
        <v>645.23333333333335</v>
      </c>
      <c r="G485" s="438">
        <v>630.4666666666667</v>
      </c>
      <c r="H485" s="438">
        <v>678.4666666666667</v>
      </c>
      <c r="I485" s="438">
        <v>693.23333333333335</v>
      </c>
      <c r="J485" s="438">
        <v>702.4666666666667</v>
      </c>
      <c r="K485" s="437">
        <v>684</v>
      </c>
      <c r="L485" s="437">
        <v>660</v>
      </c>
      <c r="M485" s="437">
        <v>14.3528</v>
      </c>
    </row>
    <row r="486" spans="1:13">
      <c r="A486" s="245">
        <v>476</v>
      </c>
      <c r="B486" s="440" t="s">
        <v>277</v>
      </c>
      <c r="C486" s="437">
        <v>270.85000000000002</v>
      </c>
      <c r="D486" s="438">
        <v>268.18333333333334</v>
      </c>
      <c r="E486" s="438">
        <v>263.66666666666669</v>
      </c>
      <c r="F486" s="438">
        <v>256.48333333333335</v>
      </c>
      <c r="G486" s="438">
        <v>251.9666666666667</v>
      </c>
      <c r="H486" s="438">
        <v>275.36666666666667</v>
      </c>
      <c r="I486" s="438">
        <v>279.88333333333333</v>
      </c>
      <c r="J486" s="438">
        <v>287.06666666666666</v>
      </c>
      <c r="K486" s="437">
        <v>272.7</v>
      </c>
      <c r="L486" s="437">
        <v>261</v>
      </c>
      <c r="M486" s="437">
        <v>14.447240000000001</v>
      </c>
    </row>
    <row r="487" spans="1:13">
      <c r="A487" s="245">
        <v>477</v>
      </c>
      <c r="B487" s="440" t="s">
        <v>515</v>
      </c>
      <c r="C487" s="437">
        <v>2850.3</v>
      </c>
      <c r="D487" s="438">
        <v>2872.0166666666664</v>
      </c>
      <c r="E487" s="438">
        <v>2814.083333333333</v>
      </c>
      <c r="F487" s="438">
        <v>2777.8666666666668</v>
      </c>
      <c r="G487" s="438">
        <v>2719.9333333333334</v>
      </c>
      <c r="H487" s="438">
        <v>2908.2333333333327</v>
      </c>
      <c r="I487" s="438">
        <v>2966.1666666666661</v>
      </c>
      <c r="J487" s="438">
        <v>3002.3833333333323</v>
      </c>
      <c r="K487" s="437">
        <v>2929.95</v>
      </c>
      <c r="L487" s="437">
        <v>2835.8</v>
      </c>
      <c r="M487" s="437">
        <v>0.30570000000000003</v>
      </c>
    </row>
    <row r="488" spans="1:13">
      <c r="A488" s="245">
        <v>478</v>
      </c>
      <c r="B488" s="440" t="s">
        <v>516</v>
      </c>
      <c r="C488" s="437">
        <v>385.6</v>
      </c>
      <c r="D488" s="438">
        <v>388.15000000000003</v>
      </c>
      <c r="E488" s="438">
        <v>381.90000000000009</v>
      </c>
      <c r="F488" s="438">
        <v>378.20000000000005</v>
      </c>
      <c r="G488" s="438">
        <v>371.9500000000001</v>
      </c>
      <c r="H488" s="438">
        <v>391.85000000000008</v>
      </c>
      <c r="I488" s="438">
        <v>398.09999999999997</v>
      </c>
      <c r="J488" s="438">
        <v>401.80000000000007</v>
      </c>
      <c r="K488" s="437">
        <v>394.4</v>
      </c>
      <c r="L488" s="437">
        <v>384.45</v>
      </c>
      <c r="M488" s="437">
        <v>1.5557000000000001</v>
      </c>
    </row>
    <row r="489" spans="1:13">
      <c r="A489" s="245">
        <v>479</v>
      </c>
      <c r="B489" s="440" t="s">
        <v>517</v>
      </c>
      <c r="C489" s="437">
        <v>271.95</v>
      </c>
      <c r="D489" s="438">
        <v>274.61666666666662</v>
      </c>
      <c r="E489" s="438">
        <v>267.33333333333326</v>
      </c>
      <c r="F489" s="438">
        <v>262.71666666666664</v>
      </c>
      <c r="G489" s="438">
        <v>255.43333333333328</v>
      </c>
      <c r="H489" s="438">
        <v>279.23333333333323</v>
      </c>
      <c r="I489" s="438">
        <v>286.51666666666665</v>
      </c>
      <c r="J489" s="438">
        <v>291.13333333333321</v>
      </c>
      <c r="K489" s="437">
        <v>281.89999999999998</v>
      </c>
      <c r="L489" s="437">
        <v>270</v>
      </c>
      <c r="M489" s="437">
        <v>1.45357</v>
      </c>
    </row>
    <row r="490" spans="1:13">
      <c r="A490" s="245">
        <v>480</v>
      </c>
      <c r="B490" s="440" t="s">
        <v>518</v>
      </c>
      <c r="C490" s="437">
        <v>3499.9</v>
      </c>
      <c r="D490" s="438">
        <v>3502.1166666666668</v>
      </c>
      <c r="E490" s="438">
        <v>3487.0333333333338</v>
      </c>
      <c r="F490" s="438">
        <v>3474.166666666667</v>
      </c>
      <c r="G490" s="438">
        <v>3459.0833333333339</v>
      </c>
      <c r="H490" s="438">
        <v>3514.9833333333336</v>
      </c>
      <c r="I490" s="438">
        <v>3530.0666666666666</v>
      </c>
      <c r="J490" s="438">
        <v>3542.9333333333334</v>
      </c>
      <c r="K490" s="437">
        <v>3517.2</v>
      </c>
      <c r="L490" s="437">
        <v>3489.25</v>
      </c>
      <c r="M490" s="437">
        <v>6.2740000000000004E-2</v>
      </c>
    </row>
    <row r="491" spans="1:13">
      <c r="A491" s="245">
        <v>481</v>
      </c>
      <c r="B491" s="440" t="s">
        <v>519</v>
      </c>
      <c r="C491" s="437">
        <v>828.65</v>
      </c>
      <c r="D491" s="438">
        <v>833.26666666666677</v>
      </c>
      <c r="E491" s="438">
        <v>820.53333333333353</v>
      </c>
      <c r="F491" s="438">
        <v>812.41666666666674</v>
      </c>
      <c r="G491" s="438">
        <v>799.68333333333351</v>
      </c>
      <c r="H491" s="438">
        <v>841.38333333333355</v>
      </c>
      <c r="I491" s="438">
        <v>854.1166666666669</v>
      </c>
      <c r="J491" s="438">
        <v>862.23333333333358</v>
      </c>
      <c r="K491" s="437">
        <v>846</v>
      </c>
      <c r="L491" s="437">
        <v>825.15</v>
      </c>
      <c r="M491" s="437">
        <v>0.58318000000000003</v>
      </c>
    </row>
    <row r="492" spans="1:13">
      <c r="A492" s="245">
        <v>482</v>
      </c>
      <c r="B492" s="440" t="s">
        <v>520</v>
      </c>
      <c r="C492" s="437">
        <v>45.35</v>
      </c>
      <c r="D492" s="438">
        <v>45.783333333333331</v>
      </c>
      <c r="E492" s="438">
        <v>44.716666666666661</v>
      </c>
      <c r="F492" s="438">
        <v>44.083333333333329</v>
      </c>
      <c r="G492" s="438">
        <v>43.016666666666659</v>
      </c>
      <c r="H492" s="438">
        <v>46.416666666666664</v>
      </c>
      <c r="I492" s="438">
        <v>47.483333333333327</v>
      </c>
      <c r="J492" s="438">
        <v>48.116666666666667</v>
      </c>
      <c r="K492" s="437">
        <v>46.85</v>
      </c>
      <c r="L492" s="437">
        <v>45.15</v>
      </c>
      <c r="M492" s="437">
        <v>27.677969999999998</v>
      </c>
    </row>
    <row r="493" spans="1:13">
      <c r="A493" s="245">
        <v>483</v>
      </c>
      <c r="B493" s="440" t="s">
        <v>521</v>
      </c>
      <c r="C493" s="437">
        <v>1364.95</v>
      </c>
      <c r="D493" s="438">
        <v>1372.0166666666667</v>
      </c>
      <c r="E493" s="438">
        <v>1350.9333333333334</v>
      </c>
      <c r="F493" s="438">
        <v>1336.9166666666667</v>
      </c>
      <c r="G493" s="438">
        <v>1315.8333333333335</v>
      </c>
      <c r="H493" s="438">
        <v>1386.0333333333333</v>
      </c>
      <c r="I493" s="438">
        <v>1407.1166666666668</v>
      </c>
      <c r="J493" s="438">
        <v>1421.1333333333332</v>
      </c>
      <c r="K493" s="437">
        <v>1393.1</v>
      </c>
      <c r="L493" s="437">
        <v>1358</v>
      </c>
      <c r="M493" s="437">
        <v>0.27072000000000002</v>
      </c>
    </row>
    <row r="494" spans="1:13">
      <c r="A494" s="245">
        <v>484</v>
      </c>
      <c r="B494" s="440" t="s">
        <v>278</v>
      </c>
      <c r="C494" s="437">
        <v>372.85</v>
      </c>
      <c r="D494" s="438">
        <v>373.95</v>
      </c>
      <c r="E494" s="438">
        <v>369.9</v>
      </c>
      <c r="F494" s="438">
        <v>366.95</v>
      </c>
      <c r="G494" s="438">
        <v>362.9</v>
      </c>
      <c r="H494" s="438">
        <v>376.9</v>
      </c>
      <c r="I494" s="438">
        <v>380.95000000000005</v>
      </c>
      <c r="J494" s="438">
        <v>383.9</v>
      </c>
      <c r="K494" s="437">
        <v>378</v>
      </c>
      <c r="L494" s="437">
        <v>371</v>
      </c>
      <c r="M494" s="437">
        <v>0.46609</v>
      </c>
    </row>
    <row r="495" spans="1:13">
      <c r="A495" s="245">
        <v>485</v>
      </c>
      <c r="B495" s="440" t="s">
        <v>522</v>
      </c>
      <c r="C495" s="437">
        <v>753.45</v>
      </c>
      <c r="D495" s="438">
        <v>760.80000000000007</v>
      </c>
      <c r="E495" s="438">
        <v>744.35000000000014</v>
      </c>
      <c r="F495" s="438">
        <v>735.25000000000011</v>
      </c>
      <c r="G495" s="438">
        <v>718.80000000000018</v>
      </c>
      <c r="H495" s="438">
        <v>769.90000000000009</v>
      </c>
      <c r="I495" s="438">
        <v>786.35000000000014</v>
      </c>
      <c r="J495" s="438">
        <v>795.45</v>
      </c>
      <c r="K495" s="437">
        <v>777.25</v>
      </c>
      <c r="L495" s="437">
        <v>751.7</v>
      </c>
      <c r="M495" s="437">
        <v>5.7564900000000003</v>
      </c>
    </row>
    <row r="496" spans="1:13">
      <c r="A496" s="245">
        <v>486</v>
      </c>
      <c r="B496" s="440" t="s">
        <v>523</v>
      </c>
      <c r="C496" s="437">
        <v>3668.8</v>
      </c>
      <c r="D496" s="438">
        <v>3666.2666666666664</v>
      </c>
      <c r="E496" s="438">
        <v>3377.5333333333328</v>
      </c>
      <c r="F496" s="438">
        <v>3086.2666666666664</v>
      </c>
      <c r="G496" s="438">
        <v>2797.5333333333328</v>
      </c>
      <c r="H496" s="438">
        <v>3957.5333333333328</v>
      </c>
      <c r="I496" s="438">
        <v>4246.2666666666664</v>
      </c>
      <c r="J496" s="438">
        <v>4537.5333333333328</v>
      </c>
      <c r="K496" s="437">
        <v>3955</v>
      </c>
      <c r="L496" s="437">
        <v>3375</v>
      </c>
      <c r="M496" s="437">
        <v>57.772179999999999</v>
      </c>
    </row>
    <row r="497" spans="1:13">
      <c r="A497" s="245">
        <v>487</v>
      </c>
      <c r="B497" s="440" t="s">
        <v>524</v>
      </c>
      <c r="C497" s="437">
        <v>1864.4</v>
      </c>
      <c r="D497" s="438">
        <v>1871.2666666666667</v>
      </c>
      <c r="E497" s="438">
        <v>1798.1833333333334</v>
      </c>
      <c r="F497" s="438">
        <v>1731.9666666666667</v>
      </c>
      <c r="G497" s="438">
        <v>1658.8833333333334</v>
      </c>
      <c r="H497" s="438">
        <v>1937.4833333333333</v>
      </c>
      <c r="I497" s="438">
        <v>2010.5666666666668</v>
      </c>
      <c r="J497" s="438">
        <v>2076.7833333333333</v>
      </c>
      <c r="K497" s="437">
        <v>1944.35</v>
      </c>
      <c r="L497" s="437">
        <v>1805.05</v>
      </c>
      <c r="M497" s="437">
        <v>5.1332100000000001</v>
      </c>
    </row>
    <row r="498" spans="1:13">
      <c r="A498" s="245">
        <v>488</v>
      </c>
      <c r="B498" s="440" t="s">
        <v>118</v>
      </c>
      <c r="C498" s="437">
        <v>9.9499999999999993</v>
      </c>
      <c r="D498" s="438">
        <v>9.9833333333333343</v>
      </c>
      <c r="E498" s="438">
        <v>9.8166666666666682</v>
      </c>
      <c r="F498" s="438">
        <v>9.6833333333333336</v>
      </c>
      <c r="G498" s="438">
        <v>9.5166666666666675</v>
      </c>
      <c r="H498" s="438">
        <v>10.116666666666669</v>
      </c>
      <c r="I498" s="438">
        <v>10.283333333333333</v>
      </c>
      <c r="J498" s="438">
        <v>10.41666666666667</v>
      </c>
      <c r="K498" s="437">
        <v>10.15</v>
      </c>
      <c r="L498" s="437">
        <v>9.85</v>
      </c>
      <c r="M498" s="437">
        <v>1489.9051099999999</v>
      </c>
    </row>
    <row r="499" spans="1:13">
      <c r="A499" s="245">
        <v>489</v>
      </c>
      <c r="B499" s="440" t="s">
        <v>195</v>
      </c>
      <c r="C499" s="437">
        <v>1030.75</v>
      </c>
      <c r="D499" s="438">
        <v>1031.8833333333334</v>
      </c>
      <c r="E499" s="438">
        <v>1017.6166666666668</v>
      </c>
      <c r="F499" s="438">
        <v>1004.4833333333333</v>
      </c>
      <c r="G499" s="438">
        <v>990.2166666666667</v>
      </c>
      <c r="H499" s="438">
        <v>1045.0166666666669</v>
      </c>
      <c r="I499" s="438">
        <v>1059.2833333333338</v>
      </c>
      <c r="J499" s="438">
        <v>1072.416666666667</v>
      </c>
      <c r="K499" s="437">
        <v>1046.1500000000001</v>
      </c>
      <c r="L499" s="437">
        <v>1018.75</v>
      </c>
      <c r="M499" s="437">
        <v>14.29584</v>
      </c>
    </row>
    <row r="500" spans="1:13">
      <c r="A500" s="245">
        <v>490</v>
      </c>
      <c r="B500" s="440" t="s">
        <v>525</v>
      </c>
      <c r="C500" s="437">
        <v>6889.2</v>
      </c>
      <c r="D500" s="438">
        <v>7054.4000000000005</v>
      </c>
      <c r="E500" s="438">
        <v>6634.8000000000011</v>
      </c>
      <c r="F500" s="438">
        <v>6380.4000000000005</v>
      </c>
      <c r="G500" s="438">
        <v>5960.8000000000011</v>
      </c>
      <c r="H500" s="438">
        <v>7308.8000000000011</v>
      </c>
      <c r="I500" s="438">
        <v>7728.4000000000015</v>
      </c>
      <c r="J500" s="438">
        <v>7982.8000000000011</v>
      </c>
      <c r="K500" s="437">
        <v>7474</v>
      </c>
      <c r="L500" s="437">
        <v>6800</v>
      </c>
      <c r="M500" s="437">
        <v>0.64248000000000005</v>
      </c>
    </row>
    <row r="501" spans="1:13">
      <c r="A501" s="245">
        <v>491</v>
      </c>
      <c r="B501" s="440" t="s">
        <v>526</v>
      </c>
      <c r="C501" s="437">
        <v>148</v>
      </c>
      <c r="D501" s="438">
        <v>149</v>
      </c>
      <c r="E501" s="438">
        <v>146.15</v>
      </c>
      <c r="F501" s="438">
        <v>144.30000000000001</v>
      </c>
      <c r="G501" s="438">
        <v>141.45000000000002</v>
      </c>
      <c r="H501" s="438">
        <v>150.85</v>
      </c>
      <c r="I501" s="438">
        <v>153.70000000000002</v>
      </c>
      <c r="J501" s="438">
        <v>155.54999999999998</v>
      </c>
      <c r="K501" s="437">
        <v>151.85</v>
      </c>
      <c r="L501" s="437">
        <v>147.15</v>
      </c>
      <c r="M501" s="437">
        <v>9.66174</v>
      </c>
    </row>
    <row r="502" spans="1:13">
      <c r="A502" s="245">
        <v>492</v>
      </c>
      <c r="B502" s="440" t="s">
        <v>527</v>
      </c>
      <c r="C502" s="437">
        <v>93.8</v>
      </c>
      <c r="D502" s="438">
        <v>94.083333333333329</v>
      </c>
      <c r="E502" s="438">
        <v>92.916666666666657</v>
      </c>
      <c r="F502" s="438">
        <v>92.033333333333331</v>
      </c>
      <c r="G502" s="438">
        <v>90.86666666666666</v>
      </c>
      <c r="H502" s="438">
        <v>94.966666666666654</v>
      </c>
      <c r="I502" s="438">
        <v>96.133333333333312</v>
      </c>
      <c r="J502" s="438">
        <v>97.016666666666652</v>
      </c>
      <c r="K502" s="437">
        <v>95.25</v>
      </c>
      <c r="L502" s="437">
        <v>93.2</v>
      </c>
      <c r="M502" s="437">
        <v>14.09404</v>
      </c>
    </row>
    <row r="503" spans="1:13">
      <c r="A503" s="245">
        <v>493</v>
      </c>
      <c r="B503" s="440" t="s">
        <v>771</v>
      </c>
      <c r="C503" s="437">
        <v>487.5</v>
      </c>
      <c r="D503" s="438">
        <v>489.15000000000003</v>
      </c>
      <c r="E503" s="438">
        <v>483.35000000000008</v>
      </c>
      <c r="F503" s="438">
        <v>479.20000000000005</v>
      </c>
      <c r="G503" s="438">
        <v>473.40000000000009</v>
      </c>
      <c r="H503" s="438">
        <v>493.30000000000007</v>
      </c>
      <c r="I503" s="438">
        <v>499.1</v>
      </c>
      <c r="J503" s="438">
        <v>503.25000000000006</v>
      </c>
      <c r="K503" s="437">
        <v>494.95</v>
      </c>
      <c r="L503" s="437">
        <v>485</v>
      </c>
      <c r="M503" s="437">
        <v>0.37158000000000002</v>
      </c>
    </row>
    <row r="504" spans="1:13">
      <c r="A504" s="245">
        <v>494</v>
      </c>
      <c r="B504" s="440" t="s">
        <v>528</v>
      </c>
      <c r="C504" s="437">
        <v>2187.8000000000002</v>
      </c>
      <c r="D504" s="438">
        <v>2196.7666666666669</v>
      </c>
      <c r="E504" s="438">
        <v>2173.5833333333339</v>
      </c>
      <c r="F504" s="438">
        <v>2159.3666666666672</v>
      </c>
      <c r="G504" s="438">
        <v>2136.1833333333343</v>
      </c>
      <c r="H504" s="438">
        <v>2210.9833333333336</v>
      </c>
      <c r="I504" s="438">
        <v>2234.166666666667</v>
      </c>
      <c r="J504" s="438">
        <v>2248.3833333333332</v>
      </c>
      <c r="K504" s="437">
        <v>2219.9499999999998</v>
      </c>
      <c r="L504" s="437">
        <v>2182.5500000000002</v>
      </c>
      <c r="M504" s="437">
        <v>0.68845999999999996</v>
      </c>
    </row>
    <row r="505" spans="1:13">
      <c r="A505" s="245">
        <v>495</v>
      </c>
      <c r="B505" s="440" t="s">
        <v>196</v>
      </c>
      <c r="C505" s="437">
        <v>540.15</v>
      </c>
      <c r="D505" s="438">
        <v>546.4666666666667</v>
      </c>
      <c r="E505" s="438">
        <v>532.08333333333337</v>
      </c>
      <c r="F505" s="438">
        <v>524.01666666666665</v>
      </c>
      <c r="G505" s="438">
        <v>509.63333333333333</v>
      </c>
      <c r="H505" s="438">
        <v>554.53333333333342</v>
      </c>
      <c r="I505" s="438">
        <v>568.91666666666663</v>
      </c>
      <c r="J505" s="438">
        <v>576.98333333333346</v>
      </c>
      <c r="K505" s="437">
        <v>560.85</v>
      </c>
      <c r="L505" s="437">
        <v>538.4</v>
      </c>
      <c r="M505" s="437">
        <v>112.42702</v>
      </c>
    </row>
    <row r="506" spans="1:13">
      <c r="A506" s="245">
        <v>496</v>
      </c>
      <c r="B506" s="440" t="s">
        <v>529</v>
      </c>
      <c r="C506" s="437">
        <v>561.35</v>
      </c>
      <c r="D506" s="438">
        <v>575.91666666666663</v>
      </c>
      <c r="E506" s="438">
        <v>543.83333333333326</v>
      </c>
      <c r="F506" s="438">
        <v>526.31666666666661</v>
      </c>
      <c r="G506" s="438">
        <v>494.23333333333323</v>
      </c>
      <c r="H506" s="438">
        <v>593.43333333333328</v>
      </c>
      <c r="I506" s="438">
        <v>625.51666666666654</v>
      </c>
      <c r="J506" s="438">
        <v>643.0333333333333</v>
      </c>
      <c r="K506" s="437">
        <v>608</v>
      </c>
      <c r="L506" s="437">
        <v>558.4</v>
      </c>
      <c r="M506" s="437">
        <v>20.681940000000001</v>
      </c>
    </row>
    <row r="507" spans="1:13">
      <c r="A507" s="245">
        <v>497</v>
      </c>
      <c r="B507" s="440" t="s">
        <v>197</v>
      </c>
      <c r="C507" s="437">
        <v>13.7</v>
      </c>
      <c r="D507" s="438">
        <v>13.75</v>
      </c>
      <c r="E507" s="438">
        <v>13.55</v>
      </c>
      <c r="F507" s="438">
        <v>13.4</v>
      </c>
      <c r="G507" s="438">
        <v>13.200000000000001</v>
      </c>
      <c r="H507" s="438">
        <v>13.9</v>
      </c>
      <c r="I507" s="438">
        <v>14.1</v>
      </c>
      <c r="J507" s="438">
        <v>14.25</v>
      </c>
      <c r="K507" s="437">
        <v>13.95</v>
      </c>
      <c r="L507" s="437">
        <v>13.6</v>
      </c>
      <c r="M507" s="437">
        <v>784.72594000000004</v>
      </c>
    </row>
    <row r="508" spans="1:13">
      <c r="A508" s="245">
        <v>498</v>
      </c>
      <c r="B508" s="440" t="s">
        <v>198</v>
      </c>
      <c r="C508" s="437">
        <v>216.45</v>
      </c>
      <c r="D508" s="438">
        <v>218.15</v>
      </c>
      <c r="E508" s="438">
        <v>214.3</v>
      </c>
      <c r="F508" s="438">
        <v>212.15</v>
      </c>
      <c r="G508" s="438">
        <v>208.3</v>
      </c>
      <c r="H508" s="438">
        <v>220.3</v>
      </c>
      <c r="I508" s="438">
        <v>224.14999999999998</v>
      </c>
      <c r="J508" s="438">
        <v>226.3</v>
      </c>
      <c r="K508" s="437">
        <v>222</v>
      </c>
      <c r="L508" s="437">
        <v>216</v>
      </c>
      <c r="M508" s="437">
        <v>92.570670000000007</v>
      </c>
    </row>
    <row r="509" spans="1:13">
      <c r="A509" s="245">
        <v>499</v>
      </c>
      <c r="B509" s="440" t="s">
        <v>530</v>
      </c>
      <c r="C509" s="437">
        <v>296.60000000000002</v>
      </c>
      <c r="D509" s="438">
        <v>298.28333333333336</v>
      </c>
      <c r="E509" s="438">
        <v>293.91666666666674</v>
      </c>
      <c r="F509" s="438">
        <v>291.23333333333341</v>
      </c>
      <c r="G509" s="438">
        <v>286.86666666666679</v>
      </c>
      <c r="H509" s="438">
        <v>300.9666666666667</v>
      </c>
      <c r="I509" s="438">
        <v>305.33333333333337</v>
      </c>
      <c r="J509" s="438">
        <v>308.01666666666665</v>
      </c>
      <c r="K509" s="437">
        <v>302.64999999999998</v>
      </c>
      <c r="L509" s="437">
        <v>295.60000000000002</v>
      </c>
      <c r="M509" s="437">
        <v>3.2193200000000002</v>
      </c>
    </row>
    <row r="510" spans="1:13">
      <c r="A510" s="245">
        <v>500</v>
      </c>
      <c r="B510" s="440" t="s">
        <v>531</v>
      </c>
      <c r="C510" s="437">
        <v>2041.65</v>
      </c>
      <c r="D510" s="438">
        <v>2050.3833333333332</v>
      </c>
      <c r="E510" s="438">
        <v>2030.2666666666664</v>
      </c>
      <c r="F510" s="438">
        <v>2018.8833333333332</v>
      </c>
      <c r="G510" s="438">
        <v>1998.7666666666664</v>
      </c>
      <c r="H510" s="438">
        <v>2061.7666666666664</v>
      </c>
      <c r="I510" s="438">
        <v>2081.8833333333332</v>
      </c>
      <c r="J510" s="438">
        <v>2093.2666666666664</v>
      </c>
      <c r="K510" s="437">
        <v>2070.5</v>
      </c>
      <c r="L510" s="437">
        <v>2039</v>
      </c>
      <c r="M510" s="437">
        <v>0.12895999999999999</v>
      </c>
    </row>
    <row r="511" spans="1:13">
      <c r="A511" s="245">
        <v>501</v>
      </c>
      <c r="B511" s="440" t="s">
        <v>741</v>
      </c>
      <c r="C511" s="437">
        <v>1790.05</v>
      </c>
      <c r="D511" s="438">
        <v>1791.3500000000001</v>
      </c>
      <c r="E511" s="438">
        <v>1763.7000000000003</v>
      </c>
      <c r="F511" s="438">
        <v>1737.3500000000001</v>
      </c>
      <c r="G511" s="438">
        <v>1709.7000000000003</v>
      </c>
      <c r="H511" s="438">
        <v>1817.7000000000003</v>
      </c>
      <c r="I511" s="438">
        <v>1845.3500000000004</v>
      </c>
      <c r="J511" s="438">
        <v>1871.7000000000003</v>
      </c>
      <c r="K511" s="437">
        <v>1819</v>
      </c>
      <c r="L511" s="437">
        <v>1765</v>
      </c>
      <c r="M511" s="437">
        <v>0.28226000000000001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5" sqref="D35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56"/>
      <c r="B5" s="556"/>
      <c r="C5" s="557"/>
      <c r="D5" s="557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58" t="s">
        <v>533</v>
      </c>
      <c r="C7" s="558"/>
      <c r="D7" s="239">
        <f>Main!B10</f>
        <v>44371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44370</v>
      </c>
      <c r="B10" s="244">
        <v>500102</v>
      </c>
      <c r="C10" s="245" t="s">
        <v>1061</v>
      </c>
      <c r="D10" s="245" t="s">
        <v>1062</v>
      </c>
      <c r="E10" s="466" t="s">
        <v>542</v>
      </c>
      <c r="F10" s="337">
        <v>1529</v>
      </c>
      <c r="G10" s="244">
        <v>1.91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44370</v>
      </c>
      <c r="B11" s="244">
        <v>500102</v>
      </c>
      <c r="C11" s="245" t="s">
        <v>1061</v>
      </c>
      <c r="D11" s="245" t="s">
        <v>1062</v>
      </c>
      <c r="E11" s="245" t="s">
        <v>543</v>
      </c>
      <c r="F11" s="337">
        <v>6501529</v>
      </c>
      <c r="G11" s="244">
        <v>1.98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44370</v>
      </c>
      <c r="B12" s="244">
        <v>538476</v>
      </c>
      <c r="C12" s="245" t="s">
        <v>1063</v>
      </c>
      <c r="D12" s="245" t="s">
        <v>1064</v>
      </c>
      <c r="E12" s="466" t="s">
        <v>543</v>
      </c>
      <c r="F12" s="337">
        <v>460000</v>
      </c>
      <c r="G12" s="244">
        <v>6.91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44370</v>
      </c>
      <c r="B13" s="244">
        <v>542155</v>
      </c>
      <c r="C13" s="245" t="s">
        <v>916</v>
      </c>
      <c r="D13" s="245" t="s">
        <v>917</v>
      </c>
      <c r="E13" s="466" t="s">
        <v>543</v>
      </c>
      <c r="F13" s="337">
        <v>106000</v>
      </c>
      <c r="G13" s="244">
        <v>2.78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44370</v>
      </c>
      <c r="B14" s="244">
        <v>524444</v>
      </c>
      <c r="C14" s="245" t="s">
        <v>1065</v>
      </c>
      <c r="D14" s="245" t="s">
        <v>1066</v>
      </c>
      <c r="E14" s="245" t="s">
        <v>543</v>
      </c>
      <c r="F14" s="337">
        <v>310000</v>
      </c>
      <c r="G14" s="244">
        <v>109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44370</v>
      </c>
      <c r="B15" s="244">
        <v>533212</v>
      </c>
      <c r="C15" s="245" t="s">
        <v>1030</v>
      </c>
      <c r="D15" s="245" t="s">
        <v>1067</v>
      </c>
      <c r="E15" s="245" t="s">
        <v>543</v>
      </c>
      <c r="F15" s="337">
        <v>39243</v>
      </c>
      <c r="G15" s="244">
        <v>118.04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44370</v>
      </c>
      <c r="B16" s="244">
        <v>539697</v>
      </c>
      <c r="C16" s="245" t="s">
        <v>1068</v>
      </c>
      <c r="D16" s="245" t="s">
        <v>1069</v>
      </c>
      <c r="E16" s="245" t="s">
        <v>542</v>
      </c>
      <c r="F16" s="337">
        <v>87000</v>
      </c>
      <c r="G16" s="244">
        <v>14.86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44370</v>
      </c>
      <c r="B17" s="244">
        <v>539697</v>
      </c>
      <c r="C17" s="245" t="s">
        <v>1068</v>
      </c>
      <c r="D17" s="245" t="s">
        <v>1070</v>
      </c>
      <c r="E17" s="245" t="s">
        <v>543</v>
      </c>
      <c r="F17" s="337">
        <v>100000</v>
      </c>
      <c r="G17" s="244">
        <v>14.86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44370</v>
      </c>
      <c r="B18" s="244">
        <v>522183</v>
      </c>
      <c r="C18" s="245" t="s">
        <v>1071</v>
      </c>
      <c r="D18" s="245" t="s">
        <v>1072</v>
      </c>
      <c r="E18" s="466" t="s">
        <v>543</v>
      </c>
      <c r="F18" s="337">
        <v>22376</v>
      </c>
      <c r="G18" s="244">
        <v>125.1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44370</v>
      </c>
      <c r="B19" s="244">
        <v>542446</v>
      </c>
      <c r="C19" s="245" t="s">
        <v>1031</v>
      </c>
      <c r="D19" s="245" t="s">
        <v>1032</v>
      </c>
      <c r="E19" s="245" t="s">
        <v>542</v>
      </c>
      <c r="F19" s="337">
        <v>26000</v>
      </c>
      <c r="G19" s="244">
        <v>37.049999999999997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44370</v>
      </c>
      <c r="B20" s="244">
        <v>534600</v>
      </c>
      <c r="C20" s="245" t="s">
        <v>1073</v>
      </c>
      <c r="D20" s="245" t="s">
        <v>1074</v>
      </c>
      <c r="E20" s="245" t="s">
        <v>542</v>
      </c>
      <c r="F20" s="337">
        <v>100000</v>
      </c>
      <c r="G20" s="244">
        <v>460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44370</v>
      </c>
      <c r="B21" s="244">
        <v>534600</v>
      </c>
      <c r="C21" s="245" t="s">
        <v>1073</v>
      </c>
      <c r="D21" s="245" t="s">
        <v>1075</v>
      </c>
      <c r="E21" s="245" t="s">
        <v>543</v>
      </c>
      <c r="F21" s="337">
        <v>100000</v>
      </c>
      <c r="G21" s="244">
        <v>460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44370</v>
      </c>
      <c r="B22" s="244">
        <v>537669</v>
      </c>
      <c r="C22" s="245" t="s">
        <v>1076</v>
      </c>
      <c r="D22" s="245" t="s">
        <v>1077</v>
      </c>
      <c r="E22" s="466" t="s">
        <v>543</v>
      </c>
      <c r="F22" s="337">
        <v>33000</v>
      </c>
      <c r="G22" s="244">
        <v>25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44370</v>
      </c>
      <c r="B23" s="244">
        <v>537669</v>
      </c>
      <c r="C23" s="245" t="s">
        <v>1076</v>
      </c>
      <c r="D23" s="245" t="s">
        <v>1078</v>
      </c>
      <c r="E23" s="245" t="s">
        <v>542</v>
      </c>
      <c r="F23" s="337">
        <v>30000</v>
      </c>
      <c r="G23" s="244">
        <v>25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44370</v>
      </c>
      <c r="B24" s="244">
        <v>500284</v>
      </c>
      <c r="C24" s="245" t="s">
        <v>1079</v>
      </c>
      <c r="D24" s="245" t="s">
        <v>1080</v>
      </c>
      <c r="E24" s="245" t="s">
        <v>542</v>
      </c>
      <c r="F24" s="337">
        <v>250000</v>
      </c>
      <c r="G24" s="244">
        <v>38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44370</v>
      </c>
      <c r="B25" s="244">
        <v>500284</v>
      </c>
      <c r="C25" s="245" t="s">
        <v>1079</v>
      </c>
      <c r="D25" s="245" t="s">
        <v>1081</v>
      </c>
      <c r="E25" s="466" t="s">
        <v>543</v>
      </c>
      <c r="F25" s="337">
        <v>275000</v>
      </c>
      <c r="G25" s="244">
        <v>38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44370</v>
      </c>
      <c r="B26" s="244">
        <v>505523</v>
      </c>
      <c r="C26" s="245" t="s">
        <v>1033</v>
      </c>
      <c r="D26" s="245" t="s">
        <v>1082</v>
      </c>
      <c r="E26" s="245" t="s">
        <v>543</v>
      </c>
      <c r="F26" s="337">
        <v>1600000</v>
      </c>
      <c r="G26" s="244">
        <v>0.45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44370</v>
      </c>
      <c r="B27" s="244">
        <v>543264</v>
      </c>
      <c r="C27" s="245" t="s">
        <v>1083</v>
      </c>
      <c r="D27" s="245" t="s">
        <v>1084</v>
      </c>
      <c r="E27" s="466" t="s">
        <v>542</v>
      </c>
      <c r="F27" s="337">
        <v>195766</v>
      </c>
      <c r="G27" s="244">
        <v>1549.97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44370</v>
      </c>
      <c r="B28" s="244">
        <v>531254</v>
      </c>
      <c r="C28" s="245" t="s">
        <v>918</v>
      </c>
      <c r="D28" s="245" t="s">
        <v>959</v>
      </c>
      <c r="E28" s="466" t="s">
        <v>542</v>
      </c>
      <c r="F28" s="337">
        <v>38955</v>
      </c>
      <c r="G28" s="244">
        <v>28.04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44370</v>
      </c>
      <c r="B29" s="244">
        <v>531254</v>
      </c>
      <c r="C29" s="245" t="s">
        <v>918</v>
      </c>
      <c r="D29" s="245" t="s">
        <v>919</v>
      </c>
      <c r="E29" s="245" t="s">
        <v>543</v>
      </c>
      <c r="F29" s="337">
        <v>50000</v>
      </c>
      <c r="G29" s="244">
        <v>28.05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44370</v>
      </c>
      <c r="B30" s="244">
        <v>512624</v>
      </c>
      <c r="C30" s="245" t="s">
        <v>1085</v>
      </c>
      <c r="D30" s="245" t="s">
        <v>1086</v>
      </c>
      <c r="E30" s="466" t="s">
        <v>542</v>
      </c>
      <c r="F30" s="337">
        <v>272000</v>
      </c>
      <c r="G30" s="244">
        <v>1.72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44370</v>
      </c>
      <c r="B31" s="244">
        <v>532092</v>
      </c>
      <c r="C31" s="245" t="s">
        <v>1034</v>
      </c>
      <c r="D31" s="245" t="s">
        <v>1087</v>
      </c>
      <c r="E31" s="466" t="s">
        <v>543</v>
      </c>
      <c r="F31" s="337">
        <v>251560</v>
      </c>
      <c r="G31" s="244">
        <v>2.35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44370</v>
      </c>
      <c r="B32" s="244">
        <v>532092</v>
      </c>
      <c r="C32" s="245" t="s">
        <v>1034</v>
      </c>
      <c r="D32" s="245" t="s">
        <v>1088</v>
      </c>
      <c r="E32" s="245" t="s">
        <v>543</v>
      </c>
      <c r="F32" s="337">
        <v>347705</v>
      </c>
      <c r="G32" s="244">
        <v>2.1800000000000002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44370</v>
      </c>
      <c r="B33" s="244">
        <v>539526</v>
      </c>
      <c r="C33" s="245" t="s">
        <v>1089</v>
      </c>
      <c r="D33" s="245" t="s">
        <v>1090</v>
      </c>
      <c r="E33" s="466" t="s">
        <v>543</v>
      </c>
      <c r="F33" s="337">
        <v>1040809</v>
      </c>
      <c r="G33" s="244">
        <v>0.74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44370</v>
      </c>
      <c r="B34" s="244">
        <v>519566</v>
      </c>
      <c r="C34" s="245" t="s">
        <v>1091</v>
      </c>
      <c r="D34" s="245" t="s">
        <v>1092</v>
      </c>
      <c r="E34" s="245" t="s">
        <v>543</v>
      </c>
      <c r="F34" s="337">
        <v>21000</v>
      </c>
      <c r="G34" s="244">
        <v>143.91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44370</v>
      </c>
      <c r="B35" s="244">
        <v>520155</v>
      </c>
      <c r="C35" s="245" t="s">
        <v>1093</v>
      </c>
      <c r="D35" s="245" t="s">
        <v>1094</v>
      </c>
      <c r="E35" s="466" t="s">
        <v>542</v>
      </c>
      <c r="F35" s="337">
        <v>207000</v>
      </c>
      <c r="G35" s="244">
        <v>11.82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44370</v>
      </c>
      <c r="B36" s="244">
        <v>520155</v>
      </c>
      <c r="C36" s="245" t="s">
        <v>1093</v>
      </c>
      <c r="D36" s="245" t="s">
        <v>1095</v>
      </c>
      <c r="E36" s="245" t="s">
        <v>543</v>
      </c>
      <c r="F36" s="337">
        <v>317431</v>
      </c>
      <c r="G36" s="244">
        <v>11.43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44370</v>
      </c>
      <c r="B37" s="244">
        <v>530419</v>
      </c>
      <c r="C37" s="245" t="s">
        <v>976</v>
      </c>
      <c r="D37" s="245" t="s">
        <v>1010</v>
      </c>
      <c r="E37" s="466" t="s">
        <v>543</v>
      </c>
      <c r="F37" s="337">
        <v>50000</v>
      </c>
      <c r="G37" s="244">
        <v>32.04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44370</v>
      </c>
      <c r="B38" s="244">
        <v>514260</v>
      </c>
      <c r="C38" s="245" t="s">
        <v>1096</v>
      </c>
      <c r="D38" s="245" t="s">
        <v>1097</v>
      </c>
      <c r="E38" s="245" t="s">
        <v>542</v>
      </c>
      <c r="F38" s="337">
        <v>22124</v>
      </c>
      <c r="G38" s="244">
        <v>1.64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44370</v>
      </c>
      <c r="B39" s="244">
        <v>514260</v>
      </c>
      <c r="C39" s="245" t="s">
        <v>1096</v>
      </c>
      <c r="D39" s="245" t="s">
        <v>1098</v>
      </c>
      <c r="E39" s="466" t="s">
        <v>542</v>
      </c>
      <c r="F39" s="337">
        <v>24000</v>
      </c>
      <c r="G39" s="244">
        <v>1.64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44370</v>
      </c>
      <c r="B40" s="244">
        <v>514260</v>
      </c>
      <c r="C40" s="245" t="s">
        <v>1096</v>
      </c>
      <c r="D40" s="245" t="s">
        <v>1099</v>
      </c>
      <c r="E40" s="466" t="s">
        <v>542</v>
      </c>
      <c r="F40" s="337">
        <v>30000</v>
      </c>
      <c r="G40" s="244">
        <v>1.64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44370</v>
      </c>
      <c r="B41" s="244">
        <v>514260</v>
      </c>
      <c r="C41" s="245" t="s">
        <v>1096</v>
      </c>
      <c r="D41" s="245" t="s">
        <v>1100</v>
      </c>
      <c r="E41" s="245" t="s">
        <v>542</v>
      </c>
      <c r="F41" s="337">
        <v>40000</v>
      </c>
      <c r="G41" s="244">
        <v>1.64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44370</v>
      </c>
      <c r="B42" s="244">
        <v>514260</v>
      </c>
      <c r="C42" s="245" t="s">
        <v>1096</v>
      </c>
      <c r="D42" s="245" t="s">
        <v>1101</v>
      </c>
      <c r="E42" s="245" t="s">
        <v>543</v>
      </c>
      <c r="F42" s="337">
        <v>52500</v>
      </c>
      <c r="G42" s="244">
        <v>1.64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44370</v>
      </c>
      <c r="B43" s="244">
        <v>514260</v>
      </c>
      <c r="C43" s="245" t="s">
        <v>1096</v>
      </c>
      <c r="D43" s="245" t="s">
        <v>1102</v>
      </c>
      <c r="E43" s="466" t="s">
        <v>543</v>
      </c>
      <c r="F43" s="337">
        <v>61998</v>
      </c>
      <c r="G43" s="244">
        <v>1.64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44370</v>
      </c>
      <c r="B44" s="244">
        <v>531279</v>
      </c>
      <c r="C44" s="245" t="s">
        <v>1103</v>
      </c>
      <c r="D44" s="245" t="s">
        <v>1104</v>
      </c>
      <c r="E44" s="466" t="s">
        <v>543</v>
      </c>
      <c r="F44" s="337">
        <v>15000</v>
      </c>
      <c r="G44" s="244">
        <v>13.37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44370</v>
      </c>
      <c r="B45" s="244">
        <v>532478</v>
      </c>
      <c r="C45" s="245" t="s">
        <v>189</v>
      </c>
      <c r="D45" s="245" t="s">
        <v>1105</v>
      </c>
      <c r="E45" s="245" t="s">
        <v>542</v>
      </c>
      <c r="F45" s="337">
        <v>39644346</v>
      </c>
      <c r="G45" s="244">
        <v>1471.25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44370</v>
      </c>
      <c r="B46" s="244">
        <v>532478</v>
      </c>
      <c r="C46" s="245" t="s">
        <v>189</v>
      </c>
      <c r="D46" s="245" t="s">
        <v>1106</v>
      </c>
      <c r="E46" s="466" t="s">
        <v>543</v>
      </c>
      <c r="F46" s="337">
        <v>39644346</v>
      </c>
      <c r="G46" s="244">
        <v>1471.25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44370</v>
      </c>
      <c r="B47" s="244">
        <v>539141</v>
      </c>
      <c r="C47" s="245" t="s">
        <v>1035</v>
      </c>
      <c r="D47" s="245" t="s">
        <v>1036</v>
      </c>
      <c r="E47" s="245" t="s">
        <v>543</v>
      </c>
      <c r="F47" s="337">
        <v>540000</v>
      </c>
      <c r="G47" s="244">
        <v>92.4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44370</v>
      </c>
      <c r="B48" s="244">
        <v>539141</v>
      </c>
      <c r="C48" s="245" t="s">
        <v>1035</v>
      </c>
      <c r="D48" s="245" t="s">
        <v>1107</v>
      </c>
      <c r="E48" s="466" t="s">
        <v>542</v>
      </c>
      <c r="F48" s="337">
        <v>147474</v>
      </c>
      <c r="G48" s="244">
        <v>93.95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44370</v>
      </c>
      <c r="B49" s="244">
        <v>539141</v>
      </c>
      <c r="C49" s="245" t="s">
        <v>1035</v>
      </c>
      <c r="D49" s="245" t="s">
        <v>1107</v>
      </c>
      <c r="E49" s="466" t="s">
        <v>543</v>
      </c>
      <c r="F49" s="337">
        <v>126357</v>
      </c>
      <c r="G49" s="244">
        <v>95.15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44370</v>
      </c>
      <c r="B50" s="244">
        <v>513713</v>
      </c>
      <c r="C50" s="245" t="s">
        <v>1039</v>
      </c>
      <c r="D50" s="245" t="s">
        <v>841</v>
      </c>
      <c r="E50" s="245" t="s">
        <v>543</v>
      </c>
      <c r="F50" s="337">
        <v>180379</v>
      </c>
      <c r="G50" s="244">
        <v>9.56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44370</v>
      </c>
      <c r="B51" s="244">
        <v>514266</v>
      </c>
      <c r="C51" s="245" t="s">
        <v>1108</v>
      </c>
      <c r="D51" s="245" t="s">
        <v>1109</v>
      </c>
      <c r="E51" s="245" t="s">
        <v>542</v>
      </c>
      <c r="F51" s="337">
        <v>31299</v>
      </c>
      <c r="G51" s="244">
        <v>60.89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44370</v>
      </c>
      <c r="B52" s="244">
        <v>514266</v>
      </c>
      <c r="C52" s="245" t="s">
        <v>1108</v>
      </c>
      <c r="D52" s="245" t="s">
        <v>1109</v>
      </c>
      <c r="E52" s="245" t="s">
        <v>543</v>
      </c>
      <c r="F52" s="337">
        <v>30626</v>
      </c>
      <c r="G52" s="244">
        <v>63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44370</v>
      </c>
      <c r="B53" s="244" t="s">
        <v>1110</v>
      </c>
      <c r="C53" s="245" t="s">
        <v>1111</v>
      </c>
      <c r="D53" s="245" t="s">
        <v>1112</v>
      </c>
      <c r="E53" s="466" t="s">
        <v>542</v>
      </c>
      <c r="F53" s="337">
        <v>414000</v>
      </c>
      <c r="G53" s="244">
        <v>4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44370</v>
      </c>
      <c r="B54" s="244" t="s">
        <v>1113</v>
      </c>
      <c r="C54" s="245" t="s">
        <v>1114</v>
      </c>
      <c r="D54" s="245" t="s">
        <v>920</v>
      </c>
      <c r="E54" s="466" t="s">
        <v>542</v>
      </c>
      <c r="F54" s="337">
        <v>199276</v>
      </c>
      <c r="G54" s="244">
        <v>498.33</v>
      </c>
      <c r="H54" s="315" t="s">
        <v>836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44370</v>
      </c>
      <c r="B55" s="244" t="s">
        <v>1040</v>
      </c>
      <c r="C55" s="245" t="s">
        <v>1041</v>
      </c>
      <c r="D55" s="245" t="s">
        <v>845</v>
      </c>
      <c r="E55" s="245" t="s">
        <v>542</v>
      </c>
      <c r="F55" s="337">
        <v>81659</v>
      </c>
      <c r="G55" s="244">
        <v>65.41</v>
      </c>
      <c r="H55" s="315" t="s">
        <v>836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44370</v>
      </c>
      <c r="B56" s="244" t="s">
        <v>1040</v>
      </c>
      <c r="C56" s="245" t="s">
        <v>1041</v>
      </c>
      <c r="D56" s="245" t="s">
        <v>958</v>
      </c>
      <c r="E56" s="245" t="s">
        <v>542</v>
      </c>
      <c r="F56" s="337">
        <v>15</v>
      </c>
      <c r="G56" s="244">
        <v>65</v>
      </c>
      <c r="H56" s="315" t="s">
        <v>836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44370</v>
      </c>
      <c r="B57" s="244" t="s">
        <v>1043</v>
      </c>
      <c r="C57" s="245" t="s">
        <v>1044</v>
      </c>
      <c r="D57" s="245" t="s">
        <v>1115</v>
      </c>
      <c r="E57" s="466" t="s">
        <v>542</v>
      </c>
      <c r="F57" s="337">
        <v>65145</v>
      </c>
      <c r="G57" s="244">
        <v>141.05000000000001</v>
      </c>
      <c r="H57" s="315" t="s">
        <v>836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44370</v>
      </c>
      <c r="B58" s="244" t="s">
        <v>1043</v>
      </c>
      <c r="C58" s="245" t="s">
        <v>1044</v>
      </c>
      <c r="D58" s="245" t="s">
        <v>1116</v>
      </c>
      <c r="E58" s="245" t="s">
        <v>542</v>
      </c>
      <c r="F58" s="337">
        <v>60365</v>
      </c>
      <c r="G58" s="244">
        <v>139.72999999999999</v>
      </c>
      <c r="H58" s="315" t="s">
        <v>836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44370</v>
      </c>
      <c r="B59" s="244" t="s">
        <v>1117</v>
      </c>
      <c r="C59" s="245" t="s">
        <v>1118</v>
      </c>
      <c r="D59" s="245" t="s">
        <v>845</v>
      </c>
      <c r="E59" s="245" t="s">
        <v>542</v>
      </c>
      <c r="F59" s="337">
        <v>185047</v>
      </c>
      <c r="G59" s="244">
        <v>89.16</v>
      </c>
      <c r="H59" s="315" t="s">
        <v>836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44370</v>
      </c>
      <c r="B60" s="244" t="s">
        <v>382</v>
      </c>
      <c r="C60" s="245" t="s">
        <v>1045</v>
      </c>
      <c r="D60" s="245" t="s">
        <v>845</v>
      </c>
      <c r="E60" s="245" t="s">
        <v>542</v>
      </c>
      <c r="F60" s="337">
        <v>14387768</v>
      </c>
      <c r="G60" s="244">
        <v>69.52</v>
      </c>
      <c r="H60" s="315" t="s">
        <v>836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44370</v>
      </c>
      <c r="B61" s="244" t="s">
        <v>382</v>
      </c>
      <c r="C61" s="245" t="s">
        <v>1045</v>
      </c>
      <c r="D61" s="245" t="s">
        <v>1119</v>
      </c>
      <c r="E61" s="245" t="s">
        <v>542</v>
      </c>
      <c r="F61" s="337">
        <v>8976435</v>
      </c>
      <c r="G61" s="244">
        <v>69.37</v>
      </c>
      <c r="H61" s="315" t="s">
        <v>836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44370</v>
      </c>
      <c r="B62" s="244" t="s">
        <v>383</v>
      </c>
      <c r="C62" s="222" t="s">
        <v>1120</v>
      </c>
      <c r="D62" s="222" t="s">
        <v>845</v>
      </c>
      <c r="E62" s="245" t="s">
        <v>542</v>
      </c>
      <c r="F62" s="337">
        <v>3251446</v>
      </c>
      <c r="G62" s="244">
        <v>60.2</v>
      </c>
      <c r="H62" s="315" t="s">
        <v>836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44370</v>
      </c>
      <c r="B63" s="244" t="s">
        <v>1121</v>
      </c>
      <c r="C63" s="245" t="s">
        <v>1122</v>
      </c>
      <c r="D63" s="245" t="s">
        <v>1123</v>
      </c>
      <c r="E63" s="245" t="s">
        <v>542</v>
      </c>
      <c r="F63" s="337">
        <v>592035</v>
      </c>
      <c r="G63" s="244">
        <v>38.44</v>
      </c>
      <c r="H63" s="315" t="s">
        <v>836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44370</v>
      </c>
      <c r="B64" s="244" t="s">
        <v>404</v>
      </c>
      <c r="C64" s="245" t="s">
        <v>1046</v>
      </c>
      <c r="D64" s="245" t="s">
        <v>1012</v>
      </c>
      <c r="E64" s="245" t="s">
        <v>542</v>
      </c>
      <c r="F64" s="337">
        <v>961639</v>
      </c>
      <c r="G64" s="244">
        <v>211.66</v>
      </c>
      <c r="H64" s="315" t="s">
        <v>836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44370</v>
      </c>
      <c r="B65" s="244" t="s">
        <v>404</v>
      </c>
      <c r="C65" s="245" t="s">
        <v>1046</v>
      </c>
      <c r="D65" s="245" t="s">
        <v>845</v>
      </c>
      <c r="E65" s="245" t="s">
        <v>542</v>
      </c>
      <c r="F65" s="337">
        <v>1208696</v>
      </c>
      <c r="G65" s="244">
        <v>211.45</v>
      </c>
      <c r="H65" s="315" t="s">
        <v>836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44370</v>
      </c>
      <c r="B66" s="244" t="s">
        <v>1124</v>
      </c>
      <c r="C66" s="245" t="s">
        <v>1125</v>
      </c>
      <c r="D66" s="245" t="s">
        <v>845</v>
      </c>
      <c r="E66" s="245" t="s">
        <v>542</v>
      </c>
      <c r="F66" s="337">
        <v>1138800</v>
      </c>
      <c r="G66" s="244">
        <v>93.65</v>
      </c>
      <c r="H66" s="315" t="s">
        <v>836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44370</v>
      </c>
      <c r="B67" s="244" t="s">
        <v>1126</v>
      </c>
      <c r="C67" s="245" t="s">
        <v>1127</v>
      </c>
      <c r="D67" s="245" t="s">
        <v>845</v>
      </c>
      <c r="E67" s="245" t="s">
        <v>542</v>
      </c>
      <c r="F67" s="337">
        <v>108646</v>
      </c>
      <c r="G67" s="244">
        <v>269.75</v>
      </c>
      <c r="H67" s="315" t="s">
        <v>836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44370</v>
      </c>
      <c r="B68" s="244" t="s">
        <v>1128</v>
      </c>
      <c r="C68" s="245" t="s">
        <v>1129</v>
      </c>
      <c r="D68" s="245" t="s">
        <v>920</v>
      </c>
      <c r="E68" s="245" t="s">
        <v>542</v>
      </c>
      <c r="F68" s="337">
        <v>97148</v>
      </c>
      <c r="G68" s="244">
        <v>160.11000000000001</v>
      </c>
      <c r="H68" s="315" t="s">
        <v>836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44370</v>
      </c>
      <c r="B69" s="244" t="s">
        <v>1128</v>
      </c>
      <c r="C69" s="245" t="s">
        <v>1129</v>
      </c>
      <c r="D69" s="245" t="s">
        <v>1107</v>
      </c>
      <c r="E69" s="245" t="s">
        <v>542</v>
      </c>
      <c r="F69" s="337">
        <v>85342</v>
      </c>
      <c r="G69" s="244">
        <v>160.65</v>
      </c>
      <c r="H69" s="315" t="s">
        <v>836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44370</v>
      </c>
      <c r="B70" s="244" t="s">
        <v>1128</v>
      </c>
      <c r="C70" s="245" t="s">
        <v>1129</v>
      </c>
      <c r="D70" s="245" t="s">
        <v>845</v>
      </c>
      <c r="E70" s="245" t="s">
        <v>542</v>
      </c>
      <c r="F70" s="337">
        <v>270850</v>
      </c>
      <c r="G70" s="244">
        <v>160.69999999999999</v>
      </c>
      <c r="H70" s="315" t="s">
        <v>836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44370</v>
      </c>
      <c r="B71" s="244" t="s">
        <v>1130</v>
      </c>
      <c r="C71" s="245" t="s">
        <v>1131</v>
      </c>
      <c r="D71" s="245" t="s">
        <v>1132</v>
      </c>
      <c r="E71" s="245" t="s">
        <v>542</v>
      </c>
      <c r="F71" s="337">
        <v>100000</v>
      </c>
      <c r="G71" s="244">
        <v>82.99</v>
      </c>
      <c r="H71" s="315" t="s">
        <v>836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44370</v>
      </c>
      <c r="B72" s="244" t="s">
        <v>1133</v>
      </c>
      <c r="C72" s="245" t="s">
        <v>1134</v>
      </c>
      <c r="D72" s="245" t="s">
        <v>1135</v>
      </c>
      <c r="E72" s="245" t="s">
        <v>542</v>
      </c>
      <c r="F72" s="337">
        <v>139000</v>
      </c>
      <c r="G72" s="244">
        <v>24.65</v>
      </c>
      <c r="H72" s="315" t="s">
        <v>836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44370</v>
      </c>
      <c r="B73" s="244" t="s">
        <v>960</v>
      </c>
      <c r="C73" s="245" t="s">
        <v>961</v>
      </c>
      <c r="D73" s="245" t="s">
        <v>1136</v>
      </c>
      <c r="E73" s="245" t="s">
        <v>542</v>
      </c>
      <c r="F73" s="337">
        <v>54412</v>
      </c>
      <c r="G73" s="244">
        <v>38.51</v>
      </c>
      <c r="H73" s="315" t="s">
        <v>836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44370</v>
      </c>
      <c r="B74" s="244" t="s">
        <v>1137</v>
      </c>
      <c r="C74" s="245" t="s">
        <v>1138</v>
      </c>
      <c r="D74" s="245" t="s">
        <v>920</v>
      </c>
      <c r="E74" s="245" t="s">
        <v>542</v>
      </c>
      <c r="F74" s="337">
        <v>175433</v>
      </c>
      <c r="G74" s="244">
        <v>614.12</v>
      </c>
      <c r="H74" s="315" t="s">
        <v>836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44370</v>
      </c>
      <c r="B75" s="244" t="s">
        <v>1139</v>
      </c>
      <c r="C75" s="245" t="s">
        <v>1140</v>
      </c>
      <c r="D75" s="245" t="s">
        <v>845</v>
      </c>
      <c r="E75" s="245" t="s">
        <v>542</v>
      </c>
      <c r="F75" s="337">
        <v>135153</v>
      </c>
      <c r="G75" s="244">
        <v>156.66</v>
      </c>
      <c r="H75" s="315" t="s">
        <v>836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44370</v>
      </c>
      <c r="B76" s="244" t="s">
        <v>1139</v>
      </c>
      <c r="C76" s="245" t="s">
        <v>1140</v>
      </c>
      <c r="D76" s="245" t="s">
        <v>1141</v>
      </c>
      <c r="E76" s="245" t="s">
        <v>542</v>
      </c>
      <c r="F76" s="337">
        <v>129648</v>
      </c>
      <c r="G76" s="244">
        <v>157.63</v>
      </c>
      <c r="H76" s="315" t="s">
        <v>836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44370</v>
      </c>
      <c r="B77" s="244" t="s">
        <v>1142</v>
      </c>
      <c r="C77" s="245" t="s">
        <v>1143</v>
      </c>
      <c r="D77" s="245" t="s">
        <v>1144</v>
      </c>
      <c r="E77" s="245" t="s">
        <v>542</v>
      </c>
      <c r="F77" s="337">
        <v>1276979</v>
      </c>
      <c r="G77" s="244">
        <v>29.78</v>
      </c>
      <c r="H77" s="315" t="s">
        <v>836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44370</v>
      </c>
      <c r="B78" s="244" t="s">
        <v>1145</v>
      </c>
      <c r="C78" s="245" t="s">
        <v>1146</v>
      </c>
      <c r="D78" s="245" t="s">
        <v>1107</v>
      </c>
      <c r="E78" s="245" t="s">
        <v>542</v>
      </c>
      <c r="F78" s="337">
        <v>84604</v>
      </c>
      <c r="G78" s="244">
        <v>827.44</v>
      </c>
      <c r="H78" s="315" t="s">
        <v>836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44370</v>
      </c>
      <c r="B79" s="244" t="s">
        <v>1147</v>
      </c>
      <c r="C79" s="245" t="s">
        <v>1148</v>
      </c>
      <c r="D79" s="245" t="s">
        <v>995</v>
      </c>
      <c r="E79" s="245" t="s">
        <v>542</v>
      </c>
      <c r="F79" s="337">
        <v>638405</v>
      </c>
      <c r="G79" s="244">
        <v>89.97</v>
      </c>
      <c r="H79" s="315" t="s">
        <v>836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44370</v>
      </c>
      <c r="B80" s="244" t="s">
        <v>1149</v>
      </c>
      <c r="C80" s="245" t="s">
        <v>1150</v>
      </c>
      <c r="D80" s="245" t="s">
        <v>1151</v>
      </c>
      <c r="E80" s="245" t="s">
        <v>542</v>
      </c>
      <c r="F80" s="337">
        <v>50000</v>
      </c>
      <c r="G80" s="244">
        <v>81.260000000000005</v>
      </c>
      <c r="H80" s="315" t="s">
        <v>836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44370</v>
      </c>
      <c r="B81" s="244" t="s">
        <v>1152</v>
      </c>
      <c r="C81" s="245" t="s">
        <v>1153</v>
      </c>
      <c r="D81" s="245" t="s">
        <v>1154</v>
      </c>
      <c r="E81" s="245" t="s">
        <v>542</v>
      </c>
      <c r="F81" s="337">
        <v>1</v>
      </c>
      <c r="G81" s="244">
        <v>54.85</v>
      </c>
      <c r="H81" s="315" t="s">
        <v>836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44370</v>
      </c>
      <c r="B82" s="244" t="s">
        <v>1152</v>
      </c>
      <c r="C82" s="245" t="s">
        <v>1153</v>
      </c>
      <c r="D82" s="245" t="s">
        <v>959</v>
      </c>
      <c r="E82" s="245" t="s">
        <v>542</v>
      </c>
      <c r="F82" s="337">
        <v>90000</v>
      </c>
      <c r="G82" s="244">
        <v>54.5</v>
      </c>
      <c r="H82" s="315" t="s">
        <v>836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44370</v>
      </c>
      <c r="B83" s="244" t="s">
        <v>1047</v>
      </c>
      <c r="C83" s="245" t="s">
        <v>1048</v>
      </c>
      <c r="D83" s="245" t="s">
        <v>1155</v>
      </c>
      <c r="E83" s="245" t="s">
        <v>542</v>
      </c>
      <c r="F83" s="337">
        <v>144007</v>
      </c>
      <c r="G83" s="244">
        <v>94.61</v>
      </c>
      <c r="H83" s="315" t="s">
        <v>836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44370</v>
      </c>
      <c r="B84" s="244" t="s">
        <v>1047</v>
      </c>
      <c r="C84" s="245" t="s">
        <v>1048</v>
      </c>
      <c r="D84" s="245" t="s">
        <v>845</v>
      </c>
      <c r="E84" s="245" t="s">
        <v>542</v>
      </c>
      <c r="F84" s="337">
        <v>304480</v>
      </c>
      <c r="G84" s="244">
        <v>94.6</v>
      </c>
      <c r="H84" s="315" t="s">
        <v>836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44370</v>
      </c>
      <c r="B85" s="244" t="s">
        <v>1047</v>
      </c>
      <c r="C85" s="245" t="s">
        <v>1048</v>
      </c>
      <c r="D85" s="245" t="s">
        <v>920</v>
      </c>
      <c r="E85" s="245" t="s">
        <v>542</v>
      </c>
      <c r="F85" s="337">
        <v>189022</v>
      </c>
      <c r="G85" s="244">
        <v>94.38</v>
      </c>
      <c r="H85" s="315" t="s">
        <v>836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44370</v>
      </c>
      <c r="B86" s="244" t="s">
        <v>488</v>
      </c>
      <c r="C86" s="245" t="s">
        <v>1013</v>
      </c>
      <c r="D86" s="245" t="s">
        <v>1049</v>
      </c>
      <c r="E86" s="245" t="s">
        <v>542</v>
      </c>
      <c r="F86" s="337">
        <v>11169000</v>
      </c>
      <c r="G86" s="244">
        <v>13.12</v>
      </c>
      <c r="H86" s="315" t="s">
        <v>836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44370</v>
      </c>
      <c r="B87" s="244" t="s">
        <v>1156</v>
      </c>
      <c r="C87" s="245" t="s">
        <v>1157</v>
      </c>
      <c r="D87" s="245" t="s">
        <v>845</v>
      </c>
      <c r="E87" s="245" t="s">
        <v>542</v>
      </c>
      <c r="F87" s="337">
        <v>700209</v>
      </c>
      <c r="G87" s="244">
        <v>65.45</v>
      </c>
      <c r="H87" s="315" t="s">
        <v>836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44370</v>
      </c>
      <c r="B88" s="244" t="s">
        <v>1035</v>
      </c>
      <c r="C88" s="245" t="s">
        <v>1051</v>
      </c>
      <c r="D88" s="245" t="s">
        <v>1158</v>
      </c>
      <c r="E88" s="245" t="s">
        <v>542</v>
      </c>
      <c r="F88" s="337">
        <v>549049</v>
      </c>
      <c r="G88" s="244">
        <v>93.35</v>
      </c>
      <c r="H88" s="315" t="s">
        <v>836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44370</v>
      </c>
      <c r="B89" s="244" t="s">
        <v>1035</v>
      </c>
      <c r="C89" s="245" t="s">
        <v>1051</v>
      </c>
      <c r="D89" s="245" t="s">
        <v>1159</v>
      </c>
      <c r="E89" s="245" t="s">
        <v>542</v>
      </c>
      <c r="F89" s="337">
        <v>250000</v>
      </c>
      <c r="G89" s="244">
        <v>95.7</v>
      </c>
      <c r="H89" s="315" t="s">
        <v>836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44370</v>
      </c>
      <c r="B90" s="244" t="s">
        <v>1035</v>
      </c>
      <c r="C90" s="245" t="s">
        <v>1051</v>
      </c>
      <c r="D90" s="245" t="s">
        <v>845</v>
      </c>
      <c r="E90" s="245" t="s">
        <v>542</v>
      </c>
      <c r="F90" s="337">
        <v>804127</v>
      </c>
      <c r="G90" s="244">
        <v>94.77</v>
      </c>
      <c r="H90" s="315" t="s">
        <v>836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44370</v>
      </c>
      <c r="B91" s="244" t="s">
        <v>1035</v>
      </c>
      <c r="C91" s="245" t="s">
        <v>1051</v>
      </c>
      <c r="D91" s="245" t="s">
        <v>1042</v>
      </c>
      <c r="E91" s="245" t="s">
        <v>542</v>
      </c>
      <c r="F91" s="337">
        <v>207852</v>
      </c>
      <c r="G91" s="244">
        <v>93.3</v>
      </c>
      <c r="H91" s="315" t="s">
        <v>836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44370</v>
      </c>
      <c r="B92" s="244" t="s">
        <v>1035</v>
      </c>
      <c r="C92" s="245" t="s">
        <v>1051</v>
      </c>
      <c r="D92" s="245" t="s">
        <v>1160</v>
      </c>
      <c r="E92" s="245" t="s">
        <v>542</v>
      </c>
      <c r="F92" s="337">
        <v>150000</v>
      </c>
      <c r="G92" s="244">
        <v>95.01</v>
      </c>
      <c r="H92" s="315" t="s">
        <v>836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44370</v>
      </c>
      <c r="B93" s="244" t="s">
        <v>1035</v>
      </c>
      <c r="C93" s="245" t="s">
        <v>1051</v>
      </c>
      <c r="D93" s="245" t="s">
        <v>1161</v>
      </c>
      <c r="E93" s="245" t="s">
        <v>542</v>
      </c>
      <c r="F93" s="337">
        <v>200000</v>
      </c>
      <c r="G93" s="244">
        <v>93</v>
      </c>
      <c r="H93" s="315" t="s">
        <v>836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44370</v>
      </c>
      <c r="B94" s="244" t="s">
        <v>1035</v>
      </c>
      <c r="C94" s="245" t="s">
        <v>1051</v>
      </c>
      <c r="D94" s="245" t="s">
        <v>1162</v>
      </c>
      <c r="E94" s="245" t="s">
        <v>542</v>
      </c>
      <c r="F94" s="337">
        <v>185571</v>
      </c>
      <c r="G94" s="244">
        <v>95.74</v>
      </c>
      <c r="H94" s="315" t="s">
        <v>836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44370</v>
      </c>
      <c r="B95" s="244" t="s">
        <v>1035</v>
      </c>
      <c r="C95" s="245" t="s">
        <v>1051</v>
      </c>
      <c r="D95" s="245" t="s">
        <v>1163</v>
      </c>
      <c r="E95" s="245" t="s">
        <v>542</v>
      </c>
      <c r="F95" s="337">
        <v>214079</v>
      </c>
      <c r="G95" s="244">
        <v>94.67</v>
      </c>
      <c r="H95" s="315" t="s">
        <v>836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44370</v>
      </c>
      <c r="B96" s="244" t="s">
        <v>1035</v>
      </c>
      <c r="C96" s="245" t="s">
        <v>1051</v>
      </c>
      <c r="D96" s="245" t="s">
        <v>1164</v>
      </c>
      <c r="E96" s="245" t="s">
        <v>542</v>
      </c>
      <c r="F96" s="337">
        <v>350000</v>
      </c>
      <c r="G96" s="244">
        <v>92.9</v>
      </c>
      <c r="H96" s="315" t="s">
        <v>836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44370</v>
      </c>
      <c r="B97" s="244" t="s">
        <v>1035</v>
      </c>
      <c r="C97" s="245" t="s">
        <v>1051</v>
      </c>
      <c r="D97" s="245" t="s">
        <v>1107</v>
      </c>
      <c r="E97" s="245" t="s">
        <v>542</v>
      </c>
      <c r="F97" s="337">
        <v>239126</v>
      </c>
      <c r="G97" s="244">
        <v>94.82</v>
      </c>
      <c r="H97" s="315" t="s">
        <v>836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44370</v>
      </c>
      <c r="B98" s="244" t="s">
        <v>1035</v>
      </c>
      <c r="C98" s="245" t="s">
        <v>1051</v>
      </c>
      <c r="D98" s="245" t="s">
        <v>1011</v>
      </c>
      <c r="E98" s="245" t="s">
        <v>542</v>
      </c>
      <c r="F98" s="337">
        <v>514504</v>
      </c>
      <c r="G98" s="244">
        <v>90.86</v>
      </c>
      <c r="H98" s="315" t="s">
        <v>836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44370</v>
      </c>
      <c r="B99" s="244" t="s">
        <v>1035</v>
      </c>
      <c r="C99" s="245" t="s">
        <v>1051</v>
      </c>
      <c r="D99" s="245" t="s">
        <v>1165</v>
      </c>
      <c r="E99" s="245" t="s">
        <v>542</v>
      </c>
      <c r="F99" s="337">
        <v>150001</v>
      </c>
      <c r="G99" s="244">
        <v>92.5</v>
      </c>
      <c r="H99" s="315" t="s">
        <v>836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44370</v>
      </c>
      <c r="B100" s="244" t="s">
        <v>1037</v>
      </c>
      <c r="C100" s="245" t="s">
        <v>1053</v>
      </c>
      <c r="D100" s="245" t="s">
        <v>1166</v>
      </c>
      <c r="E100" s="245" t="s">
        <v>542</v>
      </c>
      <c r="F100" s="337">
        <v>722830</v>
      </c>
      <c r="G100" s="244">
        <v>6.29</v>
      </c>
      <c r="H100" s="315" t="s">
        <v>836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44370</v>
      </c>
      <c r="B101" s="244" t="s">
        <v>1037</v>
      </c>
      <c r="C101" s="245" t="s">
        <v>1053</v>
      </c>
      <c r="D101" s="245" t="s">
        <v>1167</v>
      </c>
      <c r="E101" s="245" t="s">
        <v>542</v>
      </c>
      <c r="F101" s="337">
        <v>770279</v>
      </c>
      <c r="G101" s="244">
        <v>6.29</v>
      </c>
      <c r="H101" s="315" t="s">
        <v>836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44370</v>
      </c>
      <c r="B102" s="244" t="s">
        <v>1168</v>
      </c>
      <c r="C102" s="245" t="s">
        <v>1169</v>
      </c>
      <c r="D102" s="245" t="s">
        <v>907</v>
      </c>
      <c r="E102" s="245" t="s">
        <v>542</v>
      </c>
      <c r="F102" s="337">
        <v>64955</v>
      </c>
      <c r="G102" s="244">
        <v>44.48</v>
      </c>
      <c r="H102" s="315" t="s">
        <v>836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44370</v>
      </c>
      <c r="B103" s="244" t="s">
        <v>1054</v>
      </c>
      <c r="C103" s="245" t="s">
        <v>1054</v>
      </c>
      <c r="D103" s="245" t="s">
        <v>1170</v>
      </c>
      <c r="E103" s="245" t="s">
        <v>542</v>
      </c>
      <c r="F103" s="337">
        <v>5828000</v>
      </c>
      <c r="G103" s="244">
        <v>0.22</v>
      </c>
      <c r="H103" s="315" t="s">
        <v>836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44370</v>
      </c>
      <c r="B104" s="244" t="s">
        <v>523</v>
      </c>
      <c r="C104" s="245" t="s">
        <v>1050</v>
      </c>
      <c r="D104" s="245" t="s">
        <v>1012</v>
      </c>
      <c r="E104" s="245" t="s">
        <v>542</v>
      </c>
      <c r="F104" s="337">
        <v>243498</v>
      </c>
      <c r="G104" s="244">
        <v>3749.19</v>
      </c>
      <c r="H104" s="315" t="s">
        <v>836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44370</v>
      </c>
      <c r="B105" s="244" t="s">
        <v>523</v>
      </c>
      <c r="C105" s="245" t="s">
        <v>1050</v>
      </c>
      <c r="D105" s="245" t="s">
        <v>1171</v>
      </c>
      <c r="E105" s="245" t="s">
        <v>542</v>
      </c>
      <c r="F105" s="337">
        <v>90698</v>
      </c>
      <c r="G105" s="244">
        <v>3689.83</v>
      </c>
      <c r="H105" s="315" t="s">
        <v>836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44370</v>
      </c>
      <c r="B106" s="244" t="s">
        <v>523</v>
      </c>
      <c r="C106" s="245" t="s">
        <v>1050</v>
      </c>
      <c r="D106" s="245" t="s">
        <v>907</v>
      </c>
      <c r="E106" s="245" t="s">
        <v>542</v>
      </c>
      <c r="F106" s="337">
        <v>299598</v>
      </c>
      <c r="G106" s="244">
        <v>3726.42</v>
      </c>
      <c r="H106" s="315" t="s">
        <v>836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44370</v>
      </c>
      <c r="B107" s="244" t="s">
        <v>523</v>
      </c>
      <c r="C107" s="245" t="s">
        <v>1050</v>
      </c>
      <c r="D107" s="245" t="s">
        <v>1172</v>
      </c>
      <c r="E107" s="245" t="s">
        <v>542</v>
      </c>
      <c r="F107" s="337">
        <v>98213</v>
      </c>
      <c r="G107" s="244">
        <v>3719.4</v>
      </c>
      <c r="H107" s="315" t="s">
        <v>836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44370</v>
      </c>
      <c r="B108" s="244" t="s">
        <v>523</v>
      </c>
      <c r="C108" s="245" t="s">
        <v>1050</v>
      </c>
      <c r="D108" s="245" t="s">
        <v>1173</v>
      </c>
      <c r="E108" s="245" t="s">
        <v>542</v>
      </c>
      <c r="F108" s="337">
        <v>85174</v>
      </c>
      <c r="G108" s="244">
        <v>3721.75</v>
      </c>
      <c r="H108" s="315" t="s">
        <v>836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44370</v>
      </c>
      <c r="B109" s="244" t="s">
        <v>523</v>
      </c>
      <c r="C109" s="245" t="s">
        <v>1050</v>
      </c>
      <c r="D109" s="245" t="s">
        <v>845</v>
      </c>
      <c r="E109" s="245" t="s">
        <v>542</v>
      </c>
      <c r="F109" s="337">
        <v>317333</v>
      </c>
      <c r="G109" s="244">
        <v>3725.62</v>
      </c>
      <c r="H109" s="315" t="s">
        <v>836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44370</v>
      </c>
      <c r="B110" s="244" t="s">
        <v>523</v>
      </c>
      <c r="C110" s="245" t="s">
        <v>1050</v>
      </c>
      <c r="D110" s="245" t="s">
        <v>920</v>
      </c>
      <c r="E110" s="245" t="s">
        <v>542</v>
      </c>
      <c r="F110" s="337">
        <v>312634</v>
      </c>
      <c r="G110" s="244">
        <v>3722.85</v>
      </c>
      <c r="H110" s="315" t="s">
        <v>836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44370</v>
      </c>
      <c r="B111" s="244" t="s">
        <v>921</v>
      </c>
      <c r="C111" s="245" t="s">
        <v>922</v>
      </c>
      <c r="D111" s="245" t="s">
        <v>995</v>
      </c>
      <c r="E111" s="245" t="s">
        <v>542</v>
      </c>
      <c r="F111" s="337">
        <v>65310</v>
      </c>
      <c r="G111" s="244">
        <v>193.31</v>
      </c>
      <c r="H111" s="315" t="s">
        <v>836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44370</v>
      </c>
      <c r="B112" s="244" t="s">
        <v>1110</v>
      </c>
      <c r="C112" s="245" t="s">
        <v>1111</v>
      </c>
      <c r="D112" s="245" t="s">
        <v>1174</v>
      </c>
      <c r="E112" s="245" t="s">
        <v>543</v>
      </c>
      <c r="F112" s="337">
        <v>777643</v>
      </c>
      <c r="G112" s="244">
        <v>3.99</v>
      </c>
      <c r="H112" s="315" t="s">
        <v>836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44370</v>
      </c>
      <c r="B113" s="244" t="s">
        <v>1113</v>
      </c>
      <c r="C113" s="245" t="s">
        <v>1114</v>
      </c>
      <c r="D113" s="245" t="s">
        <v>920</v>
      </c>
      <c r="E113" s="245" t="s">
        <v>543</v>
      </c>
      <c r="F113" s="337">
        <v>201187</v>
      </c>
      <c r="G113" s="244">
        <v>498.47</v>
      </c>
      <c r="H113" s="315" t="s">
        <v>836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44370</v>
      </c>
      <c r="B114" s="244" t="s">
        <v>1040</v>
      </c>
      <c r="C114" s="245" t="s">
        <v>1041</v>
      </c>
      <c r="D114" s="245" t="s">
        <v>958</v>
      </c>
      <c r="E114" s="245" t="s">
        <v>543</v>
      </c>
      <c r="F114" s="337">
        <v>110015</v>
      </c>
      <c r="G114" s="244">
        <v>64.8</v>
      </c>
      <c r="H114" s="315" t="s">
        <v>836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44370</v>
      </c>
      <c r="B115" s="244" t="s">
        <v>1040</v>
      </c>
      <c r="C115" s="245" t="s">
        <v>1041</v>
      </c>
      <c r="D115" s="245" t="s">
        <v>845</v>
      </c>
      <c r="E115" s="245" t="s">
        <v>543</v>
      </c>
      <c r="F115" s="337">
        <v>81659</v>
      </c>
      <c r="G115" s="244">
        <v>65.540000000000006</v>
      </c>
      <c r="H115" s="315" t="s">
        <v>836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44370</v>
      </c>
      <c r="B116" s="244" t="s">
        <v>1043</v>
      </c>
      <c r="C116" s="245" t="s">
        <v>1044</v>
      </c>
      <c r="D116" s="245" t="s">
        <v>1116</v>
      </c>
      <c r="E116" s="245" t="s">
        <v>543</v>
      </c>
      <c r="F116" s="337">
        <v>73165</v>
      </c>
      <c r="G116" s="244">
        <v>141.05000000000001</v>
      </c>
      <c r="H116" s="315" t="s">
        <v>836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44370</v>
      </c>
      <c r="B117" s="244" t="s">
        <v>1117</v>
      </c>
      <c r="C117" s="245" t="s">
        <v>1118</v>
      </c>
      <c r="D117" s="245" t="s">
        <v>845</v>
      </c>
      <c r="E117" s="245" t="s">
        <v>543</v>
      </c>
      <c r="F117" s="337">
        <v>185047</v>
      </c>
      <c r="G117" s="244">
        <v>89.5</v>
      </c>
      <c r="H117" s="315" t="s">
        <v>836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44370</v>
      </c>
      <c r="B118" s="244" t="s">
        <v>382</v>
      </c>
      <c r="C118" s="245" t="s">
        <v>1045</v>
      </c>
      <c r="D118" s="245" t="s">
        <v>845</v>
      </c>
      <c r="E118" s="245" t="s">
        <v>543</v>
      </c>
      <c r="F118" s="337">
        <v>14387768</v>
      </c>
      <c r="G118" s="244">
        <v>69.540000000000006</v>
      </c>
      <c r="H118" s="315" t="s">
        <v>836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44370</v>
      </c>
      <c r="B119" s="244" t="s">
        <v>382</v>
      </c>
      <c r="C119" s="245" t="s">
        <v>1045</v>
      </c>
      <c r="D119" s="245" t="s">
        <v>1119</v>
      </c>
      <c r="E119" s="245" t="s">
        <v>543</v>
      </c>
      <c r="F119" s="337">
        <v>8995588</v>
      </c>
      <c r="G119" s="244">
        <v>69.400000000000006</v>
      </c>
      <c r="H119" s="315" t="s">
        <v>836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44370</v>
      </c>
      <c r="B120" s="244" t="s">
        <v>383</v>
      </c>
      <c r="C120" s="245" t="s">
        <v>1120</v>
      </c>
      <c r="D120" s="245" t="s">
        <v>845</v>
      </c>
      <c r="E120" s="245" t="s">
        <v>543</v>
      </c>
      <c r="F120" s="337">
        <v>3251446</v>
      </c>
      <c r="G120" s="244">
        <v>60.2</v>
      </c>
      <c r="H120" s="315" t="s">
        <v>836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44370</v>
      </c>
      <c r="B121" s="244" t="s">
        <v>1121</v>
      </c>
      <c r="C121" s="245" t="s">
        <v>1122</v>
      </c>
      <c r="D121" s="245" t="s">
        <v>1123</v>
      </c>
      <c r="E121" s="245" t="s">
        <v>543</v>
      </c>
      <c r="F121" s="337">
        <v>642035</v>
      </c>
      <c r="G121" s="244">
        <v>39.33</v>
      </c>
      <c r="H121" s="315" t="s">
        <v>836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44370</v>
      </c>
      <c r="B122" s="244" t="s">
        <v>404</v>
      </c>
      <c r="C122" s="245" t="s">
        <v>1046</v>
      </c>
      <c r="D122" s="245" t="s">
        <v>845</v>
      </c>
      <c r="E122" s="245" t="s">
        <v>543</v>
      </c>
      <c r="F122" s="337">
        <v>1208696</v>
      </c>
      <c r="G122" s="244">
        <v>211.54</v>
      </c>
      <c r="H122" s="315" t="s">
        <v>836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44370</v>
      </c>
      <c r="B123" s="244" t="s">
        <v>404</v>
      </c>
      <c r="C123" s="245" t="s">
        <v>1046</v>
      </c>
      <c r="D123" s="245" t="s">
        <v>1012</v>
      </c>
      <c r="E123" s="245" t="s">
        <v>543</v>
      </c>
      <c r="F123" s="337">
        <v>961639</v>
      </c>
      <c r="G123" s="244">
        <v>211.76</v>
      </c>
      <c r="H123" s="315" t="s">
        <v>836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44370</v>
      </c>
      <c r="B124" s="244" t="s">
        <v>1124</v>
      </c>
      <c r="C124" s="245" t="s">
        <v>1125</v>
      </c>
      <c r="D124" s="245" t="s">
        <v>845</v>
      </c>
      <c r="E124" s="245" t="s">
        <v>543</v>
      </c>
      <c r="F124" s="337">
        <v>1138800</v>
      </c>
      <c r="G124" s="244">
        <v>93.69</v>
      </c>
      <c r="H124" s="315" t="s">
        <v>836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44370</v>
      </c>
      <c r="B125" s="244" t="s">
        <v>1126</v>
      </c>
      <c r="C125" s="245" t="s">
        <v>1127</v>
      </c>
      <c r="D125" s="245" t="s">
        <v>845</v>
      </c>
      <c r="E125" s="245" t="s">
        <v>543</v>
      </c>
      <c r="F125" s="337">
        <v>108646</v>
      </c>
      <c r="G125" s="244">
        <v>269.95</v>
      </c>
      <c r="H125" s="315" t="s">
        <v>836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44370</v>
      </c>
      <c r="B126" s="244" t="s">
        <v>1128</v>
      </c>
      <c r="C126" s="245" t="s">
        <v>1129</v>
      </c>
      <c r="D126" s="245" t="s">
        <v>845</v>
      </c>
      <c r="E126" s="245" t="s">
        <v>543</v>
      </c>
      <c r="F126" s="337">
        <v>270850</v>
      </c>
      <c r="G126" s="244">
        <v>160.75</v>
      </c>
      <c r="H126" s="315" t="s">
        <v>836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44370</v>
      </c>
      <c r="B127" s="244" t="s">
        <v>1128</v>
      </c>
      <c r="C127" s="245" t="s">
        <v>1129</v>
      </c>
      <c r="D127" s="245" t="s">
        <v>1107</v>
      </c>
      <c r="E127" s="245" t="s">
        <v>543</v>
      </c>
      <c r="F127" s="337">
        <v>83908</v>
      </c>
      <c r="G127" s="244">
        <v>159.91999999999999</v>
      </c>
      <c r="H127" s="315" t="s">
        <v>836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44370</v>
      </c>
      <c r="B128" s="244" t="s">
        <v>1128</v>
      </c>
      <c r="C128" s="245" t="s">
        <v>1129</v>
      </c>
      <c r="D128" s="245" t="s">
        <v>920</v>
      </c>
      <c r="E128" s="245" t="s">
        <v>543</v>
      </c>
      <c r="F128" s="337">
        <v>99159</v>
      </c>
      <c r="G128" s="244">
        <v>160.28</v>
      </c>
      <c r="H128" s="315" t="s">
        <v>836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44370</v>
      </c>
      <c r="B129" s="244" t="s">
        <v>1175</v>
      </c>
      <c r="C129" s="245" t="s">
        <v>1176</v>
      </c>
      <c r="D129" s="245" t="s">
        <v>1177</v>
      </c>
      <c r="E129" s="245" t="s">
        <v>543</v>
      </c>
      <c r="F129" s="337">
        <v>106311</v>
      </c>
      <c r="G129" s="244">
        <v>68.45</v>
      </c>
      <c r="H129" s="315" t="s">
        <v>836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44370</v>
      </c>
      <c r="B130" s="244" t="s">
        <v>1130</v>
      </c>
      <c r="C130" s="245" t="s">
        <v>1131</v>
      </c>
      <c r="D130" s="245" t="s">
        <v>1132</v>
      </c>
      <c r="E130" s="245" t="s">
        <v>543</v>
      </c>
      <c r="F130" s="337">
        <v>100000</v>
      </c>
      <c r="G130" s="244">
        <v>82.95</v>
      </c>
      <c r="H130" s="315" t="s">
        <v>836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44370</v>
      </c>
      <c r="B131" s="244" t="s">
        <v>960</v>
      </c>
      <c r="C131" s="245" t="s">
        <v>961</v>
      </c>
      <c r="D131" s="245" t="s">
        <v>1136</v>
      </c>
      <c r="E131" s="245" t="s">
        <v>543</v>
      </c>
      <c r="F131" s="337">
        <v>54412</v>
      </c>
      <c r="G131" s="244">
        <v>38.56</v>
      </c>
      <c r="H131" s="315" t="s">
        <v>836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44370</v>
      </c>
      <c r="B132" s="244" t="s">
        <v>960</v>
      </c>
      <c r="C132" s="245" t="s">
        <v>961</v>
      </c>
      <c r="D132" s="245" t="s">
        <v>1178</v>
      </c>
      <c r="E132" s="245" t="s">
        <v>543</v>
      </c>
      <c r="F132" s="337">
        <v>54000</v>
      </c>
      <c r="G132" s="244">
        <v>38.51</v>
      </c>
      <c r="H132" s="315" t="s">
        <v>836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44370</v>
      </c>
      <c r="B133" s="244" t="s">
        <v>1137</v>
      </c>
      <c r="C133" s="245" t="s">
        <v>1138</v>
      </c>
      <c r="D133" s="245" t="s">
        <v>920</v>
      </c>
      <c r="E133" s="245" t="s">
        <v>543</v>
      </c>
      <c r="F133" s="337">
        <v>176168</v>
      </c>
      <c r="G133" s="244">
        <v>615.67999999999995</v>
      </c>
      <c r="H133" s="315" t="s">
        <v>836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44370</v>
      </c>
      <c r="B134" s="244" t="s">
        <v>1139</v>
      </c>
      <c r="C134" s="245" t="s">
        <v>1140</v>
      </c>
      <c r="D134" s="245" t="s">
        <v>845</v>
      </c>
      <c r="E134" s="245" t="s">
        <v>543</v>
      </c>
      <c r="F134" s="337">
        <v>135153</v>
      </c>
      <c r="G134" s="244">
        <v>156.71</v>
      </c>
      <c r="H134" s="315" t="s">
        <v>836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44370</v>
      </c>
      <c r="B135" s="244" t="s">
        <v>1139</v>
      </c>
      <c r="C135" s="245" t="s">
        <v>1140</v>
      </c>
      <c r="D135" s="245" t="s">
        <v>1141</v>
      </c>
      <c r="E135" s="245" t="s">
        <v>543</v>
      </c>
      <c r="F135" s="337">
        <v>129648</v>
      </c>
      <c r="G135" s="244">
        <v>157.29</v>
      </c>
      <c r="H135" s="315" t="s">
        <v>836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44370</v>
      </c>
      <c r="B136" s="244" t="s">
        <v>1142</v>
      </c>
      <c r="C136" s="245" t="s">
        <v>1143</v>
      </c>
      <c r="D136" s="245" t="s">
        <v>1144</v>
      </c>
      <c r="E136" s="245" t="s">
        <v>543</v>
      </c>
      <c r="F136" s="337">
        <v>1276979</v>
      </c>
      <c r="G136" s="244">
        <v>29.57</v>
      </c>
      <c r="H136" s="315" t="s">
        <v>836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44370</v>
      </c>
      <c r="B137" s="244" t="s">
        <v>1142</v>
      </c>
      <c r="C137" s="245" t="s">
        <v>1143</v>
      </c>
      <c r="D137" s="245" t="s">
        <v>1179</v>
      </c>
      <c r="E137" s="245" t="s">
        <v>543</v>
      </c>
      <c r="F137" s="337">
        <v>1318556</v>
      </c>
      <c r="G137" s="244">
        <v>29.83</v>
      </c>
      <c r="H137" s="315" t="s">
        <v>836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44370</v>
      </c>
      <c r="B138" s="244" t="s">
        <v>1145</v>
      </c>
      <c r="C138" s="245" t="s">
        <v>1146</v>
      </c>
      <c r="D138" s="245" t="s">
        <v>1107</v>
      </c>
      <c r="E138" s="245" t="s">
        <v>543</v>
      </c>
      <c r="F138" s="337">
        <v>85610</v>
      </c>
      <c r="G138" s="244">
        <v>828.67</v>
      </c>
      <c r="H138" s="315" t="s">
        <v>836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44370</v>
      </c>
      <c r="B139" s="244" t="s">
        <v>1147</v>
      </c>
      <c r="C139" s="245" t="s">
        <v>1148</v>
      </c>
      <c r="D139" s="245" t="s">
        <v>995</v>
      </c>
      <c r="E139" s="245" t="s">
        <v>543</v>
      </c>
      <c r="F139" s="337">
        <v>638405</v>
      </c>
      <c r="G139" s="244">
        <v>89.75</v>
      </c>
      <c r="H139" s="315" t="s">
        <v>836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44370</v>
      </c>
      <c r="B140" s="244" t="s">
        <v>1149</v>
      </c>
      <c r="C140" s="245" t="s">
        <v>1150</v>
      </c>
      <c r="D140" s="245" t="s">
        <v>1151</v>
      </c>
      <c r="E140" s="245" t="s">
        <v>543</v>
      </c>
      <c r="F140" s="337">
        <v>23885</v>
      </c>
      <c r="G140" s="244">
        <v>80.150000000000006</v>
      </c>
      <c r="H140" s="315" t="s">
        <v>836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44370</v>
      </c>
      <c r="B141" s="244" t="s">
        <v>1152</v>
      </c>
      <c r="C141" s="245" t="s">
        <v>1153</v>
      </c>
      <c r="D141" s="245" t="s">
        <v>1154</v>
      </c>
      <c r="E141" s="245" t="s">
        <v>543</v>
      </c>
      <c r="F141" s="337">
        <v>90001</v>
      </c>
      <c r="G141" s="244">
        <v>54.5</v>
      </c>
      <c r="H141" s="315" t="s">
        <v>836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44370</v>
      </c>
      <c r="B142" s="244" t="s">
        <v>1047</v>
      </c>
      <c r="C142" s="245" t="s">
        <v>1048</v>
      </c>
      <c r="D142" s="245" t="s">
        <v>1155</v>
      </c>
      <c r="E142" s="245" t="s">
        <v>543</v>
      </c>
      <c r="F142" s="337">
        <v>144007</v>
      </c>
      <c r="G142" s="244">
        <v>94.81</v>
      </c>
      <c r="H142" s="315" t="s">
        <v>836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44370</v>
      </c>
      <c r="B143" s="244" t="s">
        <v>1047</v>
      </c>
      <c r="C143" s="245" t="s">
        <v>1048</v>
      </c>
      <c r="D143" s="245" t="s">
        <v>920</v>
      </c>
      <c r="E143" s="245" t="s">
        <v>543</v>
      </c>
      <c r="F143" s="337">
        <v>183108</v>
      </c>
      <c r="G143" s="244">
        <v>94.48</v>
      </c>
      <c r="H143" s="315" t="s">
        <v>836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44370</v>
      </c>
      <c r="B144" s="244" t="s">
        <v>1047</v>
      </c>
      <c r="C144" s="245" t="s">
        <v>1048</v>
      </c>
      <c r="D144" s="245" t="s">
        <v>845</v>
      </c>
      <c r="E144" s="245" t="s">
        <v>543</v>
      </c>
      <c r="F144" s="337">
        <v>304480</v>
      </c>
      <c r="G144" s="244">
        <v>94.77</v>
      </c>
      <c r="H144" s="315" t="s">
        <v>836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44370</v>
      </c>
      <c r="B145" s="244" t="s">
        <v>488</v>
      </c>
      <c r="C145" s="245" t="s">
        <v>1013</v>
      </c>
      <c r="D145" s="245" t="s">
        <v>1049</v>
      </c>
      <c r="E145" s="245" t="s">
        <v>543</v>
      </c>
      <c r="F145" s="337">
        <v>11295000</v>
      </c>
      <c r="G145" s="244">
        <v>13.13</v>
      </c>
      <c r="H145" s="315" t="s">
        <v>836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44370</v>
      </c>
      <c r="B146" s="244" t="s">
        <v>1156</v>
      </c>
      <c r="C146" s="245" t="s">
        <v>1157</v>
      </c>
      <c r="D146" s="245" t="s">
        <v>845</v>
      </c>
      <c r="E146" s="245" t="s">
        <v>543</v>
      </c>
      <c r="F146" s="337">
        <v>700209</v>
      </c>
      <c r="G146" s="244">
        <v>65.45</v>
      </c>
      <c r="H146" s="315" t="s">
        <v>836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44370</v>
      </c>
      <c r="B147" s="244" t="s">
        <v>1035</v>
      </c>
      <c r="C147" s="245" t="s">
        <v>1051</v>
      </c>
      <c r="D147" s="245" t="s">
        <v>1107</v>
      </c>
      <c r="E147" s="245" t="s">
        <v>543</v>
      </c>
      <c r="F147" s="337">
        <v>260243</v>
      </c>
      <c r="G147" s="244">
        <v>94.45</v>
      </c>
      <c r="H147" s="315" t="s">
        <v>836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44370</v>
      </c>
      <c r="B148" s="244" t="s">
        <v>1035</v>
      </c>
      <c r="C148" s="245" t="s">
        <v>1051</v>
      </c>
      <c r="D148" s="245" t="s">
        <v>1011</v>
      </c>
      <c r="E148" s="245" t="s">
        <v>543</v>
      </c>
      <c r="F148" s="337">
        <v>471004</v>
      </c>
      <c r="G148" s="244">
        <v>93.85</v>
      </c>
      <c r="H148" s="315" t="s">
        <v>836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44370</v>
      </c>
      <c r="B149" s="244" t="s">
        <v>1035</v>
      </c>
      <c r="C149" s="245" t="s">
        <v>1051</v>
      </c>
      <c r="D149" s="245" t="s">
        <v>1158</v>
      </c>
      <c r="E149" s="245" t="s">
        <v>543</v>
      </c>
      <c r="F149" s="337">
        <v>493800</v>
      </c>
      <c r="G149" s="244">
        <v>95.38</v>
      </c>
      <c r="H149" s="315" t="s">
        <v>836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44370</v>
      </c>
      <c r="B150" s="244" t="s">
        <v>1035</v>
      </c>
      <c r="C150" s="245" t="s">
        <v>1051</v>
      </c>
      <c r="D150" s="245" t="s">
        <v>1165</v>
      </c>
      <c r="E150" s="245" t="s">
        <v>543</v>
      </c>
      <c r="F150" s="337">
        <v>150001</v>
      </c>
      <c r="G150" s="244">
        <v>95.56</v>
      </c>
      <c r="H150" s="315" t="s">
        <v>836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44370</v>
      </c>
      <c r="B151" s="244" t="s">
        <v>1035</v>
      </c>
      <c r="C151" s="245" t="s">
        <v>1051</v>
      </c>
      <c r="D151" s="245" t="s">
        <v>845</v>
      </c>
      <c r="E151" s="245" t="s">
        <v>543</v>
      </c>
      <c r="F151" s="337">
        <v>804127</v>
      </c>
      <c r="G151" s="244">
        <v>94.66</v>
      </c>
      <c r="H151" s="315" t="s">
        <v>836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44370</v>
      </c>
      <c r="B152" s="244" t="s">
        <v>1035</v>
      </c>
      <c r="C152" s="245" t="s">
        <v>1051</v>
      </c>
      <c r="D152" s="245" t="s">
        <v>1164</v>
      </c>
      <c r="E152" s="245" t="s">
        <v>543</v>
      </c>
      <c r="F152" s="337">
        <v>175000</v>
      </c>
      <c r="G152" s="244">
        <v>96.59</v>
      </c>
      <c r="H152" s="315" t="s">
        <v>836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44370</v>
      </c>
      <c r="B153" s="244" t="s">
        <v>1035</v>
      </c>
      <c r="C153" s="245" t="s">
        <v>1051</v>
      </c>
      <c r="D153" s="245" t="s">
        <v>1160</v>
      </c>
      <c r="E153" s="245" t="s">
        <v>543</v>
      </c>
      <c r="F153" s="337">
        <v>125000</v>
      </c>
      <c r="G153" s="244">
        <v>95.5</v>
      </c>
      <c r="H153" s="315" t="s">
        <v>836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44370</v>
      </c>
      <c r="B154" s="244" t="s">
        <v>1035</v>
      </c>
      <c r="C154" s="245" t="s">
        <v>1051</v>
      </c>
      <c r="D154" s="245" t="s">
        <v>1052</v>
      </c>
      <c r="E154" s="245" t="s">
        <v>543</v>
      </c>
      <c r="F154" s="337">
        <v>2134452</v>
      </c>
      <c r="G154" s="244">
        <v>92.55</v>
      </c>
      <c r="H154" s="315" t="s">
        <v>836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44370</v>
      </c>
      <c r="B155" s="244" t="s">
        <v>1035</v>
      </c>
      <c r="C155" s="245" t="s">
        <v>1051</v>
      </c>
      <c r="D155" s="245" t="s">
        <v>1042</v>
      </c>
      <c r="E155" s="245" t="s">
        <v>543</v>
      </c>
      <c r="F155" s="337">
        <v>89852</v>
      </c>
      <c r="G155" s="244">
        <v>95.88</v>
      </c>
      <c r="H155" s="315" t="s">
        <v>836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44370</v>
      </c>
      <c r="B156" s="244" t="s">
        <v>1035</v>
      </c>
      <c r="C156" s="245" t="s">
        <v>1051</v>
      </c>
      <c r="D156" s="245" t="s">
        <v>1163</v>
      </c>
      <c r="E156" s="245" t="s">
        <v>543</v>
      </c>
      <c r="F156" s="337">
        <v>65079</v>
      </c>
      <c r="G156" s="244">
        <v>96.8</v>
      </c>
      <c r="H156" s="315" t="s">
        <v>836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A157" s="221">
        <v>44370</v>
      </c>
      <c r="B157" s="244" t="s">
        <v>1035</v>
      </c>
      <c r="C157" s="245" t="s">
        <v>1051</v>
      </c>
      <c r="D157" s="245" t="s">
        <v>1162</v>
      </c>
      <c r="E157" s="245" t="s">
        <v>543</v>
      </c>
      <c r="F157" s="337">
        <v>194071</v>
      </c>
      <c r="G157" s="244">
        <v>95.66</v>
      </c>
      <c r="H157" s="315" t="s">
        <v>836</v>
      </c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A158" s="221">
        <v>44370</v>
      </c>
      <c r="B158" s="244" t="s">
        <v>1035</v>
      </c>
      <c r="C158" s="245" t="s">
        <v>1051</v>
      </c>
      <c r="D158" s="245" t="s">
        <v>1161</v>
      </c>
      <c r="E158" s="245" t="s">
        <v>543</v>
      </c>
      <c r="F158" s="337">
        <v>200000</v>
      </c>
      <c r="G158" s="244">
        <v>97.28</v>
      </c>
      <c r="H158" s="315" t="s">
        <v>836</v>
      </c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A159" s="221">
        <v>44370</v>
      </c>
      <c r="B159" s="244" t="s">
        <v>1037</v>
      </c>
      <c r="C159" s="245" t="s">
        <v>1053</v>
      </c>
      <c r="D159" s="245" t="s">
        <v>1038</v>
      </c>
      <c r="E159" s="245" t="s">
        <v>543</v>
      </c>
      <c r="F159" s="337">
        <v>2151169</v>
      </c>
      <c r="G159" s="244">
        <v>5.82</v>
      </c>
      <c r="H159" s="315" t="s">
        <v>836</v>
      </c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A160" s="221">
        <v>44370</v>
      </c>
      <c r="B160" s="244" t="s">
        <v>1037</v>
      </c>
      <c r="C160" s="245" t="s">
        <v>1053</v>
      </c>
      <c r="D160" s="245" t="s">
        <v>1180</v>
      </c>
      <c r="E160" s="245" t="s">
        <v>543</v>
      </c>
      <c r="F160" s="337">
        <v>918201</v>
      </c>
      <c r="G160" s="244">
        <v>6.29</v>
      </c>
      <c r="H160" s="315" t="s">
        <v>836</v>
      </c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1:35">
      <c r="A161" s="221">
        <v>44370</v>
      </c>
      <c r="B161" s="244" t="s">
        <v>1037</v>
      </c>
      <c r="C161" s="245" t="s">
        <v>1053</v>
      </c>
      <c r="D161" s="245" t="s">
        <v>1167</v>
      </c>
      <c r="E161" s="245" t="s">
        <v>543</v>
      </c>
      <c r="F161" s="337">
        <v>447279</v>
      </c>
      <c r="G161" s="244">
        <v>5.97</v>
      </c>
      <c r="H161" s="315" t="s">
        <v>836</v>
      </c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1:35">
      <c r="A162" s="221">
        <v>44370</v>
      </c>
      <c r="B162" s="244" t="s">
        <v>1037</v>
      </c>
      <c r="C162" s="245" t="s">
        <v>1053</v>
      </c>
      <c r="D162" s="245" t="s">
        <v>1166</v>
      </c>
      <c r="E162" s="245" t="s">
        <v>543</v>
      </c>
      <c r="F162" s="337">
        <v>607464</v>
      </c>
      <c r="G162" s="244">
        <v>5.97</v>
      </c>
      <c r="H162" s="315" t="s">
        <v>836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1:35">
      <c r="A163" s="221">
        <v>44370</v>
      </c>
      <c r="B163" s="244" t="s">
        <v>1168</v>
      </c>
      <c r="C163" s="245" t="s">
        <v>1169</v>
      </c>
      <c r="D163" s="245" t="s">
        <v>907</v>
      </c>
      <c r="E163" s="245" t="s">
        <v>543</v>
      </c>
      <c r="F163" s="337">
        <v>64955</v>
      </c>
      <c r="G163" s="244">
        <v>44.58</v>
      </c>
      <c r="H163" s="315" t="s">
        <v>836</v>
      </c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1:35">
      <c r="A164" s="221">
        <v>44370</v>
      </c>
      <c r="B164" s="244" t="s">
        <v>523</v>
      </c>
      <c r="C164" s="245" t="s">
        <v>1050</v>
      </c>
      <c r="D164" s="245" t="s">
        <v>1173</v>
      </c>
      <c r="E164" s="245" t="s">
        <v>543</v>
      </c>
      <c r="F164" s="337">
        <v>85023</v>
      </c>
      <c r="G164" s="244">
        <v>3727.83</v>
      </c>
      <c r="H164" s="315" t="s">
        <v>836</v>
      </c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1:35">
      <c r="A165" s="221">
        <v>44370</v>
      </c>
      <c r="B165" s="244" t="s">
        <v>523</v>
      </c>
      <c r="C165" s="245" t="s">
        <v>1050</v>
      </c>
      <c r="D165" s="245" t="s">
        <v>845</v>
      </c>
      <c r="E165" s="245" t="s">
        <v>543</v>
      </c>
      <c r="F165" s="337">
        <v>317333</v>
      </c>
      <c r="G165" s="244">
        <v>3728.06</v>
      </c>
      <c r="H165" s="315" t="s">
        <v>836</v>
      </c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1:35">
      <c r="A166" s="221">
        <v>44370</v>
      </c>
      <c r="B166" s="244" t="s">
        <v>523</v>
      </c>
      <c r="C166" s="245" t="s">
        <v>1050</v>
      </c>
      <c r="D166" s="245" t="s">
        <v>920</v>
      </c>
      <c r="E166" s="245" t="s">
        <v>543</v>
      </c>
      <c r="F166" s="337">
        <v>314145</v>
      </c>
      <c r="G166" s="244">
        <v>3725.79</v>
      </c>
      <c r="H166" s="315" t="s">
        <v>836</v>
      </c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1:35">
      <c r="A167" s="221">
        <v>44370</v>
      </c>
      <c r="B167" s="244" t="s">
        <v>523</v>
      </c>
      <c r="C167" s="245" t="s">
        <v>1050</v>
      </c>
      <c r="D167" s="245" t="s">
        <v>1172</v>
      </c>
      <c r="E167" s="245" t="s">
        <v>543</v>
      </c>
      <c r="F167" s="337">
        <v>98213</v>
      </c>
      <c r="G167" s="244">
        <v>3719.39</v>
      </c>
      <c r="H167" s="315" t="s">
        <v>836</v>
      </c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1:35">
      <c r="A168" s="221">
        <v>44370</v>
      </c>
      <c r="B168" s="244" t="s">
        <v>523</v>
      </c>
      <c r="C168" s="245" t="s">
        <v>1050</v>
      </c>
      <c r="D168" s="245" t="s">
        <v>1171</v>
      </c>
      <c r="E168" s="245" t="s">
        <v>543</v>
      </c>
      <c r="F168" s="337">
        <v>90698</v>
      </c>
      <c r="G168" s="244">
        <v>3691.55</v>
      </c>
      <c r="H168" s="315" t="s">
        <v>836</v>
      </c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1:35">
      <c r="A169" s="221">
        <v>44370</v>
      </c>
      <c r="B169" s="244" t="s">
        <v>523</v>
      </c>
      <c r="C169" s="245" t="s">
        <v>1050</v>
      </c>
      <c r="D169" s="245" t="s">
        <v>1012</v>
      </c>
      <c r="E169" s="245" t="s">
        <v>543</v>
      </c>
      <c r="F169" s="337">
        <v>243498</v>
      </c>
      <c r="G169" s="244">
        <v>3750.61</v>
      </c>
      <c r="H169" s="315" t="s">
        <v>836</v>
      </c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1:35">
      <c r="A170" s="221">
        <v>44370</v>
      </c>
      <c r="B170" s="244" t="s">
        <v>523</v>
      </c>
      <c r="C170" s="245" t="s">
        <v>1050</v>
      </c>
      <c r="D170" s="245" t="s">
        <v>907</v>
      </c>
      <c r="E170" s="245" t="s">
        <v>543</v>
      </c>
      <c r="F170" s="337">
        <v>299598</v>
      </c>
      <c r="G170" s="244">
        <v>3728.36</v>
      </c>
      <c r="H170" s="315" t="s">
        <v>836</v>
      </c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1:35">
      <c r="A171" s="221">
        <v>44370</v>
      </c>
      <c r="B171" s="244" t="s">
        <v>921</v>
      </c>
      <c r="C171" s="245" t="s">
        <v>922</v>
      </c>
      <c r="D171" s="245" t="s">
        <v>995</v>
      </c>
      <c r="E171" s="245" t="s">
        <v>543</v>
      </c>
      <c r="F171" s="337">
        <v>65310</v>
      </c>
      <c r="G171" s="244">
        <v>191.65</v>
      </c>
      <c r="H171" s="315" t="s">
        <v>836</v>
      </c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1:35">
      <c r="B172" s="244"/>
      <c r="C172" s="245"/>
      <c r="D172" s="245"/>
      <c r="E172" s="245"/>
      <c r="F172" s="337"/>
      <c r="G172" s="244"/>
      <c r="H172" s="315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1:35">
      <c r="B173" s="244"/>
      <c r="C173" s="245"/>
      <c r="D173" s="245"/>
      <c r="E173" s="245"/>
      <c r="F173" s="337"/>
      <c r="G173" s="244"/>
      <c r="H173" s="315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1:35">
      <c r="B174" s="244"/>
      <c r="C174" s="245"/>
      <c r="D174" s="245"/>
      <c r="E174" s="245"/>
      <c r="F174" s="337"/>
      <c r="G174" s="244"/>
      <c r="H174" s="315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1:35">
      <c r="B175" s="244"/>
      <c r="C175" s="245"/>
      <c r="D175" s="245"/>
      <c r="E175" s="245"/>
      <c r="F175" s="337"/>
      <c r="G175" s="244"/>
      <c r="H175" s="315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1:35">
      <c r="B176" s="244"/>
      <c r="C176" s="245"/>
      <c r="D176" s="245"/>
      <c r="E176" s="245"/>
      <c r="F176" s="337"/>
      <c r="G176" s="244"/>
      <c r="H176" s="315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7"/>
      <c r="G177" s="244"/>
      <c r="H177" s="315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7"/>
      <c r="G178" s="244"/>
      <c r="H178" s="315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7"/>
      <c r="G179" s="244"/>
      <c r="H179" s="315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7"/>
      <c r="G180" s="244"/>
      <c r="H180" s="315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7"/>
      <c r="G181" s="244"/>
      <c r="H181" s="315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7"/>
      <c r="G182" s="244"/>
      <c r="H182" s="315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7"/>
      <c r="G183" s="244"/>
      <c r="H183" s="315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7"/>
      <c r="G184" s="244"/>
      <c r="H184" s="315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7"/>
      <c r="G185" s="244"/>
      <c r="H185" s="315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7"/>
      <c r="G186" s="244"/>
      <c r="H186" s="315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7"/>
      <c r="G187" s="244"/>
      <c r="H187" s="315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7"/>
      <c r="G188" s="244"/>
      <c r="H188" s="315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7"/>
      <c r="G189" s="244"/>
      <c r="H189" s="315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7"/>
      <c r="G190" s="244"/>
      <c r="H190" s="315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7"/>
      <c r="G191" s="244"/>
      <c r="H191" s="315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7"/>
      <c r="G192" s="244"/>
      <c r="H192" s="315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7"/>
      <c r="G193" s="244"/>
      <c r="H193" s="315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7"/>
      <c r="G194" s="244"/>
      <c r="H194" s="315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7"/>
      <c r="G195" s="244"/>
      <c r="H195" s="315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7"/>
      <c r="G196" s="244"/>
      <c r="H196" s="315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7"/>
      <c r="G197" s="244"/>
      <c r="H197" s="315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7"/>
      <c r="G198" s="244"/>
      <c r="H198" s="315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7"/>
      <c r="G199" s="244"/>
      <c r="H199" s="315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7"/>
      <c r="G200" s="244"/>
      <c r="H200" s="315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7"/>
      <c r="G201" s="244"/>
      <c r="H201" s="315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7"/>
      <c r="G202" s="244"/>
      <c r="H202" s="315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7"/>
      <c r="G203" s="244"/>
      <c r="H203" s="315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7"/>
      <c r="G204" s="244"/>
      <c r="H204" s="315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7"/>
      <c r="G205" s="244"/>
      <c r="H205" s="315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7"/>
      <c r="G206" s="244"/>
      <c r="H206" s="315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7"/>
      <c r="G207" s="244"/>
      <c r="H207" s="315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7"/>
      <c r="G208" s="244"/>
      <c r="H208" s="315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7"/>
      <c r="G209" s="244"/>
      <c r="H209" s="315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7"/>
      <c r="G210" s="244"/>
      <c r="H210" s="315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7"/>
      <c r="G211" s="244"/>
      <c r="H211" s="315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7"/>
      <c r="G212" s="244"/>
      <c r="H212" s="315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7"/>
      <c r="G213" s="244"/>
      <c r="H213" s="315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7"/>
      <c r="G214" s="244"/>
      <c r="H214" s="315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7"/>
      <c r="G215" s="244"/>
      <c r="H215" s="315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7"/>
      <c r="G216" s="244"/>
      <c r="H216" s="315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7"/>
      <c r="G217" s="244"/>
      <c r="H217" s="315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7"/>
      <c r="G218" s="244"/>
      <c r="H218" s="315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7"/>
      <c r="G219" s="244"/>
      <c r="H219" s="315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7"/>
      <c r="G220" s="244"/>
      <c r="H220" s="315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7"/>
      <c r="G221" s="244"/>
      <c r="H221" s="315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7"/>
      <c r="G222" s="244"/>
      <c r="H222" s="315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7"/>
      <c r="G223" s="244"/>
      <c r="H223" s="315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7"/>
      <c r="G224" s="244"/>
      <c r="H224" s="315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7"/>
      <c r="G225" s="244"/>
      <c r="H225" s="315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7"/>
      <c r="G226" s="244"/>
      <c r="H226" s="315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7"/>
      <c r="G227" s="244"/>
      <c r="H227" s="315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7"/>
      <c r="G228" s="244"/>
      <c r="H228" s="315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7"/>
      <c r="G229" s="244"/>
      <c r="H229" s="315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7"/>
      <c r="G230" s="244"/>
      <c r="H230" s="315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7"/>
      <c r="G231" s="244"/>
      <c r="H231" s="315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7"/>
      <c r="G232" s="244"/>
      <c r="H232" s="315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7"/>
      <c r="G233" s="244"/>
      <c r="H233" s="315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7"/>
      <c r="G234" s="244"/>
      <c r="H234" s="315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7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7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7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7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7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7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7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7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7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7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7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7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7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7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7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7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7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7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7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7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7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7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7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7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7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7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7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7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7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7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7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7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7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7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7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7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7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7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7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7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7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7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7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7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7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7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7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7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7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7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7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7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7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7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7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7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7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7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7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7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7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7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7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7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7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7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7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7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7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7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7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7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7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7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7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7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7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7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7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7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7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7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7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7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7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7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7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7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7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7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7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7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7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7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7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7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7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7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7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7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7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7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7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7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7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7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7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7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7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7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7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7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7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7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7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7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7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7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7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7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7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7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7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7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7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7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7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7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7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5"/>
  <sheetViews>
    <sheetView zoomScale="83" zoomScaleNormal="85" workbookViewId="0">
      <selection activeCell="F26" sqref="F2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893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44371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2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1" customFormat="1" ht="14.25">
      <c r="A10" s="339">
        <v>1</v>
      </c>
      <c r="B10" s="352">
        <v>44291</v>
      </c>
      <c r="C10" s="353"/>
      <c r="D10" s="388" t="s">
        <v>109</v>
      </c>
      <c r="E10" s="357" t="s">
        <v>557</v>
      </c>
      <c r="F10" s="362" t="s">
        <v>838</v>
      </c>
      <c r="G10" s="362">
        <v>1370</v>
      </c>
      <c r="H10" s="357"/>
      <c r="I10" s="354" t="s">
        <v>839</v>
      </c>
      <c r="J10" s="359" t="s">
        <v>558</v>
      </c>
      <c r="K10" s="359"/>
      <c r="L10" s="366"/>
      <c r="M10" s="332"/>
      <c r="N10" s="341"/>
      <c r="O10" s="338"/>
      <c r="P10" s="426"/>
      <c r="Q10" s="4"/>
      <c r="R10" s="42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1" customFormat="1" ht="14.25">
      <c r="A11" s="474">
        <v>2</v>
      </c>
      <c r="B11" s="475">
        <v>44319</v>
      </c>
      <c r="C11" s="476"/>
      <c r="D11" s="419" t="s">
        <v>249</v>
      </c>
      <c r="E11" s="477" t="s">
        <v>557</v>
      </c>
      <c r="F11" s="417">
        <v>663</v>
      </c>
      <c r="G11" s="478">
        <v>619</v>
      </c>
      <c r="H11" s="478">
        <v>703.5</v>
      </c>
      <c r="I11" s="479" t="s">
        <v>843</v>
      </c>
      <c r="J11" s="418" t="s">
        <v>963</v>
      </c>
      <c r="K11" s="418">
        <f t="shared" ref="K11" si="0">H11-F11</f>
        <v>40.5</v>
      </c>
      <c r="L11" s="480">
        <f>(F11*-0.8)/100</f>
        <v>-5.3039999999999994</v>
      </c>
      <c r="M11" s="481">
        <f t="shared" ref="M11" si="1">(K11+L11)/F11</f>
        <v>5.3085972850678731E-2</v>
      </c>
      <c r="N11" s="418" t="s">
        <v>556</v>
      </c>
      <c r="O11" s="455">
        <v>44364</v>
      </c>
      <c r="P11" s="426"/>
      <c r="Q11" s="4"/>
      <c r="R11" s="42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1" customFormat="1" ht="14.25">
      <c r="A12" s="339">
        <v>3</v>
      </c>
      <c r="B12" s="352">
        <v>44342</v>
      </c>
      <c r="C12" s="353"/>
      <c r="D12" s="388" t="s">
        <v>402</v>
      </c>
      <c r="E12" s="357" t="s">
        <v>557</v>
      </c>
      <c r="F12" s="365" t="s">
        <v>853</v>
      </c>
      <c r="G12" s="362">
        <v>2650</v>
      </c>
      <c r="H12" s="357"/>
      <c r="I12" s="354" t="s">
        <v>854</v>
      </c>
      <c r="J12" s="359" t="s">
        <v>558</v>
      </c>
      <c r="K12" s="359"/>
      <c r="L12" s="366"/>
      <c r="M12" s="332"/>
      <c r="N12" s="341"/>
      <c r="O12" s="338"/>
      <c r="P12" s="426"/>
      <c r="Q12" s="4"/>
      <c r="R12" s="427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1" customFormat="1" ht="14.25">
      <c r="A13" s="486">
        <v>4</v>
      </c>
      <c r="B13" s="487">
        <v>44343</v>
      </c>
      <c r="C13" s="488"/>
      <c r="D13" s="489" t="s">
        <v>68</v>
      </c>
      <c r="E13" s="490" t="s">
        <v>557</v>
      </c>
      <c r="F13" s="491">
        <v>522.5</v>
      </c>
      <c r="G13" s="492">
        <v>488</v>
      </c>
      <c r="H13" s="492">
        <v>544</v>
      </c>
      <c r="I13" s="493" t="s">
        <v>857</v>
      </c>
      <c r="J13" s="494" t="s">
        <v>964</v>
      </c>
      <c r="K13" s="494">
        <f t="shared" ref="K13" si="2">H13-F13</f>
        <v>21.5</v>
      </c>
      <c r="L13" s="495">
        <f>(F13*-0.8)/100</f>
        <v>-4.18</v>
      </c>
      <c r="M13" s="496">
        <f t="shared" ref="M13" si="3">(K13+L13)/F13</f>
        <v>3.3148325358851677E-2</v>
      </c>
      <c r="N13" s="494" t="s">
        <v>556</v>
      </c>
      <c r="O13" s="497">
        <v>44355</v>
      </c>
      <c r="P13" s="426"/>
      <c r="Q13" s="4"/>
      <c r="R13" s="427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1" customFormat="1" ht="14.25">
      <c r="A14" s="474">
        <v>5</v>
      </c>
      <c r="B14" s="475">
        <v>44347</v>
      </c>
      <c r="C14" s="476"/>
      <c r="D14" s="419" t="s">
        <v>167</v>
      </c>
      <c r="E14" s="477" t="s">
        <v>557</v>
      </c>
      <c r="F14" s="417">
        <v>2085</v>
      </c>
      <c r="G14" s="478">
        <v>1970</v>
      </c>
      <c r="H14" s="477">
        <v>2245</v>
      </c>
      <c r="I14" s="479" t="s">
        <v>860</v>
      </c>
      <c r="J14" s="418" t="s">
        <v>883</v>
      </c>
      <c r="K14" s="418">
        <f t="shared" ref="K14" si="4">H14-F14</f>
        <v>160</v>
      </c>
      <c r="L14" s="480">
        <f>(F14*-0.8)/100</f>
        <v>-16.68</v>
      </c>
      <c r="M14" s="481">
        <f t="shared" ref="M14" si="5">(K14+L14)/F14</f>
        <v>6.8738609112709834E-2</v>
      </c>
      <c r="N14" s="418" t="s">
        <v>556</v>
      </c>
      <c r="O14" s="455">
        <v>44350</v>
      </c>
      <c r="P14" s="426"/>
      <c r="Q14" s="4"/>
      <c r="R14" s="42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4.25">
      <c r="A15" s="339">
        <v>6</v>
      </c>
      <c r="B15" s="352">
        <v>44348</v>
      </c>
      <c r="C15" s="353"/>
      <c r="D15" s="388" t="s">
        <v>110</v>
      </c>
      <c r="E15" s="357" t="s">
        <v>557</v>
      </c>
      <c r="F15" s="365" t="s">
        <v>864</v>
      </c>
      <c r="G15" s="362">
        <v>2790</v>
      </c>
      <c r="H15" s="357"/>
      <c r="I15" s="354" t="s">
        <v>865</v>
      </c>
      <c r="J15" s="333" t="s">
        <v>558</v>
      </c>
      <c r="K15" s="333"/>
      <c r="L15" s="380"/>
      <c r="M15" s="378"/>
      <c r="N15" s="333"/>
      <c r="O15" s="371"/>
      <c r="P15" s="426"/>
      <c r="Q15" s="4"/>
      <c r="R15" s="427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474">
        <v>7</v>
      </c>
      <c r="B16" s="475">
        <v>44349</v>
      </c>
      <c r="C16" s="476"/>
      <c r="D16" s="419" t="s">
        <v>481</v>
      </c>
      <c r="E16" s="477" t="s">
        <v>557</v>
      </c>
      <c r="F16" s="417">
        <v>2035</v>
      </c>
      <c r="G16" s="478">
        <v>1895</v>
      </c>
      <c r="H16" s="477">
        <v>2195</v>
      </c>
      <c r="I16" s="479" t="s">
        <v>860</v>
      </c>
      <c r="J16" s="418" t="s">
        <v>883</v>
      </c>
      <c r="K16" s="418">
        <f t="shared" ref="K16" si="6">H16-F16</f>
        <v>160</v>
      </c>
      <c r="L16" s="480">
        <f>(F16*-0.8)/100</f>
        <v>-16.28</v>
      </c>
      <c r="M16" s="481">
        <f t="shared" ref="M16" si="7">(K16+L16)/F16</f>
        <v>7.0624078624078629E-2</v>
      </c>
      <c r="N16" s="418" t="s">
        <v>556</v>
      </c>
      <c r="O16" s="455">
        <v>44351</v>
      </c>
      <c r="P16" s="426"/>
      <c r="Q16" s="4"/>
      <c r="R16" s="427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486">
        <v>8</v>
      </c>
      <c r="B17" s="487">
        <v>44350</v>
      </c>
      <c r="C17" s="488"/>
      <c r="D17" s="489" t="s">
        <v>830</v>
      </c>
      <c r="E17" s="490" t="s">
        <v>909</v>
      </c>
      <c r="F17" s="491">
        <v>292</v>
      </c>
      <c r="G17" s="492">
        <v>275</v>
      </c>
      <c r="H17" s="492">
        <v>306.5</v>
      </c>
      <c r="I17" s="493" t="s">
        <v>908</v>
      </c>
      <c r="J17" s="494" t="s">
        <v>965</v>
      </c>
      <c r="K17" s="494">
        <f t="shared" ref="K17" si="8">H17-F17</f>
        <v>14.5</v>
      </c>
      <c r="L17" s="495">
        <f>(F17*-0.8)/100</f>
        <v>-2.3360000000000003</v>
      </c>
      <c r="M17" s="496">
        <f t="shared" ref="M17" si="9">(K17+L17)/F17</f>
        <v>4.165753424657534E-2</v>
      </c>
      <c r="N17" s="494" t="s">
        <v>556</v>
      </c>
      <c r="O17" s="497">
        <v>44351</v>
      </c>
      <c r="P17" s="426"/>
      <c r="Q17" s="4"/>
      <c r="R17" s="427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339">
        <v>9</v>
      </c>
      <c r="B18" s="352">
        <v>44357</v>
      </c>
      <c r="C18" s="353"/>
      <c r="D18" s="388" t="s">
        <v>74</v>
      </c>
      <c r="E18" s="357" t="s">
        <v>557</v>
      </c>
      <c r="F18" s="365" t="s">
        <v>914</v>
      </c>
      <c r="G18" s="362">
        <v>3345</v>
      </c>
      <c r="H18" s="357"/>
      <c r="I18" s="354" t="s">
        <v>915</v>
      </c>
      <c r="J18" s="333" t="s">
        <v>558</v>
      </c>
      <c r="K18" s="333"/>
      <c r="L18" s="380"/>
      <c r="M18" s="378"/>
      <c r="N18" s="333"/>
      <c r="O18" s="371"/>
      <c r="P18" s="426"/>
      <c r="Q18" s="4"/>
      <c r="R18" s="427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339">
        <v>10</v>
      </c>
      <c r="B19" s="352">
        <v>44361</v>
      </c>
      <c r="C19" s="353"/>
      <c r="D19" s="388" t="s">
        <v>772</v>
      </c>
      <c r="E19" s="357" t="s">
        <v>557</v>
      </c>
      <c r="F19" s="365" t="s">
        <v>935</v>
      </c>
      <c r="G19" s="362">
        <v>1930</v>
      </c>
      <c r="H19" s="357"/>
      <c r="I19" s="354" t="s">
        <v>860</v>
      </c>
      <c r="J19" s="333" t="s">
        <v>558</v>
      </c>
      <c r="K19" s="333"/>
      <c r="L19" s="380"/>
      <c r="M19" s="378"/>
      <c r="N19" s="333"/>
      <c r="O19" s="371"/>
      <c r="P19" s="426"/>
      <c r="Q19" s="4"/>
      <c r="R19" s="427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37" customFormat="1" ht="14.25">
      <c r="A20" s="339">
        <v>11</v>
      </c>
      <c r="B20" s="352">
        <v>44362</v>
      </c>
      <c r="C20" s="353"/>
      <c r="D20" s="388" t="s">
        <v>463</v>
      </c>
      <c r="E20" s="357" t="s">
        <v>557</v>
      </c>
      <c r="F20" s="365" t="s">
        <v>941</v>
      </c>
      <c r="G20" s="362">
        <v>123</v>
      </c>
      <c r="H20" s="357"/>
      <c r="I20" s="354">
        <v>150</v>
      </c>
      <c r="J20" s="333" t="s">
        <v>558</v>
      </c>
      <c r="K20" s="333"/>
      <c r="L20" s="380"/>
      <c r="M20" s="378"/>
      <c r="N20" s="333"/>
      <c r="O20" s="371"/>
      <c r="P20" s="426"/>
      <c r="Q20" s="4"/>
      <c r="R20" s="427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38" s="37" customFormat="1" ht="14.25">
      <c r="A21" s="339">
        <v>12</v>
      </c>
      <c r="B21" s="352">
        <v>44363</v>
      </c>
      <c r="C21" s="353"/>
      <c r="D21" s="388" t="s">
        <v>96</v>
      </c>
      <c r="E21" s="357" t="s">
        <v>557</v>
      </c>
      <c r="F21" s="365" t="s">
        <v>947</v>
      </c>
      <c r="G21" s="362">
        <v>1119</v>
      </c>
      <c r="H21" s="357"/>
      <c r="I21" s="354" t="s">
        <v>948</v>
      </c>
      <c r="J21" s="333" t="s">
        <v>558</v>
      </c>
      <c r="K21" s="333"/>
      <c r="L21" s="380"/>
      <c r="M21" s="378"/>
      <c r="N21" s="333"/>
      <c r="O21" s="371"/>
      <c r="P21" s="426"/>
      <c r="Q21" s="4"/>
      <c r="R21" s="427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38" s="37" customFormat="1" ht="14.25">
      <c r="A22" s="533">
        <v>13</v>
      </c>
      <c r="B22" s="534">
        <v>44363</v>
      </c>
      <c r="C22" s="535"/>
      <c r="D22" s="511" t="s">
        <v>949</v>
      </c>
      <c r="E22" s="536" t="s">
        <v>557</v>
      </c>
      <c r="F22" s="460">
        <v>760</v>
      </c>
      <c r="G22" s="537">
        <v>710</v>
      </c>
      <c r="H22" s="536">
        <v>710</v>
      </c>
      <c r="I22" s="538" t="s">
        <v>950</v>
      </c>
      <c r="J22" s="462" t="s">
        <v>979</v>
      </c>
      <c r="K22" s="462">
        <f t="shared" ref="K22" si="10">H22-F22</f>
        <v>-50</v>
      </c>
      <c r="L22" s="463">
        <f>(F22*-0.7)/100</f>
        <v>-5.32</v>
      </c>
      <c r="M22" s="464">
        <f t="shared" ref="M22" si="11">(K22+L22)/F22</f>
        <v>-7.2789473684210529E-2</v>
      </c>
      <c r="N22" s="462" t="s">
        <v>620</v>
      </c>
      <c r="O22" s="465">
        <v>44365</v>
      </c>
      <c r="P22" s="426"/>
      <c r="Q22" s="4"/>
      <c r="R22" s="427" t="s">
        <v>792</v>
      </c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38" s="37" customFormat="1" ht="14.25">
      <c r="A23" s="339"/>
      <c r="B23" s="352"/>
      <c r="C23" s="353"/>
      <c r="D23" s="388"/>
      <c r="E23" s="357"/>
      <c r="F23" s="365"/>
      <c r="G23" s="362"/>
      <c r="H23" s="357"/>
      <c r="I23" s="354"/>
      <c r="J23" s="333"/>
      <c r="K23" s="333"/>
      <c r="L23" s="380"/>
      <c r="M23" s="378"/>
      <c r="N23" s="333"/>
      <c r="O23" s="371"/>
      <c r="P23" s="426"/>
      <c r="Q23" s="4"/>
      <c r="R23" s="427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38" s="2" customFormat="1" ht="14.25">
      <c r="A24" s="339"/>
      <c r="B24" s="352"/>
      <c r="C24" s="353"/>
      <c r="D24" s="364"/>
      <c r="E24" s="357"/>
      <c r="F24" s="357"/>
      <c r="G24" s="362"/>
      <c r="H24" s="357"/>
      <c r="I24" s="354"/>
      <c r="J24" s="359"/>
      <c r="K24" s="359"/>
      <c r="L24" s="366"/>
      <c r="M24" s="332"/>
      <c r="N24" s="341"/>
      <c r="O24" s="338"/>
      <c r="P24" s="426"/>
      <c r="Q24" s="4"/>
      <c r="R24" s="427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4.25">
      <c r="A25" s="408"/>
      <c r="B25" s="409"/>
      <c r="C25" s="410"/>
      <c r="D25" s="411"/>
      <c r="E25" s="412"/>
      <c r="F25" s="412"/>
      <c r="G25" s="376"/>
      <c r="H25" s="412"/>
      <c r="I25" s="413"/>
      <c r="J25" s="377"/>
      <c r="K25" s="377"/>
      <c r="L25" s="414"/>
      <c r="M25" s="76"/>
      <c r="N25" s="415"/>
      <c r="O25" s="416"/>
      <c r="P25" s="360"/>
      <c r="Q25" s="61"/>
      <c r="R25" s="312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4.25">
      <c r="A26" s="408"/>
      <c r="B26" s="409"/>
      <c r="C26" s="410"/>
      <c r="D26" s="411"/>
      <c r="E26" s="412"/>
      <c r="F26" s="412"/>
      <c r="G26" s="376"/>
      <c r="H26" s="412"/>
      <c r="I26" s="413"/>
      <c r="J26" s="377"/>
      <c r="K26" s="377"/>
      <c r="L26" s="414"/>
      <c r="M26" s="76"/>
      <c r="N26" s="415"/>
      <c r="O26" s="416"/>
      <c r="P26" s="360"/>
      <c r="Q26" s="61"/>
      <c r="R26" s="312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2" customHeight="1">
      <c r="A27" s="20" t="s">
        <v>560</v>
      </c>
      <c r="B27" s="21"/>
      <c r="C27" s="22"/>
      <c r="D27" s="23"/>
      <c r="E27" s="24"/>
      <c r="F27" s="25"/>
      <c r="G27" s="25"/>
      <c r="H27" s="25"/>
      <c r="I27" s="25"/>
      <c r="J27" s="62"/>
      <c r="K27" s="25"/>
      <c r="L27" s="367"/>
      <c r="M27" s="35"/>
      <c r="N27" s="62"/>
      <c r="O27" s="63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6" t="s">
        <v>561</v>
      </c>
      <c r="B28" s="20"/>
      <c r="C28" s="20"/>
      <c r="D28" s="20"/>
      <c r="F28" s="27" t="s">
        <v>562</v>
      </c>
      <c r="G28" s="14"/>
      <c r="H28" s="28"/>
      <c r="I28" s="33"/>
      <c r="J28" s="64"/>
      <c r="K28" s="65"/>
      <c r="L28" s="368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 t="s">
        <v>563</v>
      </c>
      <c r="B29" s="20"/>
      <c r="C29" s="20"/>
      <c r="D29" s="20"/>
      <c r="E29" s="29"/>
      <c r="F29" s="27" t="s">
        <v>564</v>
      </c>
      <c r="G29" s="14"/>
      <c r="H29" s="28"/>
      <c r="I29" s="33"/>
      <c r="J29" s="64"/>
      <c r="K29" s="65"/>
      <c r="L29" s="368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/>
      <c r="B30" s="20"/>
      <c r="C30" s="20"/>
      <c r="D30" s="20"/>
      <c r="E30" s="29"/>
      <c r="F30" s="14"/>
      <c r="G30" s="14"/>
      <c r="H30" s="28"/>
      <c r="I30" s="33"/>
      <c r="J30" s="68"/>
      <c r="K30" s="65"/>
      <c r="L30" s="368"/>
      <c r="M30" s="14"/>
      <c r="N30" s="69"/>
      <c r="O30" s="5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15">
      <c r="A31" s="8"/>
      <c r="B31" s="30" t="s">
        <v>565</v>
      </c>
      <c r="C31" s="30"/>
      <c r="D31" s="30"/>
      <c r="E31" s="30"/>
      <c r="F31" s="31"/>
      <c r="G31" s="29"/>
      <c r="H31" s="29"/>
      <c r="I31" s="70"/>
      <c r="J31" s="71"/>
      <c r="K31" s="72"/>
      <c r="L31" s="369"/>
      <c r="M31" s="9"/>
      <c r="N31" s="8"/>
      <c r="O31" s="50"/>
      <c r="P31" s="4"/>
      <c r="R31" s="79"/>
      <c r="S31" s="13"/>
      <c r="T31" s="13"/>
      <c r="U31" s="13"/>
      <c r="V31" s="13"/>
      <c r="W31" s="13"/>
      <c r="X31" s="13"/>
      <c r="Y31" s="13"/>
      <c r="Z31" s="13"/>
    </row>
    <row r="32" spans="1:38" s="3" customFormat="1" ht="38.25">
      <c r="A32" s="17" t="s">
        <v>16</v>
      </c>
      <c r="B32" s="18" t="s">
        <v>534</v>
      </c>
      <c r="C32" s="18"/>
      <c r="D32" s="19" t="s">
        <v>545</v>
      </c>
      <c r="E32" s="18" t="s">
        <v>546</v>
      </c>
      <c r="F32" s="18" t="s">
        <v>547</v>
      </c>
      <c r="G32" s="18" t="s">
        <v>566</v>
      </c>
      <c r="H32" s="18" t="s">
        <v>549</v>
      </c>
      <c r="I32" s="18" t="s">
        <v>550</v>
      </c>
      <c r="J32" s="18" t="s">
        <v>551</v>
      </c>
      <c r="K32" s="59" t="s">
        <v>567</v>
      </c>
      <c r="L32" s="370" t="s">
        <v>818</v>
      </c>
      <c r="M32" s="60" t="s">
        <v>817</v>
      </c>
      <c r="N32" s="18" t="s">
        <v>554</v>
      </c>
      <c r="O32" s="75" t="s">
        <v>555</v>
      </c>
      <c r="P32" s="4"/>
      <c r="Q32" s="37"/>
      <c r="R32" s="35"/>
      <c r="S32" s="35"/>
      <c r="T32" s="35"/>
    </row>
    <row r="33" spans="1:27" s="348" customFormat="1" ht="15" customHeight="1">
      <c r="A33" s="482">
        <v>1</v>
      </c>
      <c r="B33" s="436">
        <v>44337</v>
      </c>
      <c r="C33" s="483"/>
      <c r="D33" s="484" t="s">
        <v>304</v>
      </c>
      <c r="E33" s="417" t="s">
        <v>557</v>
      </c>
      <c r="F33" s="417">
        <v>1314</v>
      </c>
      <c r="G33" s="485">
        <v>1275</v>
      </c>
      <c r="H33" s="485">
        <v>1352</v>
      </c>
      <c r="I33" s="417" t="s">
        <v>850</v>
      </c>
      <c r="J33" s="418" t="s">
        <v>884</v>
      </c>
      <c r="K33" s="418">
        <f t="shared" ref="K33" si="12">H33-F33</f>
        <v>38</v>
      </c>
      <c r="L33" s="480">
        <f>(F33*-0.7)/100</f>
        <v>-9.1980000000000004</v>
      </c>
      <c r="M33" s="481">
        <f t="shared" ref="M33" si="13">(K33+L33)/F33</f>
        <v>2.1919330289193302E-2</v>
      </c>
      <c r="N33" s="418" t="s">
        <v>556</v>
      </c>
      <c r="O33" s="473">
        <v>44350</v>
      </c>
      <c r="P33" s="4"/>
      <c r="Q33" s="4"/>
      <c r="R33" s="31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48" customFormat="1" ht="15" customHeight="1">
      <c r="A34" s="482">
        <v>2</v>
      </c>
      <c r="B34" s="436">
        <v>44341</v>
      </c>
      <c r="C34" s="483"/>
      <c r="D34" s="484" t="s">
        <v>97</v>
      </c>
      <c r="E34" s="417" t="s">
        <v>557</v>
      </c>
      <c r="F34" s="417">
        <v>190.5</v>
      </c>
      <c r="G34" s="485">
        <v>185</v>
      </c>
      <c r="H34" s="485">
        <v>195.5</v>
      </c>
      <c r="I34" s="417" t="s">
        <v>852</v>
      </c>
      <c r="J34" s="418" t="s">
        <v>891</v>
      </c>
      <c r="K34" s="418">
        <f t="shared" ref="K34" si="14">H34-F34</f>
        <v>5</v>
      </c>
      <c r="L34" s="480">
        <f>(F34*-0.7)/100</f>
        <v>-1.3334999999999999</v>
      </c>
      <c r="M34" s="481">
        <f t="shared" ref="M34" si="15">(K34+L34)/F34</f>
        <v>1.9246719160104987E-2</v>
      </c>
      <c r="N34" s="418" t="s">
        <v>556</v>
      </c>
      <c r="O34" s="455">
        <v>44354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48" customFormat="1" ht="15" customHeight="1">
      <c r="A35" s="456">
        <v>3</v>
      </c>
      <c r="B35" s="457">
        <v>44344</v>
      </c>
      <c r="C35" s="458"/>
      <c r="D35" s="459" t="s">
        <v>858</v>
      </c>
      <c r="E35" s="460" t="s">
        <v>557</v>
      </c>
      <c r="F35" s="460">
        <v>636.5</v>
      </c>
      <c r="G35" s="461">
        <v>615</v>
      </c>
      <c r="H35" s="461">
        <v>614</v>
      </c>
      <c r="I35" s="460" t="s">
        <v>859</v>
      </c>
      <c r="J35" s="462" t="s">
        <v>862</v>
      </c>
      <c r="K35" s="462">
        <f t="shared" ref="K35" si="16">H35-F35</f>
        <v>-22.5</v>
      </c>
      <c r="L35" s="463">
        <f>(F35*-0.7)/100</f>
        <v>-4.4554999999999998</v>
      </c>
      <c r="M35" s="464">
        <f t="shared" ref="M35" si="17">(K35+L35)/F35</f>
        <v>-4.234956794972506E-2</v>
      </c>
      <c r="N35" s="462" t="s">
        <v>620</v>
      </c>
      <c r="O35" s="465">
        <v>44348</v>
      </c>
      <c r="P35" s="61"/>
      <c r="Q35" s="61"/>
      <c r="R35" s="468" t="s">
        <v>792</v>
      </c>
      <c r="S35" s="3"/>
      <c r="T35" s="3"/>
      <c r="U35" s="3"/>
      <c r="V35" s="3"/>
      <c r="W35" s="3"/>
      <c r="X35" s="3"/>
      <c r="Y35" s="37"/>
      <c r="Z35" s="37"/>
      <c r="AA35" s="37"/>
    </row>
    <row r="36" spans="1:27" s="348" customFormat="1" ht="15" customHeight="1">
      <c r="A36" s="456">
        <v>4</v>
      </c>
      <c r="B36" s="457">
        <v>44348</v>
      </c>
      <c r="C36" s="458"/>
      <c r="D36" s="459" t="s">
        <v>169</v>
      </c>
      <c r="E36" s="460" t="s">
        <v>557</v>
      </c>
      <c r="F36" s="460">
        <v>431</v>
      </c>
      <c r="G36" s="461">
        <v>418</v>
      </c>
      <c r="H36" s="461">
        <v>418</v>
      </c>
      <c r="I36" s="460" t="s">
        <v>863</v>
      </c>
      <c r="J36" s="462" t="s">
        <v>978</v>
      </c>
      <c r="K36" s="462">
        <f t="shared" ref="K36" si="18">H36-F36</f>
        <v>-13</v>
      </c>
      <c r="L36" s="463">
        <f>(F36*-0.7)/100</f>
        <v>-3.0169999999999999</v>
      </c>
      <c r="M36" s="464">
        <f t="shared" ref="M36" si="19">(K36+L36)/F36</f>
        <v>-3.7162412993039441E-2</v>
      </c>
      <c r="N36" s="462" t="s">
        <v>620</v>
      </c>
      <c r="O36" s="465">
        <v>44365</v>
      </c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48" customFormat="1" ht="15" customHeight="1">
      <c r="A37" s="482">
        <v>5</v>
      </c>
      <c r="B37" s="436">
        <v>44350</v>
      </c>
      <c r="C37" s="483"/>
      <c r="D37" s="484" t="s">
        <v>876</v>
      </c>
      <c r="E37" s="417" t="s">
        <v>557</v>
      </c>
      <c r="F37" s="417">
        <v>745</v>
      </c>
      <c r="G37" s="485">
        <v>725</v>
      </c>
      <c r="H37" s="485">
        <v>764</v>
      </c>
      <c r="I37" s="417" t="s">
        <v>877</v>
      </c>
      <c r="J37" s="418" t="s">
        <v>892</v>
      </c>
      <c r="K37" s="418">
        <f t="shared" ref="K37" si="20">H37-F37</f>
        <v>19</v>
      </c>
      <c r="L37" s="480">
        <f>(F37*-0.7)/100</f>
        <v>-5.2149999999999999</v>
      </c>
      <c r="M37" s="481">
        <f t="shared" ref="M37" si="21">(K37+L37)/F37</f>
        <v>1.8503355704697987E-2</v>
      </c>
      <c r="N37" s="418" t="s">
        <v>556</v>
      </c>
      <c r="O37" s="455">
        <v>44354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48" customFormat="1" ht="15" customHeight="1">
      <c r="A38" s="482">
        <v>6</v>
      </c>
      <c r="B38" s="475">
        <v>44350</v>
      </c>
      <c r="C38" s="483"/>
      <c r="D38" s="484" t="s">
        <v>96</v>
      </c>
      <c r="E38" s="417" t="s">
        <v>557</v>
      </c>
      <c r="F38" s="417">
        <v>1195</v>
      </c>
      <c r="G38" s="485">
        <v>1160</v>
      </c>
      <c r="H38" s="485">
        <v>1217.5</v>
      </c>
      <c r="I38" s="417" t="s">
        <v>878</v>
      </c>
      <c r="J38" s="418" t="s">
        <v>879</v>
      </c>
      <c r="K38" s="418">
        <f t="shared" ref="K38:K39" si="22">H38-F38</f>
        <v>22.5</v>
      </c>
      <c r="L38" s="480">
        <f>(F38*-0.07)/100</f>
        <v>-0.83650000000000002</v>
      </c>
      <c r="M38" s="481">
        <f t="shared" ref="M38:M39" si="23">(K38+L38)/F38</f>
        <v>1.8128451882845186E-2</v>
      </c>
      <c r="N38" s="418" t="s">
        <v>556</v>
      </c>
      <c r="O38" s="473">
        <v>44350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48" customFormat="1" ht="15" customHeight="1">
      <c r="A39" s="482">
        <v>7</v>
      </c>
      <c r="B39" s="475">
        <v>44354</v>
      </c>
      <c r="C39" s="483"/>
      <c r="D39" s="484" t="s">
        <v>115</v>
      </c>
      <c r="E39" s="417" t="s">
        <v>557</v>
      </c>
      <c r="F39" s="417">
        <v>253</v>
      </c>
      <c r="G39" s="485">
        <v>245</v>
      </c>
      <c r="H39" s="485">
        <v>261</v>
      </c>
      <c r="I39" s="417" t="s">
        <v>888</v>
      </c>
      <c r="J39" s="418" t="s">
        <v>899</v>
      </c>
      <c r="K39" s="418">
        <f t="shared" si="22"/>
        <v>8</v>
      </c>
      <c r="L39" s="480">
        <f>(F39*-0.7)/100</f>
        <v>-1.7709999999999999</v>
      </c>
      <c r="M39" s="481">
        <f t="shared" si="23"/>
        <v>2.4620553359683797E-2</v>
      </c>
      <c r="N39" s="418" t="s">
        <v>556</v>
      </c>
      <c r="O39" s="455">
        <v>44356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48" customFormat="1" ht="15" customHeight="1">
      <c r="A40" s="482">
        <v>8</v>
      </c>
      <c r="B40" s="436">
        <v>44355</v>
      </c>
      <c r="C40" s="483"/>
      <c r="D40" s="484" t="s">
        <v>894</v>
      </c>
      <c r="E40" s="417" t="s">
        <v>557</v>
      </c>
      <c r="F40" s="417">
        <v>361</v>
      </c>
      <c r="G40" s="485">
        <v>349</v>
      </c>
      <c r="H40" s="485">
        <v>368</v>
      </c>
      <c r="I40" s="417" t="s">
        <v>895</v>
      </c>
      <c r="J40" s="418" t="s">
        <v>881</v>
      </c>
      <c r="K40" s="418">
        <f t="shared" ref="K40:K42" si="24">H40-F40</f>
        <v>7</v>
      </c>
      <c r="L40" s="480">
        <f>(F40*-0.07)/100</f>
        <v>-0.25270000000000004</v>
      </c>
      <c r="M40" s="481">
        <f t="shared" ref="M40:M42" si="25">(K40+L40)/F40</f>
        <v>1.8690581717451523E-2</v>
      </c>
      <c r="N40" s="418" t="s">
        <v>556</v>
      </c>
      <c r="O40" s="473">
        <v>44355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48" customFormat="1" ht="15" customHeight="1">
      <c r="A41" s="456">
        <v>9</v>
      </c>
      <c r="B41" s="457">
        <v>44356</v>
      </c>
      <c r="C41" s="458"/>
      <c r="D41" s="459" t="s">
        <v>900</v>
      </c>
      <c r="E41" s="460" t="s">
        <v>557</v>
      </c>
      <c r="F41" s="460">
        <v>2119</v>
      </c>
      <c r="G41" s="461">
        <v>2045</v>
      </c>
      <c r="H41" s="461">
        <v>2045</v>
      </c>
      <c r="I41" s="460" t="s">
        <v>901</v>
      </c>
      <c r="J41" s="462" t="s">
        <v>930</v>
      </c>
      <c r="K41" s="462">
        <f t="shared" si="24"/>
        <v>-74</v>
      </c>
      <c r="L41" s="463">
        <f t="shared" ref="L41:L46" si="26">(F41*-0.7)/100</f>
        <v>-14.833</v>
      </c>
      <c r="M41" s="464">
        <f t="shared" si="25"/>
        <v>-4.1922133081642284E-2</v>
      </c>
      <c r="N41" s="462" t="s">
        <v>620</v>
      </c>
      <c r="O41" s="465">
        <v>44361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48" customFormat="1" ht="15" customHeight="1">
      <c r="A42" s="456">
        <v>10</v>
      </c>
      <c r="B42" s="457">
        <v>44357</v>
      </c>
      <c r="C42" s="458"/>
      <c r="D42" s="459" t="s">
        <v>296</v>
      </c>
      <c r="E42" s="460" t="s">
        <v>557</v>
      </c>
      <c r="F42" s="460">
        <v>2840</v>
      </c>
      <c r="G42" s="461">
        <v>2760</v>
      </c>
      <c r="H42" s="461">
        <v>2760</v>
      </c>
      <c r="I42" s="460" t="s">
        <v>913</v>
      </c>
      <c r="J42" s="462" t="s">
        <v>929</v>
      </c>
      <c r="K42" s="462">
        <f t="shared" si="24"/>
        <v>-80</v>
      </c>
      <c r="L42" s="463">
        <f t="shared" si="26"/>
        <v>-19.88</v>
      </c>
      <c r="M42" s="464">
        <f t="shared" si="25"/>
        <v>-3.5169014084507039E-2</v>
      </c>
      <c r="N42" s="462" t="s">
        <v>620</v>
      </c>
      <c r="O42" s="465">
        <v>44361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48" customFormat="1" ht="15" customHeight="1">
      <c r="A43" s="456">
        <v>11</v>
      </c>
      <c r="B43" s="457">
        <v>44361</v>
      </c>
      <c r="C43" s="458"/>
      <c r="D43" s="459" t="s">
        <v>166</v>
      </c>
      <c r="E43" s="460" t="s">
        <v>557</v>
      </c>
      <c r="F43" s="460">
        <v>158.25</v>
      </c>
      <c r="G43" s="461">
        <v>153.5</v>
      </c>
      <c r="H43" s="461">
        <v>153</v>
      </c>
      <c r="I43" s="460" t="s">
        <v>934</v>
      </c>
      <c r="J43" s="462" t="s">
        <v>962</v>
      </c>
      <c r="K43" s="462">
        <f t="shared" ref="K43:K44" si="27">H43-F43</f>
        <v>-5.25</v>
      </c>
      <c r="L43" s="463">
        <f t="shared" si="26"/>
        <v>-1.10775</v>
      </c>
      <c r="M43" s="464">
        <f t="shared" ref="M43:M44" si="28">(K43+L43)/F43</f>
        <v>-4.0175355450236969E-2</v>
      </c>
      <c r="N43" s="462" t="s">
        <v>620</v>
      </c>
      <c r="O43" s="465">
        <v>44364</v>
      </c>
      <c r="P43" s="4"/>
      <c r="Q43" s="4"/>
      <c r="R43" s="31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48" customFormat="1" ht="15" customHeight="1">
      <c r="A44" s="482">
        <v>12</v>
      </c>
      <c r="B44" s="436">
        <v>44362</v>
      </c>
      <c r="C44" s="483"/>
      <c r="D44" s="484" t="s">
        <v>326</v>
      </c>
      <c r="E44" s="417" t="s">
        <v>557</v>
      </c>
      <c r="F44" s="417">
        <v>580</v>
      </c>
      <c r="G44" s="485">
        <v>562</v>
      </c>
      <c r="H44" s="485">
        <v>596</v>
      </c>
      <c r="I44" s="417" t="s">
        <v>940</v>
      </c>
      <c r="J44" s="418" t="s">
        <v>994</v>
      </c>
      <c r="K44" s="418">
        <f t="shared" si="27"/>
        <v>16</v>
      </c>
      <c r="L44" s="480">
        <f t="shared" si="26"/>
        <v>-4.0599999999999996</v>
      </c>
      <c r="M44" s="481">
        <f t="shared" si="28"/>
        <v>2.0586206896551728E-2</v>
      </c>
      <c r="N44" s="418" t="s">
        <v>556</v>
      </c>
      <c r="O44" s="455">
        <v>44365</v>
      </c>
      <c r="P44" s="4"/>
      <c r="Q44" s="4"/>
      <c r="R44" s="31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48" customFormat="1" ht="15" customHeight="1">
      <c r="A45" s="456">
        <v>13</v>
      </c>
      <c r="B45" s="457">
        <v>44363</v>
      </c>
      <c r="C45" s="458"/>
      <c r="D45" s="459" t="s">
        <v>754</v>
      </c>
      <c r="E45" s="460" t="s">
        <v>557</v>
      </c>
      <c r="F45" s="460">
        <v>210.5</v>
      </c>
      <c r="G45" s="461">
        <v>205</v>
      </c>
      <c r="H45" s="461">
        <v>204</v>
      </c>
      <c r="I45" s="460" t="s">
        <v>951</v>
      </c>
      <c r="J45" s="462" t="s">
        <v>977</v>
      </c>
      <c r="K45" s="462">
        <f t="shared" ref="K45:K46" si="29">H45-F45</f>
        <v>-6.5</v>
      </c>
      <c r="L45" s="463">
        <f t="shared" si="26"/>
        <v>-1.4735</v>
      </c>
      <c r="M45" s="464">
        <f t="shared" ref="M45:M46" si="30">(K45+L45)/F45</f>
        <v>-3.7878859857482183E-2</v>
      </c>
      <c r="N45" s="462" t="s">
        <v>620</v>
      </c>
      <c r="O45" s="465">
        <v>44365</v>
      </c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48" customFormat="1" ht="15" customHeight="1">
      <c r="A46" s="482">
        <v>14</v>
      </c>
      <c r="B46" s="436">
        <v>44368</v>
      </c>
      <c r="C46" s="483"/>
      <c r="D46" s="484" t="s">
        <v>171</v>
      </c>
      <c r="E46" s="417" t="s">
        <v>557</v>
      </c>
      <c r="F46" s="417">
        <v>1990</v>
      </c>
      <c r="G46" s="485">
        <v>1940</v>
      </c>
      <c r="H46" s="485">
        <v>2045</v>
      </c>
      <c r="I46" s="417" t="s">
        <v>1007</v>
      </c>
      <c r="J46" s="418" t="s">
        <v>680</v>
      </c>
      <c r="K46" s="418">
        <f t="shared" si="29"/>
        <v>55</v>
      </c>
      <c r="L46" s="480">
        <f t="shared" si="26"/>
        <v>-13.93</v>
      </c>
      <c r="M46" s="481">
        <f t="shared" si="30"/>
        <v>2.0638190954773868E-2</v>
      </c>
      <c r="N46" s="418" t="s">
        <v>556</v>
      </c>
      <c r="O46" s="455">
        <v>44370</v>
      </c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48" customFormat="1" ht="15" customHeight="1">
      <c r="A47" s="372">
        <v>15</v>
      </c>
      <c r="B47" s="393">
        <v>44368</v>
      </c>
      <c r="C47" s="396"/>
      <c r="D47" s="469" t="s">
        <v>326</v>
      </c>
      <c r="E47" s="365" t="s">
        <v>557</v>
      </c>
      <c r="F47" s="365" t="s">
        <v>1008</v>
      </c>
      <c r="G47" s="397">
        <v>567</v>
      </c>
      <c r="H47" s="397"/>
      <c r="I47" s="365" t="s">
        <v>940</v>
      </c>
      <c r="J47" s="333" t="s">
        <v>558</v>
      </c>
      <c r="K47" s="333"/>
      <c r="L47" s="380"/>
      <c r="M47" s="378"/>
      <c r="N47" s="333"/>
      <c r="O47" s="385"/>
      <c r="P47" s="4"/>
      <c r="Q47" s="4"/>
      <c r="R47" s="31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48" customFormat="1" ht="15" customHeight="1">
      <c r="A48" s="372">
        <v>16</v>
      </c>
      <c r="B48" s="393">
        <v>44370</v>
      </c>
      <c r="C48" s="396"/>
      <c r="D48" s="469" t="s">
        <v>1056</v>
      </c>
      <c r="E48" s="365" t="s">
        <v>557</v>
      </c>
      <c r="F48" s="365" t="s">
        <v>1057</v>
      </c>
      <c r="G48" s="397">
        <v>146</v>
      </c>
      <c r="H48" s="397"/>
      <c r="I48" s="365">
        <v>164</v>
      </c>
      <c r="J48" s="333" t="s">
        <v>558</v>
      </c>
      <c r="K48" s="333"/>
      <c r="L48" s="380"/>
      <c r="M48" s="378"/>
      <c r="N48" s="333"/>
      <c r="O48" s="385"/>
      <c r="P48" s="4"/>
      <c r="Q48" s="4"/>
      <c r="R48" s="314" t="s">
        <v>792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48" customFormat="1" ht="15" customHeight="1">
      <c r="A49" s="372"/>
      <c r="B49" s="393"/>
      <c r="C49" s="396"/>
      <c r="D49" s="469"/>
      <c r="E49" s="365"/>
      <c r="F49" s="365"/>
      <c r="G49" s="397"/>
      <c r="H49" s="397"/>
      <c r="I49" s="365"/>
      <c r="J49" s="333"/>
      <c r="K49" s="333"/>
      <c r="L49" s="380"/>
      <c r="M49" s="378"/>
      <c r="N49" s="333"/>
      <c r="O49" s="385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48" customFormat="1" ht="15" customHeight="1">
      <c r="A50" s="372"/>
      <c r="B50" s="393"/>
      <c r="C50" s="396"/>
      <c r="D50" s="469"/>
      <c r="E50" s="365"/>
      <c r="F50" s="365"/>
      <c r="G50" s="397"/>
      <c r="H50" s="397"/>
      <c r="I50" s="365"/>
      <c r="J50" s="333"/>
      <c r="K50" s="333"/>
      <c r="L50" s="380"/>
      <c r="M50" s="378"/>
      <c r="N50" s="333"/>
      <c r="O50" s="385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48" customFormat="1" ht="15" customHeight="1">
      <c r="A51" s="372"/>
      <c r="B51" s="393"/>
      <c r="C51" s="396"/>
      <c r="D51" s="469"/>
      <c r="E51" s="365"/>
      <c r="F51" s="365"/>
      <c r="G51" s="397"/>
      <c r="H51" s="397"/>
      <c r="I51" s="365"/>
      <c r="J51" s="333"/>
      <c r="K51" s="333"/>
      <c r="L51" s="380"/>
      <c r="M51" s="378"/>
      <c r="N51" s="333"/>
      <c r="O51" s="385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48" customFormat="1" ht="15" customHeight="1">
      <c r="A52" s="372"/>
      <c r="B52" s="393"/>
      <c r="C52" s="396"/>
      <c r="D52" s="469"/>
      <c r="E52" s="365"/>
      <c r="F52" s="365"/>
      <c r="G52" s="397"/>
      <c r="H52" s="397"/>
      <c r="I52" s="365"/>
      <c r="J52" s="333"/>
      <c r="K52" s="333"/>
      <c r="L52" s="380"/>
      <c r="M52" s="378"/>
      <c r="N52" s="333"/>
      <c r="O52" s="385"/>
      <c r="P52" s="4"/>
      <c r="Q52" s="4"/>
      <c r="R52" s="31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48" customFormat="1" ht="15" customHeight="1">
      <c r="A53" s="372"/>
      <c r="B53" s="393"/>
      <c r="C53" s="396"/>
      <c r="D53" s="469"/>
      <c r="E53" s="365"/>
      <c r="F53" s="365"/>
      <c r="G53" s="397"/>
      <c r="H53" s="397"/>
      <c r="I53" s="365"/>
      <c r="J53" s="333"/>
      <c r="K53" s="333"/>
      <c r="L53" s="380"/>
      <c r="M53" s="378"/>
      <c r="N53" s="333"/>
      <c r="O53" s="385"/>
      <c r="P53" s="4"/>
      <c r="Q53" s="4"/>
      <c r="R53" s="314"/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48" customFormat="1" ht="15" customHeight="1">
      <c r="A54" s="372"/>
      <c r="B54" s="393"/>
      <c r="C54" s="396"/>
      <c r="D54" s="469"/>
      <c r="E54" s="365"/>
      <c r="F54" s="365"/>
      <c r="G54" s="397"/>
      <c r="H54" s="397"/>
      <c r="I54" s="365"/>
      <c r="J54" s="333"/>
      <c r="K54" s="333"/>
      <c r="L54" s="380"/>
      <c r="M54" s="378"/>
      <c r="N54" s="359"/>
      <c r="O54" s="371"/>
      <c r="P54" s="4"/>
      <c r="Q54" s="4"/>
      <c r="R54" s="314"/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48" customFormat="1" ht="15" customHeight="1">
      <c r="A55" s="372"/>
      <c r="B55" s="393"/>
      <c r="C55" s="396"/>
      <c r="D55" s="469"/>
      <c r="E55" s="365"/>
      <c r="F55" s="365"/>
      <c r="G55" s="397"/>
      <c r="H55" s="397"/>
      <c r="I55" s="365"/>
      <c r="J55" s="333"/>
      <c r="K55" s="333"/>
      <c r="L55" s="380"/>
      <c r="M55" s="378"/>
      <c r="N55" s="359"/>
      <c r="O55" s="371"/>
      <c r="P55" s="4"/>
      <c r="Q55" s="4"/>
      <c r="R55" s="314"/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48" customFormat="1" ht="15" customHeight="1">
      <c r="A56" s="449"/>
      <c r="B56" s="399"/>
      <c r="C56" s="450"/>
      <c r="D56" s="451"/>
      <c r="E56" s="375"/>
      <c r="F56" s="375"/>
      <c r="G56" s="452"/>
      <c r="H56" s="452"/>
      <c r="I56" s="375"/>
      <c r="J56" s="373"/>
      <c r="K56" s="373"/>
      <c r="L56" s="453"/>
      <c r="M56" s="387"/>
      <c r="N56" s="377"/>
      <c r="O56" s="454"/>
      <c r="P56" s="4"/>
      <c r="Q56" s="4"/>
      <c r="R56" s="31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ht="44.25" customHeight="1">
      <c r="A57" s="20" t="s">
        <v>560</v>
      </c>
      <c r="B57" s="36"/>
      <c r="C57" s="36"/>
      <c r="D57" s="37"/>
      <c r="E57" s="33"/>
      <c r="F57" s="33"/>
      <c r="G57" s="32"/>
      <c r="H57" s="32" t="s">
        <v>819</v>
      </c>
      <c r="I57" s="33"/>
      <c r="J57" s="14"/>
      <c r="K57" s="76"/>
      <c r="L57" s="77"/>
      <c r="M57" s="76"/>
      <c r="N57" s="78"/>
      <c r="O57" s="76"/>
      <c r="P57" s="4"/>
      <c r="Q57" s="386"/>
      <c r="R57" s="398"/>
      <c r="S57" s="386"/>
      <c r="T57" s="386"/>
      <c r="U57" s="386"/>
      <c r="V57" s="386"/>
      <c r="W57" s="386"/>
      <c r="X57" s="386"/>
      <c r="Y57" s="386"/>
      <c r="Z57" s="37"/>
      <c r="AA57" s="37"/>
      <c r="AB57" s="37"/>
    </row>
    <row r="58" spans="1:34" s="3" customFormat="1">
      <c r="A58" s="26" t="s">
        <v>561</v>
      </c>
      <c r="B58" s="20"/>
      <c r="C58" s="20"/>
      <c r="D58" s="20"/>
      <c r="E58" s="2"/>
      <c r="F58" s="27" t="s">
        <v>562</v>
      </c>
      <c r="G58" s="38"/>
      <c r="H58" s="39"/>
      <c r="I58" s="79"/>
      <c r="J58" s="14"/>
      <c r="K58" s="80"/>
      <c r="L58" s="81"/>
      <c r="M58" s="82"/>
      <c r="N58" s="83"/>
      <c r="O58" s="84"/>
      <c r="P58" s="2"/>
      <c r="Q58" s="1"/>
      <c r="R58" s="9"/>
      <c r="Z58" s="6"/>
      <c r="AA58" s="6"/>
      <c r="AB58" s="6"/>
      <c r="AC58" s="6"/>
      <c r="AD58" s="6"/>
      <c r="AE58" s="6"/>
      <c r="AF58" s="6"/>
      <c r="AG58" s="6"/>
      <c r="AH58" s="6"/>
    </row>
    <row r="59" spans="1:34" s="6" customFormat="1" ht="14.25" customHeight="1">
      <c r="A59" s="26"/>
      <c r="B59" s="20"/>
      <c r="C59" s="20"/>
      <c r="D59" s="20"/>
      <c r="E59" s="29"/>
      <c r="F59" s="27" t="s">
        <v>564</v>
      </c>
      <c r="G59" s="38"/>
      <c r="H59" s="39"/>
      <c r="I59" s="79"/>
      <c r="J59" s="14"/>
      <c r="K59" s="80"/>
      <c r="L59" s="81"/>
      <c r="M59" s="82"/>
      <c r="N59" s="83"/>
      <c r="O59" s="84"/>
      <c r="P59" s="2"/>
      <c r="Q59" s="1"/>
      <c r="R59" s="9"/>
      <c r="S59" s="3"/>
      <c r="Y59" s="3"/>
      <c r="Z59" s="3"/>
    </row>
    <row r="60" spans="1:34" s="6" customFormat="1" ht="14.25" customHeight="1">
      <c r="A60" s="20"/>
      <c r="B60" s="20"/>
      <c r="C60" s="20"/>
      <c r="D60" s="20"/>
      <c r="E60" s="29"/>
      <c r="F60" s="14"/>
      <c r="G60" s="14"/>
      <c r="H60" s="28"/>
      <c r="I60" s="33"/>
      <c r="J60" s="68"/>
      <c r="K60" s="65"/>
      <c r="L60" s="66"/>
      <c r="M60" s="14"/>
      <c r="N60" s="69"/>
      <c r="O60" s="54"/>
      <c r="P60" s="5"/>
      <c r="Q60" s="1"/>
      <c r="R60" s="9"/>
      <c r="S60" s="3"/>
      <c r="Y60" s="3"/>
      <c r="Z60" s="3"/>
    </row>
    <row r="61" spans="1:34" s="6" customFormat="1" ht="15">
      <c r="A61" s="40" t="s">
        <v>571</v>
      </c>
      <c r="B61" s="40"/>
      <c r="C61" s="40"/>
      <c r="D61" s="40"/>
      <c r="E61" s="29"/>
      <c r="F61" s="14"/>
      <c r="G61" s="9"/>
      <c r="H61" s="14"/>
      <c r="I61" s="9"/>
      <c r="J61" s="85"/>
      <c r="K61" s="9"/>
      <c r="L61" s="9"/>
      <c r="M61" s="9"/>
      <c r="N61" s="9"/>
      <c r="O61" s="86"/>
      <c r="P61"/>
      <c r="Q61" s="1"/>
      <c r="R61" s="9"/>
      <c r="S61" s="3"/>
      <c r="Y61" s="3"/>
      <c r="Z61" s="3"/>
    </row>
    <row r="62" spans="1:34" s="6" customFormat="1" ht="38.25">
      <c r="A62" s="18" t="s">
        <v>16</v>
      </c>
      <c r="B62" s="18" t="s">
        <v>534</v>
      </c>
      <c r="C62" s="18"/>
      <c r="D62" s="19" t="s">
        <v>545</v>
      </c>
      <c r="E62" s="18" t="s">
        <v>546</v>
      </c>
      <c r="F62" s="18" t="s">
        <v>547</v>
      </c>
      <c r="G62" s="18" t="s">
        <v>566</v>
      </c>
      <c r="H62" s="18" t="s">
        <v>549</v>
      </c>
      <c r="I62" s="18" t="s">
        <v>550</v>
      </c>
      <c r="J62" s="17" t="s">
        <v>551</v>
      </c>
      <c r="K62" s="74" t="s">
        <v>572</v>
      </c>
      <c r="L62" s="60" t="s">
        <v>818</v>
      </c>
      <c r="M62" s="74" t="s">
        <v>568</v>
      </c>
      <c r="N62" s="18" t="s">
        <v>569</v>
      </c>
      <c r="O62" s="17" t="s">
        <v>554</v>
      </c>
      <c r="P62" s="87" t="s">
        <v>555</v>
      </c>
      <c r="Q62" s="1"/>
      <c r="R62" s="14"/>
      <c r="S62" s="3"/>
      <c r="Y62" s="3"/>
      <c r="Z62" s="3"/>
    </row>
    <row r="63" spans="1:34" s="348" customFormat="1" ht="13.9" customHeight="1">
      <c r="A63" s="448">
        <v>1</v>
      </c>
      <c r="B63" s="436">
        <v>44343</v>
      </c>
      <c r="C63" s="444"/>
      <c r="D63" s="419" t="s">
        <v>855</v>
      </c>
      <c r="E63" s="445" t="s">
        <v>557</v>
      </c>
      <c r="F63" s="417">
        <v>2330</v>
      </c>
      <c r="G63" s="417">
        <v>2285</v>
      </c>
      <c r="H63" s="417">
        <v>2361</v>
      </c>
      <c r="I63" s="472" t="s">
        <v>856</v>
      </c>
      <c r="J63" s="418" t="s">
        <v>868</v>
      </c>
      <c r="K63" s="470">
        <f t="shared" ref="K63:K64" si="31">H63-F63</f>
        <v>31</v>
      </c>
      <c r="L63" s="471">
        <f t="shared" ref="L63:L64" si="32">(H63*N63)*0.07%</f>
        <v>495.81000000000006</v>
      </c>
      <c r="M63" s="446">
        <f t="shared" ref="M63:M64" si="33">(K63*N63)-L63</f>
        <v>8804.19</v>
      </c>
      <c r="N63" s="418">
        <v>300</v>
      </c>
      <c r="O63" s="447" t="s">
        <v>556</v>
      </c>
      <c r="P63" s="455">
        <v>44349</v>
      </c>
      <c r="Q63" s="343"/>
      <c r="R63" s="314" t="s">
        <v>559</v>
      </c>
      <c r="S63" s="37"/>
      <c r="Y63" s="37"/>
      <c r="Z63" s="37"/>
    </row>
    <row r="64" spans="1:34" s="348" customFormat="1" ht="13.9" customHeight="1">
      <c r="A64" s="448">
        <v>2</v>
      </c>
      <c r="B64" s="436">
        <v>44349</v>
      </c>
      <c r="C64" s="444"/>
      <c r="D64" s="419" t="s">
        <v>866</v>
      </c>
      <c r="E64" s="445" t="s">
        <v>557</v>
      </c>
      <c r="F64" s="417">
        <v>678.5</v>
      </c>
      <c r="G64" s="417">
        <v>668</v>
      </c>
      <c r="H64" s="417">
        <v>685.5</v>
      </c>
      <c r="I64" s="472" t="s">
        <v>867</v>
      </c>
      <c r="J64" s="418" t="s">
        <v>881</v>
      </c>
      <c r="K64" s="470">
        <f t="shared" si="31"/>
        <v>7</v>
      </c>
      <c r="L64" s="471">
        <f t="shared" si="32"/>
        <v>527.83500000000004</v>
      </c>
      <c r="M64" s="446">
        <f t="shared" si="33"/>
        <v>7172.165</v>
      </c>
      <c r="N64" s="418">
        <v>1100</v>
      </c>
      <c r="O64" s="447" t="s">
        <v>556</v>
      </c>
      <c r="P64" s="455">
        <v>44350</v>
      </c>
      <c r="Q64" s="343"/>
      <c r="R64" s="314" t="s">
        <v>559</v>
      </c>
      <c r="S64" s="37"/>
      <c r="Y64" s="37"/>
      <c r="Z64" s="37"/>
    </row>
    <row r="65" spans="1:26" s="348" customFormat="1" ht="13.9" customHeight="1">
      <c r="A65" s="448">
        <v>3</v>
      </c>
      <c r="B65" s="436">
        <v>44349</v>
      </c>
      <c r="C65" s="444"/>
      <c r="D65" s="419" t="s">
        <v>869</v>
      </c>
      <c r="E65" s="445" t="s">
        <v>557</v>
      </c>
      <c r="F65" s="417">
        <v>1840</v>
      </c>
      <c r="G65" s="417">
        <v>1794</v>
      </c>
      <c r="H65" s="417">
        <v>1868.5</v>
      </c>
      <c r="I65" s="472" t="s">
        <v>874</v>
      </c>
      <c r="J65" s="418" t="s">
        <v>880</v>
      </c>
      <c r="K65" s="470">
        <f t="shared" ref="K65" si="34">H65-F65</f>
        <v>28.5</v>
      </c>
      <c r="L65" s="471">
        <f t="shared" ref="L65" si="35">(H65*N65)*0.07%</f>
        <v>359.68625000000003</v>
      </c>
      <c r="M65" s="446">
        <f t="shared" ref="M65" si="36">(K65*N65)-L65</f>
        <v>7477.8137500000003</v>
      </c>
      <c r="N65" s="418">
        <v>275</v>
      </c>
      <c r="O65" s="447" t="s">
        <v>556</v>
      </c>
      <c r="P65" s="455">
        <v>44350</v>
      </c>
      <c r="Q65" s="343"/>
      <c r="R65" s="314" t="s">
        <v>559</v>
      </c>
      <c r="S65" s="37"/>
      <c r="Y65" s="37"/>
      <c r="Z65" s="37"/>
    </row>
    <row r="66" spans="1:26" s="348" customFormat="1" ht="13.9" customHeight="1">
      <c r="A66" s="448">
        <v>4</v>
      </c>
      <c r="B66" s="436">
        <v>44349</v>
      </c>
      <c r="C66" s="444"/>
      <c r="D66" s="419" t="s">
        <v>870</v>
      </c>
      <c r="E66" s="445" t="s">
        <v>557</v>
      </c>
      <c r="F66" s="417">
        <v>4530</v>
      </c>
      <c r="G66" s="417">
        <v>4440</v>
      </c>
      <c r="H66" s="417">
        <v>4630</v>
      </c>
      <c r="I66" s="472" t="s">
        <v>875</v>
      </c>
      <c r="J66" s="418" t="s">
        <v>882</v>
      </c>
      <c r="K66" s="470">
        <f t="shared" ref="K66:K68" si="37">H66-F66</f>
        <v>100</v>
      </c>
      <c r="L66" s="471">
        <f t="shared" ref="L66:L68" si="38">(H66*N66)*0.07%</f>
        <v>405.12500000000006</v>
      </c>
      <c r="M66" s="446">
        <f t="shared" ref="M66:M68" si="39">(K66*N66)-L66</f>
        <v>12094.875</v>
      </c>
      <c r="N66" s="418">
        <v>125</v>
      </c>
      <c r="O66" s="447" t="s">
        <v>556</v>
      </c>
      <c r="P66" s="455">
        <v>44350</v>
      </c>
      <c r="Q66" s="343"/>
      <c r="R66" s="314" t="s">
        <v>559</v>
      </c>
      <c r="S66" s="37"/>
      <c r="Y66" s="37"/>
      <c r="Z66" s="37"/>
    </row>
    <row r="67" spans="1:26" s="348" customFormat="1" ht="13.9" customHeight="1">
      <c r="A67" s="448">
        <v>5</v>
      </c>
      <c r="B67" s="436">
        <v>44351</v>
      </c>
      <c r="C67" s="444"/>
      <c r="D67" s="419" t="s">
        <v>855</v>
      </c>
      <c r="E67" s="445" t="s">
        <v>557</v>
      </c>
      <c r="F67" s="417">
        <v>2334</v>
      </c>
      <c r="G67" s="417">
        <v>2289</v>
      </c>
      <c r="H67" s="417">
        <v>2362</v>
      </c>
      <c r="I67" s="472" t="s">
        <v>885</v>
      </c>
      <c r="J67" s="418" t="s">
        <v>902</v>
      </c>
      <c r="K67" s="470">
        <f t="shared" si="37"/>
        <v>28</v>
      </c>
      <c r="L67" s="471">
        <f t="shared" si="38"/>
        <v>496.0200000000001</v>
      </c>
      <c r="M67" s="446">
        <f t="shared" si="39"/>
        <v>7903.98</v>
      </c>
      <c r="N67" s="418">
        <v>300</v>
      </c>
      <c r="O67" s="447" t="s">
        <v>556</v>
      </c>
      <c r="P67" s="455">
        <v>44356</v>
      </c>
      <c r="Q67" s="343"/>
      <c r="R67" s="314" t="s">
        <v>559</v>
      </c>
      <c r="S67" s="37"/>
      <c r="Y67" s="37"/>
      <c r="Z67" s="37"/>
    </row>
    <row r="68" spans="1:26" s="348" customFormat="1" ht="13.9" customHeight="1">
      <c r="A68" s="498">
        <v>6</v>
      </c>
      <c r="B68" s="499">
        <v>44354</v>
      </c>
      <c r="C68" s="500"/>
      <c r="D68" s="501" t="s">
        <v>886</v>
      </c>
      <c r="E68" s="502" t="s">
        <v>557</v>
      </c>
      <c r="F68" s="462">
        <v>1221</v>
      </c>
      <c r="G68" s="462">
        <v>1197</v>
      </c>
      <c r="H68" s="462">
        <v>1200</v>
      </c>
      <c r="I68" s="462" t="s">
        <v>887</v>
      </c>
      <c r="J68" s="462" t="s">
        <v>903</v>
      </c>
      <c r="K68" s="503">
        <f t="shared" si="37"/>
        <v>-21</v>
      </c>
      <c r="L68" s="504">
        <f t="shared" si="38"/>
        <v>462.00000000000006</v>
      </c>
      <c r="M68" s="505">
        <f t="shared" si="39"/>
        <v>-12012</v>
      </c>
      <c r="N68" s="462">
        <v>550</v>
      </c>
      <c r="O68" s="506" t="s">
        <v>620</v>
      </c>
      <c r="P68" s="465">
        <v>44356</v>
      </c>
      <c r="Q68" s="343"/>
      <c r="R68" s="314" t="s">
        <v>559</v>
      </c>
      <c r="S68" s="37"/>
      <c r="Y68" s="37"/>
      <c r="Z68" s="37"/>
    </row>
    <row r="69" spans="1:26" s="348" customFormat="1" ht="13.9" customHeight="1">
      <c r="A69" s="498">
        <v>7</v>
      </c>
      <c r="B69" s="499">
        <v>44355</v>
      </c>
      <c r="C69" s="500"/>
      <c r="D69" s="501" t="s">
        <v>870</v>
      </c>
      <c r="E69" s="502" t="s">
        <v>557</v>
      </c>
      <c r="F69" s="462">
        <v>4650</v>
      </c>
      <c r="G69" s="462">
        <v>4540</v>
      </c>
      <c r="H69" s="462">
        <v>4580</v>
      </c>
      <c r="I69" s="462" t="s">
        <v>896</v>
      </c>
      <c r="J69" s="462" t="s">
        <v>904</v>
      </c>
      <c r="K69" s="503">
        <f t="shared" ref="K69" si="40">H69-F69</f>
        <v>-70</v>
      </c>
      <c r="L69" s="504">
        <f t="shared" ref="L69" si="41">(H69*N69)*0.07%</f>
        <v>400.75000000000006</v>
      </c>
      <c r="M69" s="505">
        <f t="shared" ref="M69" si="42">(K69*N69)-L69</f>
        <v>-9150.75</v>
      </c>
      <c r="N69" s="462">
        <v>125</v>
      </c>
      <c r="O69" s="506" t="s">
        <v>620</v>
      </c>
      <c r="P69" s="465">
        <v>44356</v>
      </c>
      <c r="Q69" s="343"/>
      <c r="R69" s="314" t="s">
        <v>559</v>
      </c>
      <c r="S69" s="37"/>
      <c r="Y69" s="37"/>
      <c r="Z69" s="37"/>
    </row>
    <row r="70" spans="1:26" s="348" customFormat="1" ht="13.9" customHeight="1">
      <c r="A70" s="448">
        <v>8</v>
      </c>
      <c r="B70" s="436">
        <v>44355</v>
      </c>
      <c r="C70" s="444"/>
      <c r="D70" s="419" t="s">
        <v>897</v>
      </c>
      <c r="E70" s="445" t="s">
        <v>557</v>
      </c>
      <c r="F70" s="417">
        <v>968</v>
      </c>
      <c r="G70" s="417">
        <v>949</v>
      </c>
      <c r="H70" s="417">
        <v>980</v>
      </c>
      <c r="I70" s="472" t="s">
        <v>898</v>
      </c>
      <c r="J70" s="418" t="s">
        <v>842</v>
      </c>
      <c r="K70" s="470">
        <f t="shared" ref="K70" si="43">H70-F70</f>
        <v>12</v>
      </c>
      <c r="L70" s="471">
        <f t="shared" ref="L70:L71" si="44">(H70*N70)*0.07%</f>
        <v>480.20000000000005</v>
      </c>
      <c r="M70" s="446">
        <f t="shared" ref="M70" si="45">(K70*N70)-L70</f>
        <v>7919.8</v>
      </c>
      <c r="N70" s="418">
        <v>700</v>
      </c>
      <c r="O70" s="447" t="s">
        <v>556</v>
      </c>
      <c r="P70" s="455">
        <v>44356</v>
      </c>
      <c r="Q70" s="343"/>
      <c r="R70" s="314" t="s">
        <v>559</v>
      </c>
      <c r="S70" s="37"/>
      <c r="Y70" s="37"/>
      <c r="Z70" s="37"/>
    </row>
    <row r="71" spans="1:26" s="348" customFormat="1" ht="13.9" customHeight="1">
      <c r="A71" s="571">
        <v>9</v>
      </c>
      <c r="B71" s="573">
        <v>44358</v>
      </c>
      <c r="C71" s="419" t="s">
        <v>925</v>
      </c>
      <c r="D71" s="528" t="s">
        <v>927</v>
      </c>
      <c r="E71" s="445" t="s">
        <v>557</v>
      </c>
      <c r="F71" s="445">
        <v>2216</v>
      </c>
      <c r="G71" s="445">
        <v>2145</v>
      </c>
      <c r="H71" s="445">
        <v>2255</v>
      </c>
      <c r="I71" s="529">
        <v>2300</v>
      </c>
      <c r="J71" s="565" t="s">
        <v>1014</v>
      </c>
      <c r="K71" s="539">
        <f>H71-F71</f>
        <v>39</v>
      </c>
      <c r="L71" s="471">
        <f t="shared" si="44"/>
        <v>394.62500000000006</v>
      </c>
      <c r="M71" s="565">
        <f>(43.5*250)-494.63</f>
        <v>10380.370000000001</v>
      </c>
      <c r="N71" s="565">
        <v>250</v>
      </c>
      <c r="O71" s="567" t="s">
        <v>556</v>
      </c>
      <c r="P71" s="569">
        <v>44369</v>
      </c>
      <c r="Q71" s="343"/>
      <c r="R71" s="314" t="s">
        <v>559</v>
      </c>
      <c r="S71" s="37"/>
      <c r="Y71" s="37"/>
      <c r="Z71" s="37"/>
    </row>
    <row r="72" spans="1:26" s="348" customFormat="1" ht="13.9" customHeight="1">
      <c r="A72" s="572"/>
      <c r="B72" s="574"/>
      <c r="C72" s="419" t="s">
        <v>926</v>
      </c>
      <c r="D72" s="528" t="s">
        <v>928</v>
      </c>
      <c r="E72" s="445" t="s">
        <v>847</v>
      </c>
      <c r="F72" s="445">
        <v>37</v>
      </c>
      <c r="G72" s="445"/>
      <c r="H72" s="445">
        <v>32.5</v>
      </c>
      <c r="I72" s="529"/>
      <c r="J72" s="566"/>
      <c r="K72" s="540">
        <v>4.5</v>
      </c>
      <c r="L72" s="539">
        <v>100</v>
      </c>
      <c r="M72" s="566"/>
      <c r="N72" s="566"/>
      <c r="O72" s="568"/>
      <c r="P72" s="570"/>
      <c r="Q72" s="343"/>
      <c r="R72" s="314" t="s">
        <v>559</v>
      </c>
      <c r="S72" s="37"/>
      <c r="Y72" s="37"/>
      <c r="Z72" s="37"/>
    </row>
    <row r="73" spans="1:26" s="348" customFormat="1" ht="13.9" customHeight="1">
      <c r="A73" s="575">
        <v>10</v>
      </c>
      <c r="B73" s="577">
        <v>44361</v>
      </c>
      <c r="C73" s="511" t="s">
        <v>925</v>
      </c>
      <c r="D73" s="524" t="s">
        <v>936</v>
      </c>
      <c r="E73" s="512" t="s">
        <v>557</v>
      </c>
      <c r="F73" s="512">
        <v>5440</v>
      </c>
      <c r="G73" s="512">
        <v>5295</v>
      </c>
      <c r="H73" s="512">
        <v>5295</v>
      </c>
      <c r="I73" s="502">
        <v>5700</v>
      </c>
      <c r="J73" s="563" t="s">
        <v>975</v>
      </c>
      <c r="K73" s="525">
        <f>H73-F73</f>
        <v>-145</v>
      </c>
      <c r="L73" s="504">
        <f t="shared" ref="L73" si="46">(H73*N73)*0.07%</f>
        <v>463.31250000000006</v>
      </c>
      <c r="M73" s="563">
        <f>(-89*N73)-563.31</f>
        <v>-11688.31</v>
      </c>
      <c r="N73" s="563">
        <v>125</v>
      </c>
      <c r="O73" s="559" t="s">
        <v>620</v>
      </c>
      <c r="P73" s="561">
        <v>44364</v>
      </c>
      <c r="Q73" s="343"/>
      <c r="R73" s="314" t="s">
        <v>559</v>
      </c>
      <c r="S73" s="37"/>
      <c r="Y73" s="37"/>
      <c r="Z73" s="37"/>
    </row>
    <row r="74" spans="1:26" s="348" customFormat="1" ht="13.9" customHeight="1">
      <c r="A74" s="576"/>
      <c r="B74" s="578"/>
      <c r="C74" s="511" t="s">
        <v>926</v>
      </c>
      <c r="D74" s="524" t="s">
        <v>937</v>
      </c>
      <c r="E74" s="512" t="s">
        <v>847</v>
      </c>
      <c r="F74" s="512">
        <v>74</v>
      </c>
      <c r="G74" s="512">
        <v>18</v>
      </c>
      <c r="H74" s="512"/>
      <c r="I74" s="502"/>
      <c r="J74" s="564"/>
      <c r="K74" s="526">
        <f>F74-G74</f>
        <v>56</v>
      </c>
      <c r="L74" s="525">
        <v>100</v>
      </c>
      <c r="M74" s="564"/>
      <c r="N74" s="564"/>
      <c r="O74" s="560"/>
      <c r="P74" s="562"/>
      <c r="Q74" s="343"/>
      <c r="R74" s="314" t="s">
        <v>559</v>
      </c>
      <c r="S74" s="37"/>
      <c r="Y74" s="37"/>
      <c r="Z74" s="37"/>
    </row>
    <row r="75" spans="1:26" s="348" customFormat="1" ht="13.9" customHeight="1">
      <c r="A75" s="527">
        <v>11</v>
      </c>
      <c r="B75" s="436">
        <v>44362</v>
      </c>
      <c r="C75" s="419"/>
      <c r="D75" s="528" t="s">
        <v>942</v>
      </c>
      <c r="E75" s="445" t="s">
        <v>557</v>
      </c>
      <c r="F75" s="445">
        <v>1071</v>
      </c>
      <c r="G75" s="445">
        <v>1050</v>
      </c>
      <c r="H75" s="445">
        <v>1084</v>
      </c>
      <c r="I75" s="529" t="s">
        <v>943</v>
      </c>
      <c r="J75" s="418" t="s">
        <v>974</v>
      </c>
      <c r="K75" s="470">
        <f t="shared" ref="K75" si="47">H75-F75</f>
        <v>13</v>
      </c>
      <c r="L75" s="471">
        <f t="shared" ref="L75:L76" si="48">(H75*N75)*0.07%</f>
        <v>455.28000000000009</v>
      </c>
      <c r="M75" s="446">
        <f t="shared" ref="M75" si="49">(K75*N75)-L75</f>
        <v>7344.72</v>
      </c>
      <c r="N75" s="418">
        <v>600</v>
      </c>
      <c r="O75" s="447" t="s">
        <v>556</v>
      </c>
      <c r="P75" s="455">
        <v>44364</v>
      </c>
      <c r="Q75" s="343"/>
      <c r="R75" s="314" t="s">
        <v>559</v>
      </c>
      <c r="S75" s="37"/>
      <c r="Y75" s="37"/>
      <c r="Z75" s="37"/>
    </row>
    <row r="76" spans="1:26" s="348" customFormat="1" ht="13.9" customHeight="1">
      <c r="A76" s="571">
        <v>12</v>
      </c>
      <c r="B76" s="573">
        <v>44365</v>
      </c>
      <c r="C76" s="419" t="s">
        <v>925</v>
      </c>
      <c r="D76" s="528" t="s">
        <v>982</v>
      </c>
      <c r="E76" s="445" t="s">
        <v>557</v>
      </c>
      <c r="F76" s="445">
        <v>15500</v>
      </c>
      <c r="G76" s="445">
        <v>15370</v>
      </c>
      <c r="H76" s="445">
        <v>15595</v>
      </c>
      <c r="I76" s="529">
        <v>15700</v>
      </c>
      <c r="J76" s="565" t="s">
        <v>981</v>
      </c>
      <c r="K76" s="539">
        <f>H76-F76</f>
        <v>95</v>
      </c>
      <c r="L76" s="471">
        <f t="shared" si="48"/>
        <v>818.73750000000007</v>
      </c>
      <c r="M76" s="565">
        <f>(80*N76)-918.74</f>
        <v>5081.26</v>
      </c>
      <c r="N76" s="565">
        <v>75</v>
      </c>
      <c r="O76" s="567" t="s">
        <v>556</v>
      </c>
      <c r="P76" s="579">
        <v>44365</v>
      </c>
      <c r="Q76" s="343"/>
      <c r="R76" s="314" t="s">
        <v>559</v>
      </c>
      <c r="S76" s="37"/>
      <c r="Y76" s="37"/>
      <c r="Z76" s="37"/>
    </row>
    <row r="77" spans="1:26" s="348" customFormat="1" ht="13.9" customHeight="1">
      <c r="A77" s="572"/>
      <c r="B77" s="574"/>
      <c r="C77" s="419" t="s">
        <v>926</v>
      </c>
      <c r="D77" s="528" t="s">
        <v>983</v>
      </c>
      <c r="E77" s="445" t="s">
        <v>847</v>
      </c>
      <c r="F77" s="445">
        <v>102.5</v>
      </c>
      <c r="G77" s="445"/>
      <c r="H77" s="445">
        <v>117.5</v>
      </c>
      <c r="I77" s="529"/>
      <c r="J77" s="566"/>
      <c r="K77" s="540">
        <f>F77-H77</f>
        <v>-15</v>
      </c>
      <c r="L77" s="539">
        <v>100</v>
      </c>
      <c r="M77" s="566"/>
      <c r="N77" s="566"/>
      <c r="O77" s="568"/>
      <c r="P77" s="580"/>
      <c r="Q77" s="343"/>
      <c r="R77" s="314" t="s">
        <v>559</v>
      </c>
      <c r="S77" s="37"/>
      <c r="Y77" s="37"/>
      <c r="Z77" s="37"/>
    </row>
    <row r="78" spans="1:26" s="348" customFormat="1" ht="13.9" customHeight="1">
      <c r="A78" s="527">
        <v>13</v>
      </c>
      <c r="B78" s="541">
        <v>44365</v>
      </c>
      <c r="C78" s="419"/>
      <c r="D78" s="528" t="s">
        <v>984</v>
      </c>
      <c r="E78" s="445" t="s">
        <v>557</v>
      </c>
      <c r="F78" s="445">
        <v>1076</v>
      </c>
      <c r="G78" s="445">
        <v>1060</v>
      </c>
      <c r="H78" s="445">
        <v>1086</v>
      </c>
      <c r="I78" s="529" t="s">
        <v>943</v>
      </c>
      <c r="J78" s="418" t="s">
        <v>985</v>
      </c>
      <c r="K78" s="470">
        <f t="shared" ref="K78" si="50">H78-F78</f>
        <v>10</v>
      </c>
      <c r="L78" s="471">
        <f t="shared" ref="L78" si="51">(H78*N78)*0.07%</f>
        <v>646.17000000000007</v>
      </c>
      <c r="M78" s="446">
        <f t="shared" ref="M78" si="52">(K78*N78)-L78</f>
        <v>7853.83</v>
      </c>
      <c r="N78" s="418">
        <v>850</v>
      </c>
      <c r="O78" s="447" t="s">
        <v>556</v>
      </c>
      <c r="P78" s="473">
        <v>44365</v>
      </c>
      <c r="Q78" s="343"/>
      <c r="R78" s="314" t="s">
        <v>559</v>
      </c>
      <c r="S78" s="37"/>
      <c r="Y78" s="37"/>
      <c r="Z78" s="37"/>
    </row>
    <row r="79" spans="1:26" s="348" customFormat="1" ht="13.9" customHeight="1">
      <c r="A79" s="530">
        <v>14</v>
      </c>
      <c r="B79" s="531">
        <v>44365</v>
      </c>
      <c r="C79" s="388"/>
      <c r="D79" s="514" t="s">
        <v>986</v>
      </c>
      <c r="E79" s="389" t="s">
        <v>557</v>
      </c>
      <c r="F79" s="389" t="s">
        <v>987</v>
      </c>
      <c r="G79" s="389">
        <v>962</v>
      </c>
      <c r="H79" s="389"/>
      <c r="I79" s="515" t="s">
        <v>988</v>
      </c>
      <c r="J79" s="532" t="s">
        <v>558</v>
      </c>
      <c r="K79" s="517"/>
      <c r="L79" s="516"/>
      <c r="M79" s="532"/>
      <c r="N79" s="532"/>
      <c r="O79" s="519"/>
      <c r="P79" s="520"/>
      <c r="Q79" s="343"/>
      <c r="R79" s="314" t="s">
        <v>792</v>
      </c>
      <c r="S79" s="37"/>
      <c r="Y79" s="37"/>
      <c r="Z79" s="37"/>
    </row>
    <row r="80" spans="1:26" s="348" customFormat="1" ht="13.9" customHeight="1">
      <c r="A80" s="530"/>
      <c r="B80" s="531"/>
      <c r="C80" s="388"/>
      <c r="D80" s="514"/>
      <c r="E80" s="389"/>
      <c r="F80" s="389"/>
      <c r="G80" s="389"/>
      <c r="H80" s="389"/>
      <c r="I80" s="515"/>
      <c r="J80" s="532"/>
      <c r="K80" s="517"/>
      <c r="L80" s="516"/>
      <c r="M80" s="532"/>
      <c r="N80" s="532"/>
      <c r="O80" s="519"/>
      <c r="P80" s="520"/>
      <c r="Q80" s="343"/>
      <c r="R80" s="314"/>
      <c r="S80" s="37"/>
      <c r="Y80" s="37"/>
      <c r="Z80" s="37"/>
    </row>
    <row r="81" spans="1:34" s="348" customFormat="1" ht="13.9" customHeight="1">
      <c r="A81" s="530"/>
      <c r="B81" s="531"/>
      <c r="C81" s="388"/>
      <c r="D81" s="514"/>
      <c r="E81" s="389"/>
      <c r="F81" s="389"/>
      <c r="G81" s="389"/>
      <c r="H81" s="389"/>
      <c r="I81" s="515"/>
      <c r="J81" s="532"/>
      <c r="K81" s="517"/>
      <c r="L81" s="516"/>
      <c r="M81" s="532"/>
      <c r="N81" s="532"/>
      <c r="O81" s="519"/>
      <c r="P81" s="520"/>
      <c r="Q81" s="343"/>
      <c r="R81" s="314"/>
      <c r="S81" s="37"/>
      <c r="Y81" s="37"/>
      <c r="Z81" s="37"/>
    </row>
    <row r="82" spans="1:34" s="348" customFormat="1" ht="13.9" customHeight="1">
      <c r="A82" s="507"/>
      <c r="B82" s="508"/>
      <c r="C82" s="388"/>
      <c r="D82" s="514"/>
      <c r="E82" s="389"/>
      <c r="F82" s="389"/>
      <c r="G82" s="389"/>
      <c r="H82" s="389"/>
      <c r="I82" s="515"/>
      <c r="J82" s="518"/>
      <c r="K82" s="517"/>
      <c r="L82" s="516"/>
      <c r="M82" s="518"/>
      <c r="N82" s="518"/>
      <c r="O82" s="519"/>
      <c r="P82" s="520"/>
      <c r="Q82" s="343"/>
      <c r="R82" s="314"/>
      <c r="S82" s="37"/>
      <c r="Y82" s="37"/>
      <c r="Z82" s="37"/>
    </row>
    <row r="83" spans="1:34" s="348" customFormat="1" ht="13.9" customHeight="1">
      <c r="A83" s="467"/>
      <c r="B83" s="393"/>
      <c r="C83" s="394"/>
      <c r="D83" s="388"/>
      <c r="E83" s="389"/>
      <c r="F83" s="389"/>
      <c r="G83" s="515"/>
      <c r="H83" s="389"/>
      <c r="I83" s="515"/>
      <c r="J83" s="515"/>
      <c r="K83" s="515"/>
      <c r="L83" s="517"/>
      <c r="M83" s="521"/>
      <c r="N83" s="515"/>
      <c r="O83" s="522"/>
      <c r="P83" s="523"/>
      <c r="Q83" s="343"/>
      <c r="R83" s="314"/>
      <c r="S83" s="37"/>
      <c r="Y83" s="37"/>
      <c r="Z83" s="37"/>
    </row>
    <row r="84" spans="1:34" s="348" customFormat="1" ht="13.9" customHeight="1">
      <c r="A84" s="405"/>
      <c r="B84" s="399"/>
      <c r="C84" s="406"/>
      <c r="D84" s="407"/>
      <c r="E84" s="334"/>
      <c r="F84" s="375"/>
      <c r="G84" s="375"/>
      <c r="H84" s="375"/>
      <c r="I84" s="373"/>
      <c r="J84" s="373"/>
      <c r="K84" s="373"/>
      <c r="L84" s="373"/>
      <c r="M84" s="373"/>
      <c r="N84" s="373"/>
      <c r="O84" s="373"/>
      <c r="P84" s="373"/>
      <c r="Q84" s="343"/>
      <c r="R84" s="314"/>
      <c r="S84" s="37"/>
      <c r="Y84" s="37"/>
      <c r="Z84" s="37"/>
    </row>
    <row r="85" spans="1:34" s="3" customFormat="1">
      <c r="A85" s="41"/>
      <c r="B85" s="42"/>
      <c r="C85" s="43"/>
      <c r="D85" s="44"/>
      <c r="E85" s="45"/>
      <c r="F85" s="46"/>
      <c r="G85" s="46"/>
      <c r="H85" s="46"/>
      <c r="I85" s="46"/>
      <c r="J85" s="14"/>
      <c r="K85" s="88"/>
      <c r="L85" s="88"/>
      <c r="M85" s="14"/>
      <c r="N85" s="13"/>
      <c r="O85" s="89"/>
      <c r="P85" s="2"/>
      <c r="Q85" s="1"/>
      <c r="R85" s="14"/>
      <c r="Z85" s="6"/>
      <c r="AA85" s="6"/>
      <c r="AB85" s="6"/>
      <c r="AC85" s="6"/>
      <c r="AD85" s="6"/>
      <c r="AE85" s="6"/>
      <c r="AF85" s="6"/>
      <c r="AG85" s="6"/>
      <c r="AH85" s="6"/>
    </row>
    <row r="86" spans="1:34" s="3" customFormat="1" ht="15">
      <c r="A86" s="47" t="s">
        <v>573</v>
      </c>
      <c r="B86" s="47"/>
      <c r="C86" s="47"/>
      <c r="D86" s="47"/>
      <c r="E86" s="48"/>
      <c r="F86" s="46"/>
      <c r="G86" s="46"/>
      <c r="H86" s="46"/>
      <c r="I86" s="46"/>
      <c r="J86" s="50"/>
      <c r="K86" s="9"/>
      <c r="L86" s="9"/>
      <c r="M86" s="9"/>
      <c r="N86" s="8"/>
      <c r="O86" s="50"/>
      <c r="P86" s="2"/>
      <c r="Q86" s="1"/>
      <c r="R86" s="14"/>
      <c r="Z86" s="6"/>
      <c r="AA86" s="6"/>
      <c r="AB86" s="6"/>
      <c r="AC86" s="6"/>
      <c r="AD86" s="6"/>
      <c r="AE86" s="6"/>
      <c r="AF86" s="6"/>
      <c r="AG86" s="6"/>
      <c r="AH86" s="6"/>
    </row>
    <row r="87" spans="1:34" s="3" customFormat="1" ht="38.25">
      <c r="A87" s="18" t="s">
        <v>16</v>
      </c>
      <c r="B87" s="18" t="s">
        <v>534</v>
      </c>
      <c r="C87" s="18"/>
      <c r="D87" s="19" t="s">
        <v>545</v>
      </c>
      <c r="E87" s="18" t="s">
        <v>546</v>
      </c>
      <c r="F87" s="18" t="s">
        <v>547</v>
      </c>
      <c r="G87" s="49" t="s">
        <v>566</v>
      </c>
      <c r="H87" s="18" t="s">
        <v>549</v>
      </c>
      <c r="I87" s="18" t="s">
        <v>550</v>
      </c>
      <c r="J87" s="17" t="s">
        <v>551</v>
      </c>
      <c r="K87" s="17" t="s">
        <v>574</v>
      </c>
      <c r="L87" s="60" t="s">
        <v>818</v>
      </c>
      <c r="M87" s="74" t="s">
        <v>568</v>
      </c>
      <c r="N87" s="18" t="s">
        <v>569</v>
      </c>
      <c r="O87" s="18" t="s">
        <v>554</v>
      </c>
      <c r="P87" s="19" t="s">
        <v>555</v>
      </c>
      <c r="Q87" s="1"/>
      <c r="R87" s="14"/>
      <c r="Z87" s="6"/>
      <c r="AA87" s="6"/>
      <c r="AB87" s="6"/>
      <c r="AC87" s="6"/>
      <c r="AD87" s="6"/>
      <c r="AE87" s="6"/>
      <c r="AF87" s="6"/>
      <c r="AG87" s="6"/>
      <c r="AH87" s="6"/>
    </row>
    <row r="88" spans="1:34" s="37" customFormat="1" ht="14.25">
      <c r="A88" s="448">
        <v>1</v>
      </c>
      <c r="B88" s="436">
        <v>44344</v>
      </c>
      <c r="C88" s="444"/>
      <c r="D88" s="419" t="s">
        <v>944</v>
      </c>
      <c r="E88" s="445" t="s">
        <v>847</v>
      </c>
      <c r="F88" s="417">
        <v>2.5499999999999998</v>
      </c>
      <c r="G88" s="417">
        <v>3.8</v>
      </c>
      <c r="H88" s="417">
        <v>1.4</v>
      </c>
      <c r="I88" s="418">
        <v>0.1</v>
      </c>
      <c r="J88" s="418" t="s">
        <v>933</v>
      </c>
      <c r="K88" s="418">
        <f>F88-H88</f>
        <v>1.1499999999999999</v>
      </c>
      <c r="L88" s="418">
        <v>100</v>
      </c>
      <c r="M88" s="446">
        <f t="shared" ref="M88:M93" si="53">(K88*N88)-L88</f>
        <v>4500</v>
      </c>
      <c r="N88" s="418">
        <v>4000</v>
      </c>
      <c r="O88" s="447" t="s">
        <v>556</v>
      </c>
      <c r="P88" s="455">
        <v>44361</v>
      </c>
      <c r="Q88" s="343"/>
      <c r="R88" s="314" t="s">
        <v>792</v>
      </c>
      <c r="Z88" s="348"/>
      <c r="AA88" s="348"/>
      <c r="AB88" s="348"/>
      <c r="AC88" s="348"/>
      <c r="AD88" s="348"/>
      <c r="AE88" s="348"/>
      <c r="AF88" s="348"/>
      <c r="AG88" s="348"/>
      <c r="AH88" s="348"/>
    </row>
    <row r="89" spans="1:34" s="37" customFormat="1" ht="14.25">
      <c r="A89" s="448">
        <v>2</v>
      </c>
      <c r="B89" s="436">
        <v>44347</v>
      </c>
      <c r="C89" s="444"/>
      <c r="D89" s="419" t="s">
        <v>861</v>
      </c>
      <c r="E89" s="445" t="s">
        <v>557</v>
      </c>
      <c r="F89" s="417">
        <v>64</v>
      </c>
      <c r="G89" s="417">
        <v>17</v>
      </c>
      <c r="H89" s="417">
        <v>76</v>
      </c>
      <c r="I89" s="418" t="s">
        <v>851</v>
      </c>
      <c r="J89" s="418" t="s">
        <v>842</v>
      </c>
      <c r="K89" s="418">
        <f t="shared" ref="K89:K94" si="54">H89-F89</f>
        <v>12</v>
      </c>
      <c r="L89" s="418">
        <v>100</v>
      </c>
      <c r="M89" s="446">
        <f t="shared" si="53"/>
        <v>800</v>
      </c>
      <c r="N89" s="418">
        <v>75</v>
      </c>
      <c r="O89" s="447" t="s">
        <v>556</v>
      </c>
      <c r="P89" s="455">
        <v>44348</v>
      </c>
      <c r="Q89" s="343"/>
      <c r="R89" s="314" t="s">
        <v>559</v>
      </c>
      <c r="Z89" s="348"/>
      <c r="AA89" s="348"/>
      <c r="AB89" s="348"/>
      <c r="AC89" s="348"/>
      <c r="AD89" s="348"/>
      <c r="AE89" s="348"/>
      <c r="AF89" s="348"/>
      <c r="AG89" s="348"/>
      <c r="AH89" s="348"/>
    </row>
    <row r="90" spans="1:34" s="37" customFormat="1" ht="14.25">
      <c r="A90" s="448">
        <v>3</v>
      </c>
      <c r="B90" s="436">
        <v>44349</v>
      </c>
      <c r="C90" s="444"/>
      <c r="D90" s="419" t="s">
        <v>871</v>
      </c>
      <c r="E90" s="445" t="s">
        <v>557</v>
      </c>
      <c r="F90" s="417">
        <v>57.5</v>
      </c>
      <c r="G90" s="417">
        <v>17</v>
      </c>
      <c r="H90" s="417">
        <v>71.5</v>
      </c>
      <c r="I90" s="418" t="s">
        <v>872</v>
      </c>
      <c r="J90" s="418" t="s">
        <v>873</v>
      </c>
      <c r="K90" s="418">
        <f t="shared" si="54"/>
        <v>14</v>
      </c>
      <c r="L90" s="418">
        <v>100</v>
      </c>
      <c r="M90" s="446">
        <f t="shared" si="53"/>
        <v>950</v>
      </c>
      <c r="N90" s="418">
        <v>75</v>
      </c>
      <c r="O90" s="447" t="s">
        <v>556</v>
      </c>
      <c r="P90" s="473">
        <v>44349</v>
      </c>
      <c r="Q90" s="343"/>
      <c r="R90" s="314" t="s">
        <v>559</v>
      </c>
      <c r="Z90" s="348"/>
      <c r="AA90" s="348"/>
      <c r="AB90" s="348"/>
      <c r="AC90" s="348"/>
      <c r="AD90" s="348"/>
      <c r="AE90" s="348"/>
      <c r="AF90" s="348"/>
      <c r="AG90" s="348"/>
      <c r="AH90" s="348"/>
    </row>
    <row r="91" spans="1:34" s="37" customFormat="1" ht="14.25">
      <c r="A91" s="448">
        <v>4</v>
      </c>
      <c r="B91" s="436">
        <v>44354</v>
      </c>
      <c r="C91" s="444"/>
      <c r="D91" s="419" t="s">
        <v>889</v>
      </c>
      <c r="E91" s="445" t="s">
        <v>557</v>
      </c>
      <c r="F91" s="417">
        <v>40.5</v>
      </c>
      <c r="G91" s="417">
        <v>27</v>
      </c>
      <c r="H91" s="417">
        <v>52.5</v>
      </c>
      <c r="I91" s="418" t="s">
        <v>890</v>
      </c>
      <c r="J91" s="418" t="s">
        <v>842</v>
      </c>
      <c r="K91" s="418">
        <f t="shared" si="54"/>
        <v>12</v>
      </c>
      <c r="L91" s="418">
        <v>100</v>
      </c>
      <c r="M91" s="446">
        <f t="shared" si="53"/>
        <v>3800</v>
      </c>
      <c r="N91" s="418">
        <v>325</v>
      </c>
      <c r="O91" s="447" t="s">
        <v>556</v>
      </c>
      <c r="P91" s="473">
        <v>44354</v>
      </c>
      <c r="Q91" s="343"/>
      <c r="R91" s="314" t="s">
        <v>559</v>
      </c>
      <c r="Z91" s="348"/>
      <c r="AA91" s="348"/>
      <c r="AB91" s="348"/>
      <c r="AC91" s="348"/>
      <c r="AD91" s="348"/>
      <c r="AE91" s="348"/>
      <c r="AF91" s="348"/>
      <c r="AG91" s="348"/>
      <c r="AH91" s="348"/>
    </row>
    <row r="92" spans="1:34" s="37" customFormat="1" ht="14.25">
      <c r="A92" s="448">
        <v>5</v>
      </c>
      <c r="B92" s="436">
        <v>44356</v>
      </c>
      <c r="C92" s="444"/>
      <c r="D92" s="419" t="s">
        <v>905</v>
      </c>
      <c r="E92" s="445" t="s">
        <v>557</v>
      </c>
      <c r="F92" s="417">
        <v>18</v>
      </c>
      <c r="G92" s="417">
        <v>9</v>
      </c>
      <c r="H92" s="417">
        <v>22</v>
      </c>
      <c r="I92" s="418" t="s">
        <v>906</v>
      </c>
      <c r="J92" s="418" t="s">
        <v>912</v>
      </c>
      <c r="K92" s="418">
        <f t="shared" si="54"/>
        <v>4</v>
      </c>
      <c r="L92" s="418">
        <v>100</v>
      </c>
      <c r="M92" s="446">
        <f t="shared" si="53"/>
        <v>2300</v>
      </c>
      <c r="N92" s="418">
        <v>600</v>
      </c>
      <c r="O92" s="447" t="s">
        <v>556</v>
      </c>
      <c r="P92" s="455">
        <v>44357</v>
      </c>
      <c r="Q92" s="343"/>
      <c r="R92" s="314" t="s">
        <v>559</v>
      </c>
      <c r="Z92" s="348"/>
      <c r="AA92" s="348"/>
      <c r="AB92" s="348"/>
      <c r="AC92" s="348"/>
      <c r="AD92" s="348"/>
      <c r="AE92" s="348"/>
      <c r="AF92" s="348"/>
      <c r="AG92" s="348"/>
      <c r="AH92" s="348"/>
    </row>
    <row r="93" spans="1:34" s="37" customFormat="1" ht="14.25">
      <c r="A93" s="509">
        <v>6</v>
      </c>
      <c r="B93" s="457">
        <v>44357</v>
      </c>
      <c r="C93" s="510"/>
      <c r="D93" s="511" t="s">
        <v>910</v>
      </c>
      <c r="E93" s="512" t="s">
        <v>557</v>
      </c>
      <c r="F93" s="460">
        <v>63.5</v>
      </c>
      <c r="G93" s="460">
        <v>17</v>
      </c>
      <c r="H93" s="460">
        <v>17</v>
      </c>
      <c r="I93" s="462" t="s">
        <v>911</v>
      </c>
      <c r="J93" s="462" t="s">
        <v>932</v>
      </c>
      <c r="K93" s="462">
        <f t="shared" si="54"/>
        <v>-46.5</v>
      </c>
      <c r="L93" s="462">
        <v>100</v>
      </c>
      <c r="M93" s="505">
        <f t="shared" si="53"/>
        <v>-3587.5</v>
      </c>
      <c r="N93" s="462">
        <v>75</v>
      </c>
      <c r="O93" s="506" t="s">
        <v>620</v>
      </c>
      <c r="P93" s="465">
        <v>44361</v>
      </c>
      <c r="Q93" s="343"/>
      <c r="R93" s="314" t="s">
        <v>559</v>
      </c>
      <c r="Z93" s="348"/>
      <c r="AA93" s="348"/>
      <c r="AB93" s="348"/>
      <c r="AC93" s="348"/>
      <c r="AD93" s="348"/>
      <c r="AE93" s="348"/>
      <c r="AF93" s="348"/>
      <c r="AG93" s="348"/>
      <c r="AH93" s="348"/>
    </row>
    <row r="94" spans="1:34" s="37" customFormat="1" ht="14.25">
      <c r="A94" s="509">
        <v>7</v>
      </c>
      <c r="B94" s="457">
        <v>44358</v>
      </c>
      <c r="C94" s="510"/>
      <c r="D94" s="511" t="s">
        <v>923</v>
      </c>
      <c r="E94" s="512" t="s">
        <v>557</v>
      </c>
      <c r="F94" s="460">
        <v>8.25</v>
      </c>
      <c r="G94" s="460">
        <v>4.5</v>
      </c>
      <c r="H94" s="460">
        <v>4.5</v>
      </c>
      <c r="I94" s="462" t="s">
        <v>924</v>
      </c>
      <c r="J94" s="462" t="s">
        <v>953</v>
      </c>
      <c r="K94" s="462">
        <f t="shared" si="54"/>
        <v>-3.75</v>
      </c>
      <c r="L94" s="462">
        <v>100</v>
      </c>
      <c r="M94" s="505">
        <f t="shared" ref="M94" si="55">(K94*N94)-L94</f>
        <v>-5912.5</v>
      </c>
      <c r="N94" s="462">
        <v>1550</v>
      </c>
      <c r="O94" s="506" t="s">
        <v>620</v>
      </c>
      <c r="P94" s="465">
        <v>44363</v>
      </c>
      <c r="Q94" s="343"/>
      <c r="R94" s="314" t="s">
        <v>559</v>
      </c>
      <c r="Z94" s="348"/>
      <c r="AA94" s="348"/>
      <c r="AB94" s="348"/>
      <c r="AC94" s="348"/>
      <c r="AD94" s="348"/>
      <c r="AE94" s="348"/>
      <c r="AF94" s="348"/>
      <c r="AG94" s="348"/>
      <c r="AH94" s="348"/>
    </row>
    <row r="95" spans="1:34" s="37" customFormat="1" ht="14.25">
      <c r="A95" s="448">
        <v>8</v>
      </c>
      <c r="B95" s="436">
        <v>44362</v>
      </c>
      <c r="C95" s="444"/>
      <c r="D95" s="419" t="s">
        <v>945</v>
      </c>
      <c r="E95" s="445" t="s">
        <v>847</v>
      </c>
      <c r="F95" s="417">
        <v>2.1</v>
      </c>
      <c r="G95" s="417">
        <v>3.6</v>
      </c>
      <c r="H95" s="417">
        <v>0.95</v>
      </c>
      <c r="I95" s="418">
        <v>0.1</v>
      </c>
      <c r="J95" s="418" t="s">
        <v>933</v>
      </c>
      <c r="K95" s="418">
        <f>F95-H95</f>
        <v>1.1500000000000001</v>
      </c>
      <c r="L95" s="418">
        <v>100</v>
      </c>
      <c r="M95" s="446">
        <f t="shared" ref="M95" si="56">(K95*N95)-L95</f>
        <v>4500.0000000000009</v>
      </c>
      <c r="N95" s="418">
        <v>4000</v>
      </c>
      <c r="O95" s="447" t="s">
        <v>556</v>
      </c>
      <c r="P95" s="455">
        <v>44363</v>
      </c>
      <c r="Q95" s="343"/>
      <c r="R95" s="314" t="s">
        <v>792</v>
      </c>
      <c r="Z95" s="348"/>
      <c r="AA95" s="348"/>
      <c r="AB95" s="348"/>
      <c r="AC95" s="348"/>
      <c r="AD95" s="348"/>
      <c r="AE95" s="348"/>
      <c r="AF95" s="348"/>
      <c r="AG95" s="348"/>
      <c r="AH95" s="348"/>
    </row>
    <row r="96" spans="1:34" s="37" customFormat="1" ht="14.25">
      <c r="A96" s="448">
        <v>9</v>
      </c>
      <c r="B96" s="436">
        <v>44362</v>
      </c>
      <c r="C96" s="444"/>
      <c r="D96" s="419" t="s">
        <v>938</v>
      </c>
      <c r="E96" s="445" t="s">
        <v>557</v>
      </c>
      <c r="F96" s="417">
        <v>145</v>
      </c>
      <c r="G96" s="417">
        <v>40</v>
      </c>
      <c r="H96" s="417">
        <v>210</v>
      </c>
      <c r="I96" s="418" t="s">
        <v>939</v>
      </c>
      <c r="J96" s="418" t="s">
        <v>954</v>
      </c>
      <c r="K96" s="418">
        <f>H96-F96</f>
        <v>65</v>
      </c>
      <c r="L96" s="418">
        <v>100</v>
      </c>
      <c r="M96" s="446">
        <f t="shared" ref="M96:M99" si="57">(K96*N96)-L96</f>
        <v>1525</v>
      </c>
      <c r="N96" s="418">
        <v>25</v>
      </c>
      <c r="O96" s="447" t="s">
        <v>556</v>
      </c>
      <c r="P96" s="455">
        <v>44363</v>
      </c>
      <c r="Q96" s="343"/>
      <c r="R96" s="314" t="s">
        <v>792</v>
      </c>
      <c r="Z96" s="348"/>
      <c r="AA96" s="348"/>
      <c r="AB96" s="348"/>
      <c r="AC96" s="348"/>
      <c r="AD96" s="348"/>
      <c r="AE96" s="348"/>
      <c r="AF96" s="348"/>
      <c r="AG96" s="348"/>
      <c r="AH96" s="348"/>
    </row>
    <row r="97" spans="1:34" s="37" customFormat="1" ht="14.25">
      <c r="A97" s="448">
        <v>10</v>
      </c>
      <c r="B97" s="436">
        <v>44362</v>
      </c>
      <c r="C97" s="444"/>
      <c r="D97" s="419" t="s">
        <v>946</v>
      </c>
      <c r="E97" s="445" t="s">
        <v>847</v>
      </c>
      <c r="F97" s="417">
        <v>2.4500000000000002</v>
      </c>
      <c r="G97" s="417">
        <v>4</v>
      </c>
      <c r="H97" s="417">
        <v>1.45</v>
      </c>
      <c r="I97" s="418">
        <v>0.1</v>
      </c>
      <c r="J97" s="418" t="s">
        <v>952</v>
      </c>
      <c r="K97" s="418">
        <f>F97-H97</f>
        <v>1.0000000000000002</v>
      </c>
      <c r="L97" s="418">
        <v>100</v>
      </c>
      <c r="M97" s="446">
        <f t="shared" si="57"/>
        <v>2900.0000000000005</v>
      </c>
      <c r="N97" s="418">
        <v>3000</v>
      </c>
      <c r="O97" s="447" t="s">
        <v>556</v>
      </c>
      <c r="P97" s="455">
        <v>44363</v>
      </c>
      <c r="Q97" s="343"/>
      <c r="R97" s="314" t="s">
        <v>559</v>
      </c>
      <c r="Z97" s="348"/>
      <c r="AA97" s="348"/>
      <c r="AB97" s="348"/>
      <c r="AC97" s="348"/>
      <c r="AD97" s="348"/>
      <c r="AE97" s="348"/>
      <c r="AF97" s="348"/>
      <c r="AG97" s="348"/>
      <c r="AH97" s="348"/>
    </row>
    <row r="98" spans="1:34" s="37" customFormat="1" ht="14.25">
      <c r="A98" s="509">
        <v>11</v>
      </c>
      <c r="B98" s="457">
        <v>44363</v>
      </c>
      <c r="C98" s="510"/>
      <c r="D98" s="511" t="s">
        <v>957</v>
      </c>
      <c r="E98" s="512" t="s">
        <v>557</v>
      </c>
      <c r="F98" s="460">
        <v>21.5</v>
      </c>
      <c r="G98" s="460">
        <v>11</v>
      </c>
      <c r="H98" s="460">
        <v>12</v>
      </c>
      <c r="I98" s="462">
        <v>40</v>
      </c>
      <c r="J98" s="462" t="s">
        <v>968</v>
      </c>
      <c r="K98" s="462">
        <f>H98-F98</f>
        <v>-9.5</v>
      </c>
      <c r="L98" s="462">
        <v>100</v>
      </c>
      <c r="M98" s="505">
        <f t="shared" si="57"/>
        <v>-5325</v>
      </c>
      <c r="N98" s="462">
        <v>550</v>
      </c>
      <c r="O98" s="506" t="s">
        <v>620</v>
      </c>
      <c r="P98" s="465">
        <v>44364</v>
      </c>
      <c r="Q98" s="343"/>
      <c r="R98" s="314" t="s">
        <v>792</v>
      </c>
      <c r="Z98" s="348"/>
      <c r="AA98" s="348"/>
      <c r="AB98" s="348"/>
      <c r="AC98" s="348"/>
      <c r="AD98" s="348"/>
      <c r="AE98" s="348"/>
      <c r="AF98" s="348"/>
      <c r="AG98" s="348"/>
      <c r="AH98" s="348"/>
    </row>
    <row r="99" spans="1:34" s="37" customFormat="1" ht="14.25">
      <c r="A99" s="509">
        <v>12</v>
      </c>
      <c r="B99" s="457">
        <v>44364</v>
      </c>
      <c r="C99" s="510"/>
      <c r="D99" s="511" t="s">
        <v>966</v>
      </c>
      <c r="E99" s="512" t="s">
        <v>557</v>
      </c>
      <c r="F99" s="460">
        <v>340</v>
      </c>
      <c r="G99" s="460">
        <v>190</v>
      </c>
      <c r="H99" s="460">
        <v>190</v>
      </c>
      <c r="I99" s="462" t="s">
        <v>967</v>
      </c>
      <c r="J99" s="462" t="s">
        <v>980</v>
      </c>
      <c r="K99" s="462">
        <f t="shared" ref="K99" si="58">H99-F99</f>
        <v>-150</v>
      </c>
      <c r="L99" s="462">
        <v>100</v>
      </c>
      <c r="M99" s="505">
        <f t="shared" si="57"/>
        <v>-3850</v>
      </c>
      <c r="N99" s="462">
        <v>25</v>
      </c>
      <c r="O99" s="506" t="s">
        <v>620</v>
      </c>
      <c r="P99" s="465">
        <v>44365</v>
      </c>
      <c r="Q99" s="343"/>
      <c r="R99" s="314" t="s">
        <v>559</v>
      </c>
      <c r="Z99" s="348"/>
      <c r="AA99" s="348"/>
      <c r="AB99" s="348"/>
      <c r="AC99" s="348"/>
      <c r="AD99" s="348"/>
      <c r="AE99" s="348"/>
      <c r="AF99" s="348"/>
      <c r="AG99" s="348"/>
      <c r="AH99" s="348"/>
    </row>
    <row r="100" spans="1:34" s="37" customFormat="1" ht="14.25">
      <c r="A100" s="448">
        <v>13</v>
      </c>
      <c r="B100" s="436">
        <v>44364</v>
      </c>
      <c r="C100" s="444"/>
      <c r="D100" s="419" t="s">
        <v>969</v>
      </c>
      <c r="E100" s="445" t="s">
        <v>557</v>
      </c>
      <c r="F100" s="417">
        <v>39</v>
      </c>
      <c r="G100" s="417">
        <v>18</v>
      </c>
      <c r="H100" s="417">
        <v>45.5</v>
      </c>
      <c r="I100" s="418" t="s">
        <v>970</v>
      </c>
      <c r="J100" s="418" t="s">
        <v>971</v>
      </c>
      <c r="K100" s="418">
        <f t="shared" ref="K100" si="59">H100-F100</f>
        <v>6.5</v>
      </c>
      <c r="L100" s="418">
        <v>100</v>
      </c>
      <c r="M100" s="446">
        <f t="shared" ref="M100" si="60">(K100*N100)-L100</f>
        <v>1525</v>
      </c>
      <c r="N100" s="418">
        <v>250</v>
      </c>
      <c r="O100" s="447" t="s">
        <v>556</v>
      </c>
      <c r="P100" s="473">
        <v>44364</v>
      </c>
      <c r="Q100" s="343"/>
      <c r="R100" s="314" t="s">
        <v>559</v>
      </c>
      <c r="Z100" s="348"/>
      <c r="AA100" s="348"/>
      <c r="AB100" s="348"/>
      <c r="AC100" s="348"/>
      <c r="AD100" s="348"/>
      <c r="AE100" s="348"/>
      <c r="AF100" s="348"/>
      <c r="AG100" s="348"/>
      <c r="AH100" s="348"/>
    </row>
    <row r="101" spans="1:34" s="37" customFormat="1" ht="14.25">
      <c r="A101" s="448">
        <v>14</v>
      </c>
      <c r="B101" s="436">
        <v>44364</v>
      </c>
      <c r="C101" s="444"/>
      <c r="D101" s="419" t="s">
        <v>972</v>
      </c>
      <c r="E101" s="445" t="s">
        <v>557</v>
      </c>
      <c r="F101" s="417">
        <v>13.5</v>
      </c>
      <c r="G101" s="417"/>
      <c r="H101" s="417">
        <v>26</v>
      </c>
      <c r="I101" s="418">
        <v>40</v>
      </c>
      <c r="J101" s="418" t="s">
        <v>973</v>
      </c>
      <c r="K101" s="418">
        <f t="shared" ref="K101" si="61">H101-F101</f>
        <v>12.5</v>
      </c>
      <c r="L101" s="418">
        <v>100</v>
      </c>
      <c r="M101" s="446">
        <f t="shared" ref="M101:M103" si="62">(K101*N101)-L101</f>
        <v>837.5</v>
      </c>
      <c r="N101" s="418">
        <v>75</v>
      </c>
      <c r="O101" s="447" t="s">
        <v>556</v>
      </c>
      <c r="P101" s="473">
        <v>44364</v>
      </c>
      <c r="Q101" s="343"/>
      <c r="R101" s="314" t="s">
        <v>792</v>
      </c>
      <c r="Z101" s="348"/>
      <c r="AA101" s="348"/>
      <c r="AB101" s="348"/>
      <c r="AC101" s="348"/>
      <c r="AD101" s="348"/>
      <c r="AE101" s="348"/>
      <c r="AF101" s="348"/>
      <c r="AG101" s="348"/>
      <c r="AH101" s="348"/>
    </row>
    <row r="102" spans="1:34" s="37" customFormat="1" ht="14.25">
      <c r="A102" s="448">
        <v>15</v>
      </c>
      <c r="B102" s="436">
        <v>44365</v>
      </c>
      <c r="C102" s="444"/>
      <c r="D102" s="419" t="s">
        <v>989</v>
      </c>
      <c r="E102" s="445" t="s">
        <v>847</v>
      </c>
      <c r="F102" s="417">
        <v>1.2</v>
      </c>
      <c r="G102" s="417">
        <v>2.25</v>
      </c>
      <c r="H102" s="417">
        <v>0.1</v>
      </c>
      <c r="I102" s="418">
        <v>0.1</v>
      </c>
      <c r="J102" s="418" t="s">
        <v>1016</v>
      </c>
      <c r="K102" s="418">
        <f>F102-H102</f>
        <v>1.0999999999999999</v>
      </c>
      <c r="L102" s="418">
        <v>100</v>
      </c>
      <c r="M102" s="446">
        <f t="shared" si="62"/>
        <v>4299.9999999999991</v>
      </c>
      <c r="N102" s="418">
        <v>4000</v>
      </c>
      <c r="O102" s="447" t="s">
        <v>556</v>
      </c>
      <c r="P102" s="455">
        <v>44369</v>
      </c>
      <c r="Q102" s="343"/>
      <c r="R102" s="314" t="s">
        <v>792</v>
      </c>
      <c r="Z102" s="348"/>
      <c r="AA102" s="348"/>
      <c r="AB102" s="348"/>
      <c r="AC102" s="348"/>
      <c r="AD102" s="348"/>
      <c r="AE102" s="348"/>
      <c r="AF102" s="348"/>
      <c r="AG102" s="348"/>
      <c r="AH102" s="348"/>
    </row>
    <row r="103" spans="1:34" s="37" customFormat="1" ht="14.25">
      <c r="A103" s="448">
        <v>16</v>
      </c>
      <c r="B103" s="436">
        <v>44365</v>
      </c>
      <c r="C103" s="444"/>
      <c r="D103" s="419" t="s">
        <v>990</v>
      </c>
      <c r="E103" s="445" t="s">
        <v>847</v>
      </c>
      <c r="F103" s="417">
        <v>22</v>
      </c>
      <c r="G103" s="417">
        <v>37</v>
      </c>
      <c r="H103" s="417">
        <v>5.5</v>
      </c>
      <c r="I103" s="418">
        <v>0.1</v>
      </c>
      <c r="J103" s="418" t="s">
        <v>1015</v>
      </c>
      <c r="K103" s="418">
        <f>F103-H103</f>
        <v>16.5</v>
      </c>
      <c r="L103" s="418">
        <v>100</v>
      </c>
      <c r="M103" s="446">
        <f t="shared" si="62"/>
        <v>4025</v>
      </c>
      <c r="N103" s="418">
        <v>250</v>
      </c>
      <c r="O103" s="447" t="s">
        <v>556</v>
      </c>
      <c r="P103" s="455">
        <v>44369</v>
      </c>
      <c r="Q103" s="343"/>
      <c r="R103" s="314" t="s">
        <v>559</v>
      </c>
      <c r="Z103" s="348"/>
      <c r="AA103" s="348"/>
      <c r="AB103" s="348"/>
      <c r="AC103" s="348"/>
      <c r="AD103" s="348"/>
      <c r="AE103" s="348"/>
      <c r="AF103" s="348"/>
      <c r="AG103" s="348"/>
      <c r="AH103" s="348"/>
    </row>
    <row r="104" spans="1:34" s="37" customFormat="1" ht="14.25">
      <c r="A104" s="448">
        <v>17</v>
      </c>
      <c r="B104" s="436">
        <v>44365</v>
      </c>
      <c r="C104" s="444"/>
      <c r="D104" s="419" t="s">
        <v>991</v>
      </c>
      <c r="E104" s="445" t="s">
        <v>847</v>
      </c>
      <c r="F104" s="417">
        <v>1.05</v>
      </c>
      <c r="G104" s="417">
        <v>1.8</v>
      </c>
      <c r="H104" s="417">
        <v>0.45</v>
      </c>
      <c r="I104" s="418">
        <v>0.1</v>
      </c>
      <c r="J104" s="418" t="s">
        <v>996</v>
      </c>
      <c r="K104" s="418">
        <f>F104-H104</f>
        <v>0.60000000000000009</v>
      </c>
      <c r="L104" s="418">
        <v>100</v>
      </c>
      <c r="M104" s="446">
        <f t="shared" ref="M104:M105" si="63">(K104*N104)-L104</f>
        <v>2300.0000000000005</v>
      </c>
      <c r="N104" s="418">
        <v>4000</v>
      </c>
      <c r="O104" s="447" t="s">
        <v>556</v>
      </c>
      <c r="P104" s="455">
        <v>44368</v>
      </c>
      <c r="Q104" s="343"/>
      <c r="R104" s="314" t="s">
        <v>559</v>
      </c>
      <c r="Z104" s="348"/>
      <c r="AA104" s="348"/>
      <c r="AB104" s="348"/>
      <c r="AC104" s="348"/>
      <c r="AD104" s="348"/>
      <c r="AE104" s="348"/>
      <c r="AF104" s="348"/>
      <c r="AG104" s="348"/>
      <c r="AH104" s="348"/>
    </row>
    <row r="105" spans="1:34" s="37" customFormat="1" ht="14.25">
      <c r="A105" s="448">
        <v>18</v>
      </c>
      <c r="B105" s="436">
        <v>44365</v>
      </c>
      <c r="C105" s="444"/>
      <c r="D105" s="419" t="s">
        <v>992</v>
      </c>
      <c r="E105" s="445" t="s">
        <v>847</v>
      </c>
      <c r="F105" s="417">
        <v>13</v>
      </c>
      <c r="G105" s="417">
        <v>22</v>
      </c>
      <c r="H105" s="417">
        <v>7.5</v>
      </c>
      <c r="I105" s="418">
        <v>0.1</v>
      </c>
      <c r="J105" s="418" t="s">
        <v>1017</v>
      </c>
      <c r="K105" s="418">
        <f>F105-H105</f>
        <v>5.5</v>
      </c>
      <c r="L105" s="418">
        <v>100</v>
      </c>
      <c r="M105" s="446">
        <f t="shared" si="63"/>
        <v>3200</v>
      </c>
      <c r="N105" s="418">
        <v>600</v>
      </c>
      <c r="O105" s="447" t="s">
        <v>556</v>
      </c>
      <c r="P105" s="455">
        <v>44369</v>
      </c>
      <c r="Q105" s="343"/>
      <c r="R105" s="314" t="s">
        <v>559</v>
      </c>
      <c r="Z105" s="348"/>
      <c r="AA105" s="348"/>
      <c r="AB105" s="348"/>
      <c r="AC105" s="348"/>
      <c r="AD105" s="348"/>
      <c r="AE105" s="348"/>
      <c r="AF105" s="348"/>
      <c r="AG105" s="348"/>
      <c r="AH105" s="348"/>
    </row>
    <row r="106" spans="1:34" s="37" customFormat="1" ht="14.25">
      <c r="A106" s="448">
        <v>19</v>
      </c>
      <c r="B106" s="436">
        <v>44365</v>
      </c>
      <c r="C106" s="444"/>
      <c r="D106" s="419" t="s">
        <v>993</v>
      </c>
      <c r="E106" s="445" t="s">
        <v>847</v>
      </c>
      <c r="F106" s="417">
        <v>56</v>
      </c>
      <c r="G106" s="417">
        <v>88</v>
      </c>
      <c r="H106" s="417">
        <v>17.5</v>
      </c>
      <c r="I106" s="418">
        <v>0.1</v>
      </c>
      <c r="J106" s="418" t="s">
        <v>997</v>
      </c>
      <c r="K106" s="418">
        <f>F106-H106</f>
        <v>38.5</v>
      </c>
      <c r="L106" s="418">
        <v>100</v>
      </c>
      <c r="M106" s="446">
        <f t="shared" ref="M106:M107" si="64">(K106*N106)-L106</f>
        <v>2787.5</v>
      </c>
      <c r="N106" s="418">
        <v>75</v>
      </c>
      <c r="O106" s="447" t="s">
        <v>556</v>
      </c>
      <c r="P106" s="455">
        <v>44368</v>
      </c>
      <c r="Q106" s="343"/>
      <c r="R106" s="314" t="s">
        <v>559</v>
      </c>
      <c r="Z106" s="348"/>
      <c r="AA106" s="348"/>
      <c r="AB106" s="348"/>
      <c r="AC106" s="348"/>
      <c r="AD106" s="348"/>
      <c r="AE106" s="348"/>
      <c r="AF106" s="348"/>
      <c r="AG106" s="348"/>
      <c r="AH106" s="348"/>
    </row>
    <row r="107" spans="1:34" s="37" customFormat="1" ht="14.25">
      <c r="A107" s="448">
        <v>20</v>
      </c>
      <c r="B107" s="436">
        <v>44368</v>
      </c>
      <c r="C107" s="444"/>
      <c r="D107" s="419" t="s">
        <v>1000</v>
      </c>
      <c r="E107" s="445" t="s">
        <v>557</v>
      </c>
      <c r="F107" s="417">
        <v>12.5</v>
      </c>
      <c r="G107" s="417">
        <v>4</v>
      </c>
      <c r="H107" s="417">
        <v>13.5</v>
      </c>
      <c r="I107" s="418" t="s">
        <v>1001</v>
      </c>
      <c r="J107" s="418" t="s">
        <v>952</v>
      </c>
      <c r="K107" s="418">
        <f t="shared" ref="K107" si="65">H107-F107</f>
        <v>1</v>
      </c>
      <c r="L107" s="418">
        <v>100</v>
      </c>
      <c r="M107" s="446">
        <f t="shared" si="64"/>
        <v>400</v>
      </c>
      <c r="N107" s="418">
        <v>500</v>
      </c>
      <c r="O107" s="447" t="s">
        <v>556</v>
      </c>
      <c r="P107" s="455">
        <v>44370</v>
      </c>
      <c r="Q107" s="343"/>
      <c r="R107" s="314" t="s">
        <v>559</v>
      </c>
      <c r="Z107" s="348"/>
      <c r="AA107" s="348"/>
      <c r="AB107" s="348"/>
      <c r="AC107" s="348"/>
      <c r="AD107" s="348"/>
      <c r="AE107" s="348"/>
      <c r="AF107" s="348"/>
      <c r="AG107" s="348"/>
      <c r="AH107" s="348"/>
    </row>
    <row r="108" spans="1:34" s="37" customFormat="1" ht="14.25">
      <c r="A108" s="448">
        <v>21</v>
      </c>
      <c r="B108" s="436">
        <v>44368</v>
      </c>
      <c r="C108" s="444"/>
      <c r="D108" s="419" t="s">
        <v>1003</v>
      </c>
      <c r="E108" s="445" t="s">
        <v>557</v>
      </c>
      <c r="F108" s="417">
        <v>16</v>
      </c>
      <c r="G108" s="417">
        <v>5</v>
      </c>
      <c r="H108" s="417">
        <v>21</v>
      </c>
      <c r="I108" s="418" t="s">
        <v>1004</v>
      </c>
      <c r="J108" s="418" t="s">
        <v>891</v>
      </c>
      <c r="K108" s="418">
        <f t="shared" ref="K108" si="66">H108-F108</f>
        <v>5</v>
      </c>
      <c r="L108" s="418">
        <v>100</v>
      </c>
      <c r="M108" s="446">
        <f t="shared" ref="M108:M109" si="67">(K108*N108)-L108</f>
        <v>1900</v>
      </c>
      <c r="N108" s="418">
        <v>400</v>
      </c>
      <c r="O108" s="447" t="s">
        <v>556</v>
      </c>
      <c r="P108" s="473">
        <v>44368</v>
      </c>
      <c r="Q108" s="343"/>
      <c r="R108" s="314" t="s">
        <v>792</v>
      </c>
      <c r="Z108" s="348"/>
      <c r="AA108" s="348"/>
      <c r="AB108" s="348"/>
      <c r="AC108" s="348"/>
      <c r="AD108" s="348"/>
      <c r="AE108" s="348"/>
      <c r="AF108" s="348"/>
      <c r="AG108" s="348"/>
      <c r="AH108" s="348"/>
    </row>
    <row r="109" spans="1:34" s="37" customFormat="1" ht="14.25">
      <c r="A109" s="448">
        <v>22</v>
      </c>
      <c r="B109" s="436">
        <v>44368</v>
      </c>
      <c r="C109" s="444"/>
      <c r="D109" s="419" t="s">
        <v>1005</v>
      </c>
      <c r="E109" s="445" t="s">
        <v>847</v>
      </c>
      <c r="F109" s="417">
        <v>2.4</v>
      </c>
      <c r="G109" s="417">
        <v>3.9</v>
      </c>
      <c r="H109" s="417">
        <v>1.6</v>
      </c>
      <c r="I109" s="418">
        <v>0.1</v>
      </c>
      <c r="J109" s="418" t="s">
        <v>1018</v>
      </c>
      <c r="K109" s="418">
        <f>F109-H109</f>
        <v>0.79999999999999982</v>
      </c>
      <c r="L109" s="418">
        <v>100</v>
      </c>
      <c r="M109" s="446">
        <f t="shared" si="67"/>
        <v>2219.9999999999995</v>
      </c>
      <c r="N109" s="418">
        <v>2900</v>
      </c>
      <c r="O109" s="447" t="s">
        <v>556</v>
      </c>
      <c r="P109" s="455">
        <v>44369</v>
      </c>
      <c r="Q109" s="343"/>
      <c r="R109" s="314" t="s">
        <v>559</v>
      </c>
      <c r="Z109" s="348"/>
      <c r="AA109" s="348"/>
      <c r="AB109" s="348"/>
      <c r="AC109" s="348"/>
      <c r="AD109" s="348"/>
      <c r="AE109" s="348"/>
      <c r="AF109" s="348"/>
      <c r="AG109" s="348"/>
      <c r="AH109" s="348"/>
    </row>
    <row r="110" spans="1:34" s="37" customFormat="1" ht="14.25">
      <c r="A110" s="509">
        <v>23</v>
      </c>
      <c r="B110" s="457">
        <v>44368</v>
      </c>
      <c r="C110" s="510"/>
      <c r="D110" s="511" t="s">
        <v>993</v>
      </c>
      <c r="E110" s="512" t="s">
        <v>847</v>
      </c>
      <c r="F110" s="460">
        <v>52.5</v>
      </c>
      <c r="G110" s="460">
        <v>85</v>
      </c>
      <c r="H110" s="460">
        <v>85</v>
      </c>
      <c r="I110" s="462">
        <v>0.1</v>
      </c>
      <c r="J110" s="462" t="s">
        <v>1019</v>
      </c>
      <c r="K110" s="462">
        <f>F110-H110</f>
        <v>-32.5</v>
      </c>
      <c r="L110" s="462">
        <v>100</v>
      </c>
      <c r="M110" s="505">
        <f t="shared" ref="M110" si="68">(K110*N110)-L110</f>
        <v>-2537.5</v>
      </c>
      <c r="N110" s="462">
        <v>75</v>
      </c>
      <c r="O110" s="506" t="s">
        <v>620</v>
      </c>
      <c r="P110" s="465">
        <v>44369</v>
      </c>
      <c r="Q110" s="343"/>
      <c r="R110" s="314" t="s">
        <v>559</v>
      </c>
      <c r="Z110" s="348"/>
      <c r="AA110" s="348"/>
      <c r="AB110" s="348"/>
      <c r="AC110" s="348"/>
      <c r="AD110" s="348"/>
      <c r="AE110" s="348"/>
      <c r="AF110" s="348"/>
      <c r="AG110" s="348"/>
      <c r="AH110" s="348"/>
    </row>
    <row r="111" spans="1:34" s="37" customFormat="1" ht="14.25">
      <c r="A111" s="509">
        <v>24</v>
      </c>
      <c r="B111" s="457">
        <v>44368</v>
      </c>
      <c r="C111" s="510"/>
      <c r="D111" s="511" t="s">
        <v>1006</v>
      </c>
      <c r="E111" s="512" t="s">
        <v>557</v>
      </c>
      <c r="F111" s="460">
        <v>81.5</v>
      </c>
      <c r="G111" s="460">
        <v>38</v>
      </c>
      <c r="H111" s="460">
        <v>64.5</v>
      </c>
      <c r="I111" s="462">
        <v>150</v>
      </c>
      <c r="J111" s="462" t="s">
        <v>1009</v>
      </c>
      <c r="K111" s="462">
        <f t="shared" ref="K111:K112" si="69">H111-F111</f>
        <v>-17</v>
      </c>
      <c r="L111" s="462">
        <v>100</v>
      </c>
      <c r="M111" s="505">
        <f t="shared" ref="M111:M112" si="70">(K111*N111)-L111</f>
        <v>-1375</v>
      </c>
      <c r="N111" s="462">
        <v>75</v>
      </c>
      <c r="O111" s="506" t="s">
        <v>620</v>
      </c>
      <c r="P111" s="543">
        <v>44368</v>
      </c>
      <c r="Q111" s="343"/>
      <c r="R111" s="314" t="s">
        <v>792</v>
      </c>
      <c r="Z111" s="348"/>
      <c r="AA111" s="348"/>
      <c r="AB111" s="348"/>
      <c r="AC111" s="348"/>
      <c r="AD111" s="348"/>
      <c r="AE111" s="348"/>
      <c r="AF111" s="348"/>
      <c r="AG111" s="348"/>
      <c r="AH111" s="348"/>
    </row>
    <row r="112" spans="1:34" s="37" customFormat="1" ht="14.25">
      <c r="A112" s="448">
        <v>25</v>
      </c>
      <c r="B112" s="436">
        <v>44369</v>
      </c>
      <c r="C112" s="444"/>
      <c r="D112" s="419" t="s">
        <v>1020</v>
      </c>
      <c r="E112" s="445" t="s">
        <v>557</v>
      </c>
      <c r="F112" s="417">
        <v>18</v>
      </c>
      <c r="G112" s="417">
        <v>3</v>
      </c>
      <c r="H112" s="417">
        <v>25.5</v>
      </c>
      <c r="I112" s="418" t="s">
        <v>1021</v>
      </c>
      <c r="J112" s="418" t="s">
        <v>1028</v>
      </c>
      <c r="K112" s="418">
        <f t="shared" si="69"/>
        <v>7.5</v>
      </c>
      <c r="L112" s="418">
        <v>100</v>
      </c>
      <c r="M112" s="446">
        <f t="shared" si="70"/>
        <v>2150</v>
      </c>
      <c r="N112" s="418">
        <v>300</v>
      </c>
      <c r="O112" s="447" t="s">
        <v>556</v>
      </c>
      <c r="P112" s="455">
        <v>44369</v>
      </c>
      <c r="Q112" s="343"/>
      <c r="R112" s="314" t="s">
        <v>792</v>
      </c>
      <c r="Z112" s="348"/>
      <c r="AA112" s="348"/>
      <c r="AB112" s="348"/>
      <c r="AC112" s="348"/>
      <c r="AD112" s="348"/>
      <c r="AE112" s="348"/>
      <c r="AF112" s="348"/>
      <c r="AG112" s="348"/>
      <c r="AH112" s="348"/>
    </row>
    <row r="113" spans="1:38" s="37" customFormat="1" ht="14.25">
      <c r="A113" s="509">
        <v>26</v>
      </c>
      <c r="B113" s="457">
        <v>44369</v>
      </c>
      <c r="C113" s="510"/>
      <c r="D113" s="511" t="s">
        <v>1022</v>
      </c>
      <c r="E113" s="512" t="s">
        <v>557</v>
      </c>
      <c r="F113" s="460">
        <v>17</v>
      </c>
      <c r="G113" s="460">
        <v>5</v>
      </c>
      <c r="H113" s="460">
        <v>5</v>
      </c>
      <c r="I113" s="462" t="s">
        <v>1004</v>
      </c>
      <c r="J113" s="462" t="s">
        <v>1060</v>
      </c>
      <c r="K113" s="462">
        <f t="shared" ref="K113" si="71">H113-F113</f>
        <v>-12</v>
      </c>
      <c r="L113" s="462">
        <v>100</v>
      </c>
      <c r="M113" s="505">
        <f t="shared" ref="M113" si="72">(K113*N113)-L113</f>
        <v>-4900</v>
      </c>
      <c r="N113" s="462">
        <v>400</v>
      </c>
      <c r="O113" s="506" t="s">
        <v>620</v>
      </c>
      <c r="P113" s="465">
        <v>44370</v>
      </c>
      <c r="Q113" s="343"/>
      <c r="R113" s="314" t="s">
        <v>792</v>
      </c>
      <c r="Z113" s="348"/>
      <c r="AA113" s="348"/>
      <c r="AB113" s="348"/>
      <c r="AC113" s="348"/>
      <c r="AD113" s="348"/>
      <c r="AE113" s="348"/>
      <c r="AF113" s="348"/>
      <c r="AG113" s="348"/>
      <c r="AH113" s="348"/>
    </row>
    <row r="114" spans="1:38" s="37" customFormat="1" ht="14.25">
      <c r="A114" s="448">
        <v>27</v>
      </c>
      <c r="B114" s="436">
        <v>44369</v>
      </c>
      <c r="C114" s="444"/>
      <c r="D114" s="419" t="s">
        <v>1024</v>
      </c>
      <c r="E114" s="445" t="s">
        <v>557</v>
      </c>
      <c r="F114" s="417">
        <v>13</v>
      </c>
      <c r="G114" s="417"/>
      <c r="H114" s="417">
        <v>19.5</v>
      </c>
      <c r="I114" s="418">
        <v>35</v>
      </c>
      <c r="J114" s="418" t="s">
        <v>971</v>
      </c>
      <c r="K114" s="418">
        <f t="shared" ref="K114" si="73">H114-F114</f>
        <v>6.5</v>
      </c>
      <c r="L114" s="418">
        <v>100</v>
      </c>
      <c r="M114" s="446">
        <f t="shared" ref="M114" si="74">(K114*N114)-L114</f>
        <v>1850</v>
      </c>
      <c r="N114" s="418">
        <v>300</v>
      </c>
      <c r="O114" s="447" t="s">
        <v>556</v>
      </c>
      <c r="P114" s="455">
        <v>44369</v>
      </c>
      <c r="Q114" s="343"/>
      <c r="R114" s="314" t="s">
        <v>792</v>
      </c>
      <c r="Z114" s="348"/>
      <c r="AA114" s="348"/>
      <c r="AB114" s="348"/>
      <c r="AC114" s="348"/>
      <c r="AD114" s="348"/>
      <c r="AE114" s="348"/>
      <c r="AF114" s="348"/>
      <c r="AG114" s="348"/>
      <c r="AH114" s="348"/>
    </row>
    <row r="115" spans="1:38" s="37" customFormat="1" ht="14.25">
      <c r="A115" s="448">
        <v>28</v>
      </c>
      <c r="B115" s="436">
        <v>44369</v>
      </c>
      <c r="C115" s="444"/>
      <c r="D115" s="419" t="s">
        <v>1023</v>
      </c>
      <c r="E115" s="445" t="s">
        <v>557</v>
      </c>
      <c r="F115" s="417">
        <v>13.5</v>
      </c>
      <c r="G115" s="417"/>
      <c r="H115" s="417">
        <v>20</v>
      </c>
      <c r="I115" s="418">
        <v>35</v>
      </c>
      <c r="J115" s="418" t="s">
        <v>971</v>
      </c>
      <c r="K115" s="418">
        <f t="shared" ref="K115" si="75">H115-F115</f>
        <v>6.5</v>
      </c>
      <c r="L115" s="418">
        <v>100</v>
      </c>
      <c r="M115" s="446">
        <f t="shared" ref="M115" si="76">(K115*N115)-L115</f>
        <v>1850</v>
      </c>
      <c r="N115" s="418">
        <v>300</v>
      </c>
      <c r="O115" s="447" t="s">
        <v>556</v>
      </c>
      <c r="P115" s="455">
        <v>44370</v>
      </c>
      <c r="Q115" s="343"/>
      <c r="R115" s="314" t="s">
        <v>792</v>
      </c>
      <c r="Z115" s="348"/>
      <c r="AA115" s="348"/>
      <c r="AB115" s="348"/>
      <c r="AC115" s="348"/>
      <c r="AD115" s="348"/>
      <c r="AE115" s="348"/>
      <c r="AF115" s="348"/>
      <c r="AG115" s="348"/>
      <c r="AH115" s="348"/>
    </row>
    <row r="116" spans="1:38" s="37" customFormat="1" ht="14.25">
      <c r="A116" s="585">
        <v>29</v>
      </c>
      <c r="B116" s="587">
        <v>44369</v>
      </c>
      <c r="C116" s="388" t="s">
        <v>925</v>
      </c>
      <c r="D116" s="514" t="s">
        <v>1025</v>
      </c>
      <c r="E116" s="389" t="s">
        <v>557</v>
      </c>
      <c r="F116" s="389" t="s">
        <v>1026</v>
      </c>
      <c r="G116" s="389"/>
      <c r="H116" s="389"/>
      <c r="I116" s="515"/>
      <c r="J116" s="589" t="s">
        <v>558</v>
      </c>
      <c r="K116" s="516"/>
      <c r="L116" s="382"/>
      <c r="M116" s="589"/>
      <c r="N116" s="589"/>
      <c r="O116" s="581"/>
      <c r="P116" s="583"/>
      <c r="Q116" s="343"/>
      <c r="R116" s="314" t="s">
        <v>559</v>
      </c>
      <c r="Z116" s="348"/>
      <c r="AA116" s="348"/>
      <c r="AB116" s="348"/>
      <c r="AC116" s="348"/>
      <c r="AD116" s="348"/>
      <c r="AE116" s="348"/>
      <c r="AF116" s="348"/>
      <c r="AG116" s="348"/>
      <c r="AH116" s="348"/>
    </row>
    <row r="117" spans="1:38" s="37" customFormat="1" ht="14.25">
      <c r="A117" s="586"/>
      <c r="B117" s="588"/>
      <c r="C117" s="388" t="s">
        <v>926</v>
      </c>
      <c r="D117" s="514" t="s">
        <v>1029</v>
      </c>
      <c r="E117" s="389" t="s">
        <v>847</v>
      </c>
      <c r="F117" s="389" t="s">
        <v>1027</v>
      </c>
      <c r="G117" s="389"/>
      <c r="H117" s="389"/>
      <c r="I117" s="515"/>
      <c r="J117" s="590"/>
      <c r="K117" s="517"/>
      <c r="L117" s="516"/>
      <c r="M117" s="590"/>
      <c r="N117" s="590"/>
      <c r="O117" s="582"/>
      <c r="P117" s="584"/>
      <c r="Q117" s="343"/>
      <c r="R117" s="314" t="s">
        <v>559</v>
      </c>
      <c r="Z117" s="348"/>
      <c r="AA117" s="348"/>
      <c r="AB117" s="348"/>
      <c r="AC117" s="348"/>
      <c r="AD117" s="348"/>
      <c r="AE117" s="348"/>
      <c r="AF117" s="348"/>
      <c r="AG117" s="348"/>
      <c r="AH117" s="348"/>
    </row>
    <row r="118" spans="1:38" s="37" customFormat="1" ht="14.25">
      <c r="A118" s="395">
        <v>30</v>
      </c>
      <c r="B118" s="393">
        <v>44370</v>
      </c>
      <c r="C118" s="394"/>
      <c r="D118" s="388" t="s">
        <v>1024</v>
      </c>
      <c r="E118" s="389" t="s">
        <v>557</v>
      </c>
      <c r="F118" s="544" t="s">
        <v>1002</v>
      </c>
      <c r="G118" s="365"/>
      <c r="H118" s="365"/>
      <c r="I118" s="333" t="s">
        <v>1055</v>
      </c>
      <c r="J118" s="333" t="s">
        <v>558</v>
      </c>
      <c r="K118" s="333"/>
      <c r="L118" s="333"/>
      <c r="M118" s="439"/>
      <c r="N118" s="333"/>
      <c r="O118" s="359"/>
      <c r="P118" s="371"/>
      <c r="Q118" s="343"/>
      <c r="R118" s="314" t="s">
        <v>792</v>
      </c>
      <c r="Z118" s="348"/>
      <c r="AA118" s="348"/>
      <c r="AB118" s="348"/>
      <c r="AC118" s="348"/>
      <c r="AD118" s="348"/>
      <c r="AE118" s="348"/>
      <c r="AF118" s="348"/>
      <c r="AG118" s="348"/>
      <c r="AH118" s="348"/>
    </row>
    <row r="119" spans="1:38" s="37" customFormat="1" ht="14.25">
      <c r="A119" s="395">
        <v>31</v>
      </c>
      <c r="B119" s="393">
        <v>44370</v>
      </c>
      <c r="C119" s="394"/>
      <c r="D119" s="388" t="s">
        <v>1058</v>
      </c>
      <c r="E119" s="389" t="s">
        <v>557</v>
      </c>
      <c r="F119" s="542" t="s">
        <v>1059</v>
      </c>
      <c r="G119" s="365">
        <v>20</v>
      </c>
      <c r="H119" s="365"/>
      <c r="I119" s="333">
        <v>120</v>
      </c>
      <c r="J119" s="333" t="s">
        <v>558</v>
      </c>
      <c r="K119" s="333"/>
      <c r="L119" s="333"/>
      <c r="M119" s="439"/>
      <c r="N119" s="333"/>
      <c r="O119" s="359"/>
      <c r="P119" s="371"/>
      <c r="Q119" s="343"/>
      <c r="R119" s="314" t="s">
        <v>792</v>
      </c>
      <c r="Z119" s="348"/>
      <c r="AA119" s="348"/>
      <c r="AB119" s="348"/>
      <c r="AC119" s="348"/>
      <c r="AD119" s="348"/>
      <c r="AE119" s="348"/>
      <c r="AF119" s="348"/>
      <c r="AG119" s="348"/>
      <c r="AH119" s="348"/>
    </row>
    <row r="120" spans="1:38" s="37" customFormat="1" ht="14.25">
      <c r="A120" s="395"/>
      <c r="B120" s="393"/>
      <c r="C120" s="394"/>
      <c r="D120" s="388"/>
      <c r="E120" s="389"/>
      <c r="F120" s="542"/>
      <c r="G120" s="365"/>
      <c r="H120" s="365"/>
      <c r="I120" s="333"/>
      <c r="J120" s="333"/>
      <c r="K120" s="333"/>
      <c r="L120" s="333"/>
      <c r="M120" s="439"/>
      <c r="N120" s="333"/>
      <c r="O120" s="359"/>
      <c r="P120" s="371"/>
      <c r="Q120" s="343"/>
      <c r="R120" s="314"/>
      <c r="Z120" s="348"/>
      <c r="AA120" s="348"/>
      <c r="AB120" s="348"/>
      <c r="AC120" s="348"/>
      <c r="AD120" s="348"/>
      <c r="AE120" s="348"/>
      <c r="AF120" s="348"/>
      <c r="AG120" s="348"/>
      <c r="AH120" s="348"/>
    </row>
    <row r="121" spans="1:38" s="37" customFormat="1" ht="14.25">
      <c r="A121" s="395"/>
      <c r="B121" s="393"/>
      <c r="C121" s="394"/>
      <c r="D121" s="388"/>
      <c r="E121" s="389"/>
      <c r="F121" s="365"/>
      <c r="G121" s="365"/>
      <c r="H121" s="365"/>
      <c r="I121" s="333"/>
      <c r="J121" s="333"/>
      <c r="K121" s="333"/>
      <c r="L121" s="333"/>
      <c r="M121" s="439"/>
      <c r="N121" s="333"/>
      <c r="O121" s="359"/>
      <c r="P121" s="371"/>
      <c r="Q121" s="343"/>
      <c r="R121" s="314"/>
      <c r="Z121" s="348"/>
      <c r="AA121" s="348"/>
      <c r="AB121" s="348"/>
      <c r="AC121" s="348"/>
      <c r="AD121" s="348"/>
      <c r="AE121" s="348"/>
      <c r="AF121" s="348"/>
      <c r="AG121" s="348"/>
      <c r="AH121" s="348"/>
    </row>
    <row r="122" spans="1:38" s="37" customFormat="1" ht="14.25">
      <c r="A122" s="395"/>
      <c r="B122" s="393"/>
      <c r="C122" s="394"/>
      <c r="D122" s="388"/>
      <c r="E122" s="389"/>
      <c r="F122" s="365"/>
      <c r="G122" s="365"/>
      <c r="H122" s="365"/>
      <c r="I122" s="333"/>
      <c r="J122" s="333"/>
      <c r="K122" s="333"/>
      <c r="L122" s="333"/>
      <c r="M122" s="439"/>
      <c r="N122" s="333"/>
      <c r="O122" s="359"/>
      <c r="P122" s="385"/>
      <c r="Q122" s="343"/>
      <c r="R122" s="314"/>
      <c r="Z122" s="348"/>
      <c r="AA122" s="348"/>
      <c r="AB122" s="348"/>
      <c r="AC122" s="348"/>
      <c r="AD122" s="348"/>
      <c r="AE122" s="348"/>
      <c r="AF122" s="348"/>
      <c r="AG122" s="348"/>
      <c r="AH122" s="348"/>
    </row>
    <row r="123" spans="1:38" s="37" customFormat="1">
      <c r="AA123" s="348"/>
      <c r="AB123" s="348"/>
      <c r="AC123" s="348"/>
      <c r="AD123" s="348"/>
      <c r="AE123" s="348"/>
      <c r="AF123" s="348"/>
      <c r="AG123" s="348"/>
      <c r="AH123" s="348"/>
    </row>
    <row r="124" spans="1:38" s="37" customFormat="1">
      <c r="AA124" s="348"/>
      <c r="AB124" s="348"/>
      <c r="AC124" s="348"/>
      <c r="AD124" s="348"/>
      <c r="AE124" s="348"/>
      <c r="AF124" s="348"/>
      <c r="AG124" s="348"/>
      <c r="AH124" s="348"/>
    </row>
    <row r="125" spans="1:38" s="37" customFormat="1" ht="14.25">
      <c r="A125" s="334"/>
      <c r="B125" s="335"/>
      <c r="C125" s="335"/>
      <c r="D125" s="336"/>
      <c r="E125" s="334"/>
      <c r="F125" s="349"/>
      <c r="G125" s="334"/>
      <c r="H125" s="334"/>
      <c r="I125" s="334"/>
      <c r="J125" s="335"/>
      <c r="K125" s="350"/>
      <c r="L125" s="334"/>
      <c r="M125" s="334"/>
      <c r="N125" s="334"/>
      <c r="O125" s="351"/>
      <c r="P125" s="343"/>
      <c r="Q125" s="343"/>
      <c r="R125" s="314"/>
      <c r="Z125" s="348"/>
      <c r="AA125" s="348"/>
      <c r="AB125" s="348"/>
      <c r="AC125" s="348"/>
      <c r="AD125" s="348"/>
      <c r="AE125" s="348"/>
      <c r="AF125" s="348"/>
      <c r="AG125" s="348"/>
      <c r="AH125" s="348"/>
    </row>
    <row r="126" spans="1:38" ht="15">
      <c r="A126" s="96" t="s">
        <v>575</v>
      </c>
      <c r="B126" s="97"/>
      <c r="C126" s="97"/>
      <c r="D126" s="98"/>
      <c r="E126" s="31"/>
      <c r="F126" s="29"/>
      <c r="G126" s="29"/>
      <c r="H126" s="70"/>
      <c r="I126" s="116"/>
      <c r="J126" s="117"/>
      <c r="K126" s="14"/>
      <c r="L126" s="14"/>
      <c r="M126" s="14"/>
      <c r="N126" s="8"/>
      <c r="O126" s="50"/>
      <c r="Q126" s="92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38" ht="38.25">
      <c r="A127" s="17" t="s">
        <v>16</v>
      </c>
      <c r="B127" s="18" t="s">
        <v>534</v>
      </c>
      <c r="C127" s="18"/>
      <c r="D127" s="19" t="s">
        <v>545</v>
      </c>
      <c r="E127" s="18" t="s">
        <v>546</v>
      </c>
      <c r="F127" s="18" t="s">
        <v>547</v>
      </c>
      <c r="G127" s="18" t="s">
        <v>548</v>
      </c>
      <c r="H127" s="18" t="s">
        <v>549</v>
      </c>
      <c r="I127" s="18" t="s">
        <v>550</v>
      </c>
      <c r="J127" s="17" t="s">
        <v>551</v>
      </c>
      <c r="K127" s="59" t="s">
        <v>567</v>
      </c>
      <c r="L127" s="370" t="s">
        <v>818</v>
      </c>
      <c r="M127" s="60" t="s">
        <v>817</v>
      </c>
      <c r="N127" s="18" t="s">
        <v>554</v>
      </c>
      <c r="O127" s="75" t="s">
        <v>555</v>
      </c>
      <c r="P127" s="94"/>
      <c r="Q127" s="8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38" s="441" customFormat="1" ht="14.25">
      <c r="A128" s="474">
        <v>1</v>
      </c>
      <c r="B128" s="475">
        <v>44327</v>
      </c>
      <c r="C128" s="476"/>
      <c r="D128" s="419" t="s">
        <v>465</v>
      </c>
      <c r="E128" s="477" t="s">
        <v>557</v>
      </c>
      <c r="F128" s="417">
        <v>239</v>
      </c>
      <c r="G128" s="478">
        <v>218</v>
      </c>
      <c r="H128" s="477">
        <v>264</v>
      </c>
      <c r="I128" s="479" t="s">
        <v>846</v>
      </c>
      <c r="J128" s="418" t="s">
        <v>700</v>
      </c>
      <c r="K128" s="418">
        <f t="shared" ref="K128" si="77">H128-F128</f>
        <v>25</v>
      </c>
      <c r="L128" s="480">
        <f>(F128*-0.8)/100</f>
        <v>-1.9120000000000001</v>
      </c>
      <c r="M128" s="481">
        <f t="shared" ref="M128" si="78">(K128+L128)/F128</f>
        <v>9.6602510460251048E-2</v>
      </c>
      <c r="N128" s="418" t="s">
        <v>556</v>
      </c>
      <c r="O128" s="455">
        <v>44354</v>
      </c>
      <c r="P128" s="426"/>
      <c r="Q128" s="4"/>
      <c r="R128" s="427" t="s">
        <v>559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</row>
    <row r="129" spans="1:29" s="37" customFormat="1" ht="14.25">
      <c r="A129" s="339">
        <v>2</v>
      </c>
      <c r="B129" s="352">
        <v>44363</v>
      </c>
      <c r="C129" s="410"/>
      <c r="D129" s="388" t="s">
        <v>528</v>
      </c>
      <c r="E129" s="357" t="s">
        <v>557</v>
      </c>
      <c r="F129" s="365" t="s">
        <v>955</v>
      </c>
      <c r="G129" s="362">
        <v>2070</v>
      </c>
      <c r="H129" s="357"/>
      <c r="I129" s="354" t="s">
        <v>956</v>
      </c>
      <c r="J129" s="333" t="s">
        <v>558</v>
      </c>
      <c r="K129" s="333"/>
      <c r="L129" s="380"/>
      <c r="M129" s="378"/>
      <c r="N129" s="333"/>
      <c r="O129" s="385"/>
      <c r="P129" s="426"/>
      <c r="Q129" s="4"/>
      <c r="R129" s="427" t="s">
        <v>559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9" s="37" customFormat="1" ht="14.25">
      <c r="A130" s="339"/>
      <c r="B130" s="352"/>
      <c r="C130" s="410"/>
      <c r="D130" s="388"/>
      <c r="E130" s="357"/>
      <c r="F130" s="365"/>
      <c r="G130" s="362"/>
      <c r="H130" s="357"/>
      <c r="I130" s="354"/>
      <c r="J130" s="333"/>
      <c r="K130" s="333"/>
      <c r="L130" s="380"/>
      <c r="M130" s="378"/>
      <c r="N130" s="333"/>
      <c r="O130" s="385"/>
      <c r="P130" s="426"/>
      <c r="Q130" s="4"/>
      <c r="R130" s="427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9" s="5" customFormat="1">
      <c r="A131" s="513"/>
      <c r="B131" s="344"/>
      <c r="C131" s="345"/>
      <c r="D131" s="346"/>
      <c r="E131" s="374"/>
      <c r="F131" s="374"/>
      <c r="G131" s="424"/>
      <c r="H131" s="424"/>
      <c r="I131" s="374"/>
      <c r="J131" s="425"/>
      <c r="K131" s="420"/>
      <c r="L131" s="421"/>
      <c r="M131" s="422"/>
      <c r="N131" s="423"/>
      <c r="O131" s="347"/>
      <c r="P131" s="120"/>
      <c r="Q131"/>
      <c r="R131" s="91"/>
      <c r="T131" s="54"/>
      <c r="U131" s="54"/>
      <c r="V131" s="54"/>
      <c r="W131" s="54"/>
      <c r="X131" s="54"/>
      <c r="Y131" s="54"/>
      <c r="Z131" s="54"/>
    </row>
    <row r="132" spans="1:29">
      <c r="A132" s="20" t="s">
        <v>560</v>
      </c>
      <c r="B132" s="20"/>
      <c r="C132" s="20"/>
      <c r="D132" s="20"/>
      <c r="E132" s="2"/>
      <c r="F132" s="27" t="s">
        <v>562</v>
      </c>
      <c r="G132" s="79"/>
      <c r="H132" s="79"/>
      <c r="I132" s="35"/>
      <c r="J132" s="82"/>
      <c r="K132" s="80"/>
      <c r="L132" s="81"/>
      <c r="M132" s="82"/>
      <c r="N132" s="83"/>
      <c r="O132" s="121"/>
      <c r="P132" s="8"/>
      <c r="Q132" s="13"/>
      <c r="R132" s="93"/>
      <c r="S132" s="13"/>
      <c r="T132" s="13"/>
      <c r="U132" s="13"/>
      <c r="V132" s="13"/>
      <c r="W132" s="13"/>
      <c r="X132" s="13"/>
      <c r="Y132" s="13"/>
    </row>
    <row r="133" spans="1:29">
      <c r="A133" s="26" t="s">
        <v>561</v>
      </c>
      <c r="B133" s="20"/>
      <c r="C133" s="20"/>
      <c r="D133" s="20"/>
      <c r="E133" s="29"/>
      <c r="F133" s="27" t="s">
        <v>564</v>
      </c>
      <c r="G133" s="9"/>
      <c r="H133" s="9"/>
      <c r="I133" s="9"/>
      <c r="J133" s="50"/>
      <c r="K133" s="9"/>
      <c r="L133" s="9"/>
      <c r="M133" s="9"/>
      <c r="N133" s="8"/>
      <c r="O133" s="50"/>
      <c r="Q133" s="4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9">
      <c r="A134" s="26"/>
      <c r="B134" s="20"/>
      <c r="C134" s="20"/>
      <c r="D134" s="20"/>
      <c r="E134" s="29"/>
      <c r="F134" s="27"/>
      <c r="G134" s="9"/>
      <c r="H134" s="9"/>
      <c r="I134" s="9"/>
      <c r="J134" s="50"/>
      <c r="K134" s="9"/>
      <c r="L134" s="9"/>
      <c r="M134" s="9"/>
      <c r="N134" s="8"/>
      <c r="O134" s="50"/>
      <c r="Q134" s="4"/>
      <c r="R134" s="79"/>
      <c r="S134" s="13"/>
      <c r="T134" s="13"/>
      <c r="U134" s="13"/>
      <c r="V134" s="13"/>
      <c r="W134" s="13"/>
      <c r="X134" s="13"/>
      <c r="Y134" s="13"/>
      <c r="Z134" s="13"/>
    </row>
    <row r="135" spans="1:29" ht="15">
      <c r="A135" s="8"/>
      <c r="B135" s="30" t="s">
        <v>821</v>
      </c>
      <c r="C135" s="30"/>
      <c r="D135" s="30"/>
      <c r="E135" s="30"/>
      <c r="F135" s="31"/>
      <c r="G135" s="29"/>
      <c r="H135" s="29"/>
      <c r="I135" s="70"/>
      <c r="J135" s="71"/>
      <c r="K135" s="72"/>
      <c r="L135" s="369"/>
      <c r="M135" s="9"/>
      <c r="N135" s="8"/>
      <c r="O135" s="50"/>
      <c r="Q135" s="4"/>
      <c r="R135" s="79"/>
      <c r="S135" s="13"/>
      <c r="T135" s="13"/>
      <c r="U135" s="13"/>
      <c r="V135" s="13"/>
      <c r="W135" s="13"/>
      <c r="X135" s="13"/>
      <c r="Y135" s="13"/>
      <c r="Z135" s="13"/>
    </row>
    <row r="136" spans="1:29" ht="38.25">
      <c r="A136" s="17" t="s">
        <v>16</v>
      </c>
      <c r="B136" s="18" t="s">
        <v>534</v>
      </c>
      <c r="C136" s="18"/>
      <c r="D136" s="19" t="s">
        <v>545</v>
      </c>
      <c r="E136" s="18" t="s">
        <v>546</v>
      </c>
      <c r="F136" s="18" t="s">
        <v>547</v>
      </c>
      <c r="G136" s="18" t="s">
        <v>566</v>
      </c>
      <c r="H136" s="18" t="s">
        <v>549</v>
      </c>
      <c r="I136" s="18" t="s">
        <v>550</v>
      </c>
      <c r="J136" s="73" t="s">
        <v>551</v>
      </c>
      <c r="K136" s="59" t="s">
        <v>567</v>
      </c>
      <c r="L136" s="74" t="s">
        <v>568</v>
      </c>
      <c r="M136" s="18" t="s">
        <v>569</v>
      </c>
      <c r="N136" s="370" t="s">
        <v>818</v>
      </c>
      <c r="O136" s="60" t="s">
        <v>817</v>
      </c>
      <c r="P136" s="18" t="s">
        <v>554</v>
      </c>
      <c r="Q136" s="75" t="s">
        <v>555</v>
      </c>
      <c r="R136" s="79"/>
      <c r="S136" s="13"/>
      <c r="T136" s="13"/>
      <c r="U136" s="13"/>
      <c r="V136" s="13"/>
      <c r="W136" s="13"/>
      <c r="X136" s="13"/>
      <c r="Y136" s="13"/>
      <c r="Z136" s="13"/>
    </row>
    <row r="137" spans="1:29" ht="14.25">
      <c r="A137" s="339"/>
      <c r="B137" s="352"/>
      <c r="C137" s="356"/>
      <c r="D137" s="364"/>
      <c r="E137" s="357"/>
      <c r="F137" s="379"/>
      <c r="G137" s="362"/>
      <c r="H137" s="357"/>
      <c r="I137" s="354"/>
      <c r="J137" s="390"/>
      <c r="K137" s="390"/>
      <c r="L137" s="391"/>
      <c r="M137" s="389"/>
      <c r="N137" s="391"/>
      <c r="O137" s="378"/>
      <c r="P137" s="358"/>
      <c r="Q137" s="371"/>
      <c r="R137" s="387"/>
      <c r="S137" s="377"/>
      <c r="T137" s="13"/>
      <c r="U137" s="386"/>
      <c r="V137" s="386"/>
      <c r="W137" s="386"/>
      <c r="X137" s="386"/>
      <c r="Y137" s="386"/>
      <c r="Z137" s="386"/>
      <c r="AA137" s="348"/>
      <c r="AB137" s="348"/>
      <c r="AC137" s="348"/>
    </row>
    <row r="138" spans="1:29" ht="14.25">
      <c r="A138" s="339"/>
      <c r="B138" s="352"/>
      <c r="C138" s="356"/>
      <c r="D138" s="364"/>
      <c r="E138" s="357"/>
      <c r="F138" s="379"/>
      <c r="G138" s="362"/>
      <c r="H138" s="357"/>
      <c r="I138" s="354"/>
      <c r="J138" s="390"/>
      <c r="K138" s="390"/>
      <c r="L138" s="391"/>
      <c r="M138" s="389"/>
      <c r="N138" s="391"/>
      <c r="O138" s="378"/>
      <c r="P138" s="358"/>
      <c r="Q138" s="371"/>
      <c r="R138" s="387"/>
      <c r="S138" s="377"/>
      <c r="T138" s="13"/>
      <c r="U138" s="386"/>
      <c r="V138" s="386"/>
      <c r="W138" s="386"/>
      <c r="X138" s="386"/>
      <c r="Y138" s="386"/>
      <c r="Z138" s="386"/>
      <c r="AA138" s="348"/>
      <c r="AB138" s="348"/>
      <c r="AC138" s="348"/>
    </row>
    <row r="139" spans="1:29" s="348" customFormat="1" ht="14.25">
      <c r="A139" s="339"/>
      <c r="B139" s="352"/>
      <c r="C139" s="356"/>
      <c r="D139" s="364"/>
      <c r="E139" s="357"/>
      <c r="F139" s="379"/>
      <c r="G139" s="362"/>
      <c r="H139" s="357"/>
      <c r="I139" s="354"/>
      <c r="J139" s="390"/>
      <c r="K139" s="390"/>
      <c r="L139" s="391"/>
      <c r="M139" s="389"/>
      <c r="N139" s="391"/>
      <c r="O139" s="378"/>
      <c r="P139" s="358"/>
      <c r="Q139" s="371"/>
      <c r="R139" s="384"/>
      <c r="S139" s="386"/>
      <c r="T139" s="386"/>
      <c r="U139" s="386"/>
      <c r="V139" s="386"/>
      <c r="W139" s="386"/>
      <c r="X139" s="386"/>
      <c r="Y139" s="386"/>
      <c r="Z139" s="386"/>
    </row>
    <row r="140" spans="1:29" s="348" customFormat="1" ht="14.25">
      <c r="A140" s="339"/>
      <c r="B140" s="352"/>
      <c r="C140" s="356"/>
      <c r="D140" s="364"/>
      <c r="E140" s="357"/>
      <c r="F140" s="390"/>
      <c r="G140" s="365"/>
      <c r="H140" s="357"/>
      <c r="I140" s="354"/>
      <c r="J140" s="390"/>
      <c r="K140" s="390"/>
      <c r="L140" s="391"/>
      <c r="M140" s="389"/>
      <c r="N140" s="391"/>
      <c r="O140" s="378"/>
      <c r="P140" s="358"/>
      <c r="Q140" s="371"/>
      <c r="R140" s="384"/>
      <c r="S140" s="386"/>
      <c r="T140" s="386"/>
      <c r="U140" s="386"/>
      <c r="V140" s="386"/>
      <c r="W140" s="386"/>
      <c r="X140" s="386"/>
      <c r="Y140" s="386"/>
      <c r="Z140" s="386"/>
    </row>
    <row r="141" spans="1:29" s="348" customFormat="1" ht="14.25">
      <c r="A141" s="339"/>
      <c r="B141" s="352"/>
      <c r="C141" s="356"/>
      <c r="D141" s="364"/>
      <c r="E141" s="357"/>
      <c r="F141" s="390"/>
      <c r="G141" s="365"/>
      <c r="H141" s="357"/>
      <c r="I141" s="354"/>
      <c r="J141" s="390"/>
      <c r="K141" s="390"/>
      <c r="L141" s="391"/>
      <c r="M141" s="389"/>
      <c r="N141" s="391"/>
      <c r="O141" s="378"/>
      <c r="P141" s="358"/>
      <c r="Q141" s="371"/>
      <c r="R141" s="384"/>
      <c r="S141" s="386"/>
      <c r="T141" s="386"/>
      <c r="U141" s="386"/>
      <c r="V141" s="386"/>
      <c r="W141" s="386"/>
      <c r="X141" s="386"/>
      <c r="Y141" s="386"/>
      <c r="Z141" s="386"/>
    </row>
    <row r="142" spans="1:29" s="348" customFormat="1" ht="14.25">
      <c r="A142" s="339"/>
      <c r="B142" s="352"/>
      <c r="C142" s="356"/>
      <c r="D142" s="364"/>
      <c r="E142" s="357"/>
      <c r="F142" s="379"/>
      <c r="G142" s="362"/>
      <c r="H142" s="357"/>
      <c r="I142" s="354"/>
      <c r="J142" s="390"/>
      <c r="K142" s="381"/>
      <c r="L142" s="391"/>
      <c r="M142" s="389"/>
      <c r="N142" s="391"/>
      <c r="O142" s="378"/>
      <c r="P142" s="383"/>
      <c r="Q142" s="371"/>
      <c r="R142" s="384"/>
      <c r="S142" s="386"/>
      <c r="T142" s="386"/>
      <c r="U142" s="386"/>
      <c r="V142" s="386"/>
      <c r="W142" s="386"/>
      <c r="X142" s="386"/>
      <c r="Y142" s="386"/>
      <c r="Z142" s="386"/>
    </row>
    <row r="143" spans="1:29" s="348" customFormat="1" ht="14.25">
      <c r="A143" s="339"/>
      <c r="B143" s="352"/>
      <c r="C143" s="356"/>
      <c r="D143" s="364"/>
      <c r="E143" s="357"/>
      <c r="F143" s="379"/>
      <c r="G143" s="362"/>
      <c r="H143" s="357"/>
      <c r="I143" s="354"/>
      <c r="J143" s="381"/>
      <c r="K143" s="381"/>
      <c r="L143" s="381"/>
      <c r="M143" s="381"/>
      <c r="N143" s="382"/>
      <c r="O143" s="392"/>
      <c r="P143" s="383"/>
      <c r="Q143" s="371"/>
      <c r="R143" s="384"/>
      <c r="S143" s="386"/>
      <c r="T143" s="386"/>
      <c r="U143" s="386"/>
      <c r="V143" s="386"/>
      <c r="W143" s="386"/>
      <c r="X143" s="386"/>
      <c r="Y143" s="386"/>
      <c r="Z143" s="386"/>
    </row>
    <row r="144" spans="1:29" s="348" customFormat="1" ht="14.25">
      <c r="A144" s="339"/>
      <c r="B144" s="352"/>
      <c r="C144" s="356"/>
      <c r="D144" s="364"/>
      <c r="E144" s="357"/>
      <c r="F144" s="390"/>
      <c r="G144" s="365"/>
      <c r="H144" s="357"/>
      <c r="I144" s="354"/>
      <c r="J144" s="390"/>
      <c r="K144" s="390"/>
      <c r="L144" s="391"/>
      <c r="M144" s="389"/>
      <c r="N144" s="391"/>
      <c r="O144" s="378"/>
      <c r="P144" s="358"/>
      <c r="Q144" s="371"/>
      <c r="R144" s="387"/>
      <c r="S144" s="377"/>
      <c r="T144" s="386"/>
      <c r="U144" s="386"/>
      <c r="V144" s="386"/>
      <c r="W144" s="386"/>
      <c r="X144" s="386"/>
      <c r="Y144" s="386"/>
      <c r="Z144" s="386"/>
    </row>
    <row r="145" spans="1:26" s="348" customFormat="1" ht="14.25">
      <c r="A145" s="339"/>
      <c r="B145" s="352"/>
      <c r="C145" s="356"/>
      <c r="D145" s="364"/>
      <c r="E145" s="357"/>
      <c r="F145" s="379"/>
      <c r="G145" s="362"/>
      <c r="H145" s="357"/>
      <c r="I145" s="354"/>
      <c r="J145" s="333"/>
      <c r="K145" s="333"/>
      <c r="L145" s="333"/>
      <c r="M145" s="333"/>
      <c r="N145" s="380"/>
      <c r="O145" s="378"/>
      <c r="P145" s="359"/>
      <c r="Q145" s="371"/>
      <c r="R145" s="387"/>
      <c r="S145" s="377"/>
      <c r="T145" s="386"/>
      <c r="U145" s="386"/>
      <c r="V145" s="386"/>
      <c r="W145" s="386"/>
      <c r="X145" s="386"/>
      <c r="Y145" s="386"/>
      <c r="Z145" s="386"/>
    </row>
    <row r="146" spans="1:26">
      <c r="A146" s="26"/>
      <c r="B146" s="20"/>
      <c r="C146" s="20"/>
      <c r="D146" s="20"/>
      <c r="E146" s="29"/>
      <c r="F146" s="27"/>
      <c r="G146" s="9"/>
      <c r="H146" s="9"/>
      <c r="I146" s="9"/>
      <c r="J146" s="50"/>
      <c r="K146" s="9"/>
      <c r="L146" s="9"/>
      <c r="M146" s="9"/>
      <c r="N146" s="8"/>
      <c r="O146" s="50"/>
      <c r="P146" s="4"/>
      <c r="Q146" s="8"/>
      <c r="R146" s="138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26"/>
      <c r="B147" s="20"/>
      <c r="C147" s="20"/>
      <c r="D147" s="20"/>
      <c r="E147" s="29"/>
      <c r="F147" s="27"/>
      <c r="G147" s="38"/>
      <c r="H147" s="39"/>
      <c r="I147" s="79"/>
      <c r="J147" s="14"/>
      <c r="K147" s="80"/>
      <c r="L147" s="81"/>
      <c r="M147" s="82"/>
      <c r="N147" s="83"/>
      <c r="O147" s="84"/>
      <c r="P147" s="8"/>
      <c r="Q147" s="13"/>
      <c r="R147" s="138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34"/>
      <c r="B148" s="42"/>
      <c r="C148" s="99"/>
      <c r="D148" s="3"/>
      <c r="E148" s="35"/>
      <c r="F148" s="79"/>
      <c r="G148" s="38"/>
      <c r="H148" s="39"/>
      <c r="I148" s="79"/>
      <c r="J148" s="14"/>
      <c r="K148" s="80"/>
      <c r="L148" s="81"/>
      <c r="M148" s="82"/>
      <c r="N148" s="83"/>
      <c r="O148" s="84"/>
      <c r="P148" s="8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 ht="15">
      <c r="A149" s="2"/>
      <c r="B149" s="100" t="s">
        <v>576</v>
      </c>
      <c r="C149" s="100"/>
      <c r="D149" s="100"/>
      <c r="E149" s="100"/>
      <c r="F149" s="14"/>
      <c r="G149" s="14"/>
      <c r="H149" s="101"/>
      <c r="I149" s="14"/>
      <c r="J149" s="71"/>
      <c r="K149" s="72"/>
      <c r="L149" s="14"/>
      <c r="M149" s="14"/>
      <c r="N149" s="13"/>
      <c r="O149" s="95"/>
      <c r="P149" s="8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 ht="38.25">
      <c r="A150" s="17" t="s">
        <v>16</v>
      </c>
      <c r="B150" s="18" t="s">
        <v>534</v>
      </c>
      <c r="C150" s="18"/>
      <c r="D150" s="19" t="s">
        <v>545</v>
      </c>
      <c r="E150" s="18" t="s">
        <v>546</v>
      </c>
      <c r="F150" s="18" t="s">
        <v>547</v>
      </c>
      <c r="G150" s="18" t="s">
        <v>577</v>
      </c>
      <c r="H150" s="18" t="s">
        <v>578</v>
      </c>
      <c r="I150" s="18" t="s">
        <v>550</v>
      </c>
      <c r="J150" s="58" t="s">
        <v>551</v>
      </c>
      <c r="K150" s="18" t="s">
        <v>552</v>
      </c>
      <c r="L150" s="18" t="s">
        <v>553</v>
      </c>
      <c r="M150" s="18" t="s">
        <v>554</v>
      </c>
      <c r="N150" s="19" t="s">
        <v>555</v>
      </c>
      <c r="O150" s="95"/>
      <c r="P150" s="8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1</v>
      </c>
      <c r="B151" s="102">
        <v>41579</v>
      </c>
      <c r="C151" s="102"/>
      <c r="D151" s="103" t="s">
        <v>579</v>
      </c>
      <c r="E151" s="104" t="s">
        <v>580</v>
      </c>
      <c r="F151" s="105">
        <v>82</v>
      </c>
      <c r="G151" s="104" t="s">
        <v>581</v>
      </c>
      <c r="H151" s="104">
        <v>100</v>
      </c>
      <c r="I151" s="122">
        <v>100</v>
      </c>
      <c r="J151" s="123" t="s">
        <v>582</v>
      </c>
      <c r="K151" s="124">
        <f t="shared" ref="K151:K182" si="79">H151-F151</f>
        <v>18</v>
      </c>
      <c r="L151" s="125">
        <f t="shared" ref="L151:L182" si="80">K151/F151</f>
        <v>0.21951219512195122</v>
      </c>
      <c r="M151" s="126" t="s">
        <v>556</v>
      </c>
      <c r="N151" s="127">
        <v>42657</v>
      </c>
      <c r="O151" s="50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2</v>
      </c>
      <c r="B152" s="102">
        <v>41794</v>
      </c>
      <c r="C152" s="102"/>
      <c r="D152" s="103" t="s">
        <v>583</v>
      </c>
      <c r="E152" s="104" t="s">
        <v>557</v>
      </c>
      <c r="F152" s="105">
        <v>257</v>
      </c>
      <c r="G152" s="104" t="s">
        <v>581</v>
      </c>
      <c r="H152" s="104">
        <v>300</v>
      </c>
      <c r="I152" s="122">
        <v>300</v>
      </c>
      <c r="J152" s="123" t="s">
        <v>582</v>
      </c>
      <c r="K152" s="124">
        <f t="shared" si="79"/>
        <v>43</v>
      </c>
      <c r="L152" s="125">
        <f t="shared" si="80"/>
        <v>0.16731517509727625</v>
      </c>
      <c r="M152" s="126" t="s">
        <v>556</v>
      </c>
      <c r="N152" s="127">
        <v>41822</v>
      </c>
      <c r="O152" s="50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3</v>
      </c>
      <c r="B153" s="102">
        <v>41828</v>
      </c>
      <c r="C153" s="102"/>
      <c r="D153" s="103" t="s">
        <v>584</v>
      </c>
      <c r="E153" s="104" t="s">
        <v>557</v>
      </c>
      <c r="F153" s="105">
        <v>393</v>
      </c>
      <c r="G153" s="104" t="s">
        <v>581</v>
      </c>
      <c r="H153" s="104">
        <v>468</v>
      </c>
      <c r="I153" s="122">
        <v>468</v>
      </c>
      <c r="J153" s="123" t="s">
        <v>582</v>
      </c>
      <c r="K153" s="124">
        <f t="shared" si="79"/>
        <v>75</v>
      </c>
      <c r="L153" s="125">
        <f t="shared" si="80"/>
        <v>0.19083969465648856</v>
      </c>
      <c r="M153" s="126" t="s">
        <v>556</v>
      </c>
      <c r="N153" s="127">
        <v>41863</v>
      </c>
      <c r="O153" s="50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</v>
      </c>
      <c r="B154" s="102">
        <v>41857</v>
      </c>
      <c r="C154" s="102"/>
      <c r="D154" s="103" t="s">
        <v>585</v>
      </c>
      <c r="E154" s="104" t="s">
        <v>557</v>
      </c>
      <c r="F154" s="105">
        <v>205</v>
      </c>
      <c r="G154" s="104" t="s">
        <v>581</v>
      </c>
      <c r="H154" s="104">
        <v>275</v>
      </c>
      <c r="I154" s="122">
        <v>250</v>
      </c>
      <c r="J154" s="123" t="s">
        <v>582</v>
      </c>
      <c r="K154" s="124">
        <f t="shared" si="79"/>
        <v>70</v>
      </c>
      <c r="L154" s="125">
        <f t="shared" si="80"/>
        <v>0.34146341463414637</v>
      </c>
      <c r="M154" s="126" t="s">
        <v>556</v>
      </c>
      <c r="N154" s="127">
        <v>41962</v>
      </c>
      <c r="O154" s="50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5</v>
      </c>
      <c r="B155" s="102">
        <v>41886</v>
      </c>
      <c r="C155" s="102"/>
      <c r="D155" s="103" t="s">
        <v>586</v>
      </c>
      <c r="E155" s="104" t="s">
        <v>557</v>
      </c>
      <c r="F155" s="105">
        <v>162</v>
      </c>
      <c r="G155" s="104" t="s">
        <v>581</v>
      </c>
      <c r="H155" s="104">
        <v>190</v>
      </c>
      <c r="I155" s="122">
        <v>190</v>
      </c>
      <c r="J155" s="123" t="s">
        <v>582</v>
      </c>
      <c r="K155" s="124">
        <f t="shared" si="79"/>
        <v>28</v>
      </c>
      <c r="L155" s="125">
        <f t="shared" si="80"/>
        <v>0.1728395061728395</v>
      </c>
      <c r="M155" s="126" t="s">
        <v>556</v>
      </c>
      <c r="N155" s="127">
        <v>42006</v>
      </c>
      <c r="O155" s="50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6</v>
      </c>
      <c r="B156" s="102">
        <v>41886</v>
      </c>
      <c r="C156" s="102"/>
      <c r="D156" s="103" t="s">
        <v>587</v>
      </c>
      <c r="E156" s="104" t="s">
        <v>557</v>
      </c>
      <c r="F156" s="105">
        <v>75</v>
      </c>
      <c r="G156" s="104" t="s">
        <v>581</v>
      </c>
      <c r="H156" s="104">
        <v>91.5</v>
      </c>
      <c r="I156" s="122" t="s">
        <v>588</v>
      </c>
      <c r="J156" s="123" t="s">
        <v>589</v>
      </c>
      <c r="K156" s="124">
        <f t="shared" si="79"/>
        <v>16.5</v>
      </c>
      <c r="L156" s="125">
        <f t="shared" si="80"/>
        <v>0.22</v>
      </c>
      <c r="M156" s="126" t="s">
        <v>556</v>
      </c>
      <c r="N156" s="127">
        <v>41954</v>
      </c>
      <c r="O156" s="50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7</v>
      </c>
      <c r="B157" s="102">
        <v>41913</v>
      </c>
      <c r="C157" s="102"/>
      <c r="D157" s="103" t="s">
        <v>590</v>
      </c>
      <c r="E157" s="104" t="s">
        <v>557</v>
      </c>
      <c r="F157" s="105">
        <v>850</v>
      </c>
      <c r="G157" s="104" t="s">
        <v>581</v>
      </c>
      <c r="H157" s="104">
        <v>982.5</v>
      </c>
      <c r="I157" s="122">
        <v>1050</v>
      </c>
      <c r="J157" s="123" t="s">
        <v>591</v>
      </c>
      <c r="K157" s="124">
        <f t="shared" si="79"/>
        <v>132.5</v>
      </c>
      <c r="L157" s="125">
        <f t="shared" si="80"/>
        <v>0.15588235294117647</v>
      </c>
      <c r="M157" s="126" t="s">
        <v>556</v>
      </c>
      <c r="N157" s="127">
        <v>42039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8</v>
      </c>
      <c r="B158" s="102">
        <v>41913</v>
      </c>
      <c r="C158" s="102"/>
      <c r="D158" s="103" t="s">
        <v>592</v>
      </c>
      <c r="E158" s="104" t="s">
        <v>557</v>
      </c>
      <c r="F158" s="105">
        <v>475</v>
      </c>
      <c r="G158" s="104" t="s">
        <v>581</v>
      </c>
      <c r="H158" s="104">
        <v>515</v>
      </c>
      <c r="I158" s="122">
        <v>600</v>
      </c>
      <c r="J158" s="123" t="s">
        <v>593</v>
      </c>
      <c r="K158" s="124">
        <f t="shared" si="79"/>
        <v>40</v>
      </c>
      <c r="L158" s="125">
        <f t="shared" si="80"/>
        <v>8.4210526315789472E-2</v>
      </c>
      <c r="M158" s="126" t="s">
        <v>556</v>
      </c>
      <c r="N158" s="127">
        <v>41939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9</v>
      </c>
      <c r="B159" s="102">
        <v>41913</v>
      </c>
      <c r="C159" s="102"/>
      <c r="D159" s="103" t="s">
        <v>594</v>
      </c>
      <c r="E159" s="104" t="s">
        <v>557</v>
      </c>
      <c r="F159" s="105">
        <v>86</v>
      </c>
      <c r="G159" s="104" t="s">
        <v>581</v>
      </c>
      <c r="H159" s="104">
        <v>99</v>
      </c>
      <c r="I159" s="122">
        <v>140</v>
      </c>
      <c r="J159" s="123" t="s">
        <v>595</v>
      </c>
      <c r="K159" s="124">
        <f t="shared" si="79"/>
        <v>13</v>
      </c>
      <c r="L159" s="125">
        <f t="shared" si="80"/>
        <v>0.15116279069767441</v>
      </c>
      <c r="M159" s="126" t="s">
        <v>556</v>
      </c>
      <c r="N159" s="127">
        <v>41939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10</v>
      </c>
      <c r="B160" s="102">
        <v>41926</v>
      </c>
      <c r="C160" s="102"/>
      <c r="D160" s="103" t="s">
        <v>596</v>
      </c>
      <c r="E160" s="104" t="s">
        <v>557</v>
      </c>
      <c r="F160" s="105">
        <v>496.6</v>
      </c>
      <c r="G160" s="104" t="s">
        <v>581</v>
      </c>
      <c r="H160" s="104">
        <v>621</v>
      </c>
      <c r="I160" s="122">
        <v>580</v>
      </c>
      <c r="J160" s="123" t="s">
        <v>582</v>
      </c>
      <c r="K160" s="124">
        <f t="shared" si="79"/>
        <v>124.39999999999998</v>
      </c>
      <c r="L160" s="125">
        <f t="shared" si="80"/>
        <v>0.25050342327829234</v>
      </c>
      <c r="M160" s="126" t="s">
        <v>556</v>
      </c>
      <c r="N160" s="127">
        <v>42605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11</v>
      </c>
      <c r="B161" s="102">
        <v>41926</v>
      </c>
      <c r="C161" s="102"/>
      <c r="D161" s="103" t="s">
        <v>597</v>
      </c>
      <c r="E161" s="104" t="s">
        <v>557</v>
      </c>
      <c r="F161" s="105">
        <v>2481.9</v>
      </c>
      <c r="G161" s="104" t="s">
        <v>581</v>
      </c>
      <c r="H161" s="104">
        <v>2840</v>
      </c>
      <c r="I161" s="122">
        <v>2870</v>
      </c>
      <c r="J161" s="123" t="s">
        <v>598</v>
      </c>
      <c r="K161" s="124">
        <f t="shared" si="79"/>
        <v>358.09999999999991</v>
      </c>
      <c r="L161" s="125">
        <f t="shared" si="80"/>
        <v>0.14428462065353154</v>
      </c>
      <c r="M161" s="126" t="s">
        <v>556</v>
      </c>
      <c r="N161" s="127">
        <v>42017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12</v>
      </c>
      <c r="B162" s="102">
        <v>41928</v>
      </c>
      <c r="C162" s="102"/>
      <c r="D162" s="103" t="s">
        <v>599</v>
      </c>
      <c r="E162" s="104" t="s">
        <v>557</v>
      </c>
      <c r="F162" s="105">
        <v>84.5</v>
      </c>
      <c r="G162" s="104" t="s">
        <v>581</v>
      </c>
      <c r="H162" s="104">
        <v>93</v>
      </c>
      <c r="I162" s="122">
        <v>110</v>
      </c>
      <c r="J162" s="123" t="s">
        <v>600</v>
      </c>
      <c r="K162" s="124">
        <f t="shared" si="79"/>
        <v>8.5</v>
      </c>
      <c r="L162" s="125">
        <f t="shared" si="80"/>
        <v>0.10059171597633136</v>
      </c>
      <c r="M162" s="126" t="s">
        <v>556</v>
      </c>
      <c r="N162" s="127">
        <v>41939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13</v>
      </c>
      <c r="B163" s="102">
        <v>41928</v>
      </c>
      <c r="C163" s="102"/>
      <c r="D163" s="103" t="s">
        <v>601</v>
      </c>
      <c r="E163" s="104" t="s">
        <v>557</v>
      </c>
      <c r="F163" s="105">
        <v>401</v>
      </c>
      <c r="G163" s="104" t="s">
        <v>581</v>
      </c>
      <c r="H163" s="104">
        <v>428</v>
      </c>
      <c r="I163" s="122">
        <v>450</v>
      </c>
      <c r="J163" s="123" t="s">
        <v>602</v>
      </c>
      <c r="K163" s="124">
        <f t="shared" si="79"/>
        <v>27</v>
      </c>
      <c r="L163" s="125">
        <f t="shared" si="80"/>
        <v>6.7331670822942641E-2</v>
      </c>
      <c r="M163" s="126" t="s">
        <v>556</v>
      </c>
      <c r="N163" s="127">
        <v>42020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14</v>
      </c>
      <c r="B164" s="102">
        <v>41928</v>
      </c>
      <c r="C164" s="102"/>
      <c r="D164" s="103" t="s">
        <v>603</v>
      </c>
      <c r="E164" s="104" t="s">
        <v>557</v>
      </c>
      <c r="F164" s="105">
        <v>101</v>
      </c>
      <c r="G164" s="104" t="s">
        <v>581</v>
      </c>
      <c r="H164" s="104">
        <v>112</v>
      </c>
      <c r="I164" s="122">
        <v>120</v>
      </c>
      <c r="J164" s="123" t="s">
        <v>604</v>
      </c>
      <c r="K164" s="124">
        <f t="shared" si="79"/>
        <v>11</v>
      </c>
      <c r="L164" s="125">
        <f t="shared" si="80"/>
        <v>0.10891089108910891</v>
      </c>
      <c r="M164" s="126" t="s">
        <v>556</v>
      </c>
      <c r="N164" s="127">
        <v>41939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15</v>
      </c>
      <c r="B165" s="102">
        <v>41954</v>
      </c>
      <c r="C165" s="102"/>
      <c r="D165" s="103" t="s">
        <v>605</v>
      </c>
      <c r="E165" s="104" t="s">
        <v>557</v>
      </c>
      <c r="F165" s="105">
        <v>59</v>
      </c>
      <c r="G165" s="104" t="s">
        <v>581</v>
      </c>
      <c r="H165" s="104">
        <v>76</v>
      </c>
      <c r="I165" s="122">
        <v>76</v>
      </c>
      <c r="J165" s="123" t="s">
        <v>582</v>
      </c>
      <c r="K165" s="124">
        <f t="shared" si="79"/>
        <v>17</v>
      </c>
      <c r="L165" s="125">
        <f t="shared" si="80"/>
        <v>0.28813559322033899</v>
      </c>
      <c r="M165" s="126" t="s">
        <v>556</v>
      </c>
      <c r="N165" s="127">
        <v>43032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16</v>
      </c>
      <c r="B166" s="102">
        <v>41954</v>
      </c>
      <c r="C166" s="102"/>
      <c r="D166" s="103" t="s">
        <v>594</v>
      </c>
      <c r="E166" s="104" t="s">
        <v>557</v>
      </c>
      <c r="F166" s="105">
        <v>99</v>
      </c>
      <c r="G166" s="104" t="s">
        <v>581</v>
      </c>
      <c r="H166" s="104">
        <v>120</v>
      </c>
      <c r="I166" s="122">
        <v>120</v>
      </c>
      <c r="J166" s="123" t="s">
        <v>606</v>
      </c>
      <c r="K166" s="124">
        <f t="shared" si="79"/>
        <v>21</v>
      </c>
      <c r="L166" s="125">
        <f t="shared" si="80"/>
        <v>0.21212121212121213</v>
      </c>
      <c r="M166" s="126" t="s">
        <v>556</v>
      </c>
      <c r="N166" s="127">
        <v>41960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17</v>
      </c>
      <c r="B167" s="102">
        <v>41956</v>
      </c>
      <c r="C167" s="102"/>
      <c r="D167" s="103" t="s">
        <v>607</v>
      </c>
      <c r="E167" s="104" t="s">
        <v>557</v>
      </c>
      <c r="F167" s="105">
        <v>22</v>
      </c>
      <c r="G167" s="104" t="s">
        <v>581</v>
      </c>
      <c r="H167" s="104">
        <v>33.549999999999997</v>
      </c>
      <c r="I167" s="122">
        <v>32</v>
      </c>
      <c r="J167" s="123" t="s">
        <v>608</v>
      </c>
      <c r="K167" s="124">
        <f t="shared" si="79"/>
        <v>11.549999999999997</v>
      </c>
      <c r="L167" s="125">
        <f t="shared" si="80"/>
        <v>0.52499999999999991</v>
      </c>
      <c r="M167" s="126" t="s">
        <v>556</v>
      </c>
      <c r="N167" s="127">
        <v>42188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18</v>
      </c>
      <c r="B168" s="102">
        <v>41976</v>
      </c>
      <c r="C168" s="102"/>
      <c r="D168" s="103" t="s">
        <v>609</v>
      </c>
      <c r="E168" s="104" t="s">
        <v>557</v>
      </c>
      <c r="F168" s="105">
        <v>440</v>
      </c>
      <c r="G168" s="104" t="s">
        <v>581</v>
      </c>
      <c r="H168" s="104">
        <v>520</v>
      </c>
      <c r="I168" s="122">
        <v>520</v>
      </c>
      <c r="J168" s="123" t="s">
        <v>610</v>
      </c>
      <c r="K168" s="124">
        <f t="shared" si="79"/>
        <v>80</v>
      </c>
      <c r="L168" s="125">
        <f t="shared" si="80"/>
        <v>0.18181818181818182</v>
      </c>
      <c r="M168" s="126" t="s">
        <v>556</v>
      </c>
      <c r="N168" s="127">
        <v>42208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19</v>
      </c>
      <c r="B169" s="102">
        <v>41976</v>
      </c>
      <c r="C169" s="102"/>
      <c r="D169" s="103" t="s">
        <v>611</v>
      </c>
      <c r="E169" s="104" t="s">
        <v>557</v>
      </c>
      <c r="F169" s="105">
        <v>360</v>
      </c>
      <c r="G169" s="104" t="s">
        <v>581</v>
      </c>
      <c r="H169" s="104">
        <v>427</v>
      </c>
      <c r="I169" s="122">
        <v>425</v>
      </c>
      <c r="J169" s="123" t="s">
        <v>612</v>
      </c>
      <c r="K169" s="124">
        <f t="shared" si="79"/>
        <v>67</v>
      </c>
      <c r="L169" s="125">
        <f t="shared" si="80"/>
        <v>0.18611111111111112</v>
      </c>
      <c r="M169" s="126" t="s">
        <v>556</v>
      </c>
      <c r="N169" s="127">
        <v>42058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20</v>
      </c>
      <c r="B170" s="102">
        <v>42012</v>
      </c>
      <c r="C170" s="102"/>
      <c r="D170" s="103" t="s">
        <v>613</v>
      </c>
      <c r="E170" s="104" t="s">
        <v>557</v>
      </c>
      <c r="F170" s="105">
        <v>360</v>
      </c>
      <c r="G170" s="104" t="s">
        <v>581</v>
      </c>
      <c r="H170" s="104">
        <v>455</v>
      </c>
      <c r="I170" s="122">
        <v>420</v>
      </c>
      <c r="J170" s="123" t="s">
        <v>614</v>
      </c>
      <c r="K170" s="124">
        <f t="shared" si="79"/>
        <v>95</v>
      </c>
      <c r="L170" s="125">
        <f t="shared" si="80"/>
        <v>0.2638888888888889</v>
      </c>
      <c r="M170" s="126" t="s">
        <v>556</v>
      </c>
      <c r="N170" s="127">
        <v>42024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21</v>
      </c>
      <c r="B171" s="102">
        <v>42012</v>
      </c>
      <c r="C171" s="102"/>
      <c r="D171" s="103" t="s">
        <v>615</v>
      </c>
      <c r="E171" s="104" t="s">
        <v>557</v>
      </c>
      <c r="F171" s="105">
        <v>130</v>
      </c>
      <c r="G171" s="104"/>
      <c r="H171" s="104">
        <v>175.5</v>
      </c>
      <c r="I171" s="122">
        <v>165</v>
      </c>
      <c r="J171" s="123" t="s">
        <v>616</v>
      </c>
      <c r="K171" s="124">
        <f t="shared" si="79"/>
        <v>45.5</v>
      </c>
      <c r="L171" s="125">
        <f t="shared" si="80"/>
        <v>0.35</v>
      </c>
      <c r="M171" s="126" t="s">
        <v>556</v>
      </c>
      <c r="N171" s="127">
        <v>43088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22</v>
      </c>
      <c r="B172" s="102">
        <v>42040</v>
      </c>
      <c r="C172" s="102"/>
      <c r="D172" s="103" t="s">
        <v>376</v>
      </c>
      <c r="E172" s="104" t="s">
        <v>580</v>
      </c>
      <c r="F172" s="105">
        <v>98</v>
      </c>
      <c r="G172" s="104"/>
      <c r="H172" s="104">
        <v>120</v>
      </c>
      <c r="I172" s="122">
        <v>120</v>
      </c>
      <c r="J172" s="123" t="s">
        <v>582</v>
      </c>
      <c r="K172" s="124">
        <f t="shared" si="79"/>
        <v>22</v>
      </c>
      <c r="L172" s="125">
        <f t="shared" si="80"/>
        <v>0.22448979591836735</v>
      </c>
      <c r="M172" s="126" t="s">
        <v>556</v>
      </c>
      <c r="N172" s="127">
        <v>42753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23</v>
      </c>
      <c r="B173" s="102">
        <v>42040</v>
      </c>
      <c r="C173" s="102"/>
      <c r="D173" s="103" t="s">
        <v>617</v>
      </c>
      <c r="E173" s="104" t="s">
        <v>580</v>
      </c>
      <c r="F173" s="105">
        <v>196</v>
      </c>
      <c r="G173" s="104"/>
      <c r="H173" s="104">
        <v>262</v>
      </c>
      <c r="I173" s="122">
        <v>255</v>
      </c>
      <c r="J173" s="123" t="s">
        <v>582</v>
      </c>
      <c r="K173" s="124">
        <f t="shared" si="79"/>
        <v>66</v>
      </c>
      <c r="L173" s="125">
        <f t="shared" si="80"/>
        <v>0.33673469387755101</v>
      </c>
      <c r="M173" s="126" t="s">
        <v>556</v>
      </c>
      <c r="N173" s="127">
        <v>42599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7">
        <v>24</v>
      </c>
      <c r="B174" s="106">
        <v>42067</v>
      </c>
      <c r="C174" s="106"/>
      <c r="D174" s="107" t="s">
        <v>375</v>
      </c>
      <c r="E174" s="108" t="s">
        <v>580</v>
      </c>
      <c r="F174" s="109">
        <v>235</v>
      </c>
      <c r="G174" s="109"/>
      <c r="H174" s="110">
        <v>77</v>
      </c>
      <c r="I174" s="128" t="s">
        <v>618</v>
      </c>
      <c r="J174" s="129" t="s">
        <v>619</v>
      </c>
      <c r="K174" s="130">
        <f t="shared" si="79"/>
        <v>-158</v>
      </c>
      <c r="L174" s="131">
        <f t="shared" si="80"/>
        <v>-0.67234042553191486</v>
      </c>
      <c r="M174" s="132" t="s">
        <v>620</v>
      </c>
      <c r="N174" s="133">
        <v>43522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25</v>
      </c>
      <c r="B175" s="102">
        <v>42067</v>
      </c>
      <c r="C175" s="102"/>
      <c r="D175" s="103" t="s">
        <v>453</v>
      </c>
      <c r="E175" s="104" t="s">
        <v>580</v>
      </c>
      <c r="F175" s="105">
        <v>185</v>
      </c>
      <c r="G175" s="104"/>
      <c r="H175" s="104">
        <v>224</v>
      </c>
      <c r="I175" s="122" t="s">
        <v>621</v>
      </c>
      <c r="J175" s="123" t="s">
        <v>582</v>
      </c>
      <c r="K175" s="124">
        <f t="shared" si="79"/>
        <v>39</v>
      </c>
      <c r="L175" s="125">
        <f t="shared" si="80"/>
        <v>0.21081081081081082</v>
      </c>
      <c r="M175" s="126" t="s">
        <v>556</v>
      </c>
      <c r="N175" s="127">
        <v>42647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323">
        <v>26</v>
      </c>
      <c r="B176" s="111">
        <v>42090</v>
      </c>
      <c r="C176" s="111"/>
      <c r="D176" s="112" t="s">
        <v>622</v>
      </c>
      <c r="E176" s="113" t="s">
        <v>580</v>
      </c>
      <c r="F176" s="114">
        <v>49.5</v>
      </c>
      <c r="G176" s="115"/>
      <c r="H176" s="115">
        <v>15.85</v>
      </c>
      <c r="I176" s="115">
        <v>67</v>
      </c>
      <c r="J176" s="134" t="s">
        <v>623</v>
      </c>
      <c r="K176" s="115">
        <f t="shared" si="79"/>
        <v>-33.65</v>
      </c>
      <c r="L176" s="135">
        <f t="shared" si="80"/>
        <v>-0.67979797979797973</v>
      </c>
      <c r="M176" s="132" t="s">
        <v>620</v>
      </c>
      <c r="N176" s="136">
        <v>43627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27</v>
      </c>
      <c r="B177" s="102">
        <v>42093</v>
      </c>
      <c r="C177" s="102"/>
      <c r="D177" s="103" t="s">
        <v>624</v>
      </c>
      <c r="E177" s="104" t="s">
        <v>580</v>
      </c>
      <c r="F177" s="105">
        <v>183.5</v>
      </c>
      <c r="G177" s="104"/>
      <c r="H177" s="104">
        <v>219</v>
      </c>
      <c r="I177" s="122">
        <v>218</v>
      </c>
      <c r="J177" s="123" t="s">
        <v>625</v>
      </c>
      <c r="K177" s="124">
        <f t="shared" si="79"/>
        <v>35.5</v>
      </c>
      <c r="L177" s="125">
        <f t="shared" si="80"/>
        <v>0.19346049046321526</v>
      </c>
      <c r="M177" s="126" t="s">
        <v>556</v>
      </c>
      <c r="N177" s="127">
        <v>42103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28</v>
      </c>
      <c r="B178" s="102">
        <v>42114</v>
      </c>
      <c r="C178" s="102"/>
      <c r="D178" s="103" t="s">
        <v>626</v>
      </c>
      <c r="E178" s="104" t="s">
        <v>580</v>
      </c>
      <c r="F178" s="105">
        <f>(227+237)/2</f>
        <v>232</v>
      </c>
      <c r="G178" s="104"/>
      <c r="H178" s="104">
        <v>298</v>
      </c>
      <c r="I178" s="122">
        <v>298</v>
      </c>
      <c r="J178" s="123" t="s">
        <v>582</v>
      </c>
      <c r="K178" s="124">
        <f t="shared" si="79"/>
        <v>66</v>
      </c>
      <c r="L178" s="125">
        <f t="shared" si="80"/>
        <v>0.28448275862068967</v>
      </c>
      <c r="M178" s="126" t="s">
        <v>556</v>
      </c>
      <c r="N178" s="127">
        <v>42823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29</v>
      </c>
      <c r="B179" s="102">
        <v>42128</v>
      </c>
      <c r="C179" s="102"/>
      <c r="D179" s="103" t="s">
        <v>627</v>
      </c>
      <c r="E179" s="104" t="s">
        <v>557</v>
      </c>
      <c r="F179" s="105">
        <v>385</v>
      </c>
      <c r="G179" s="104"/>
      <c r="H179" s="104">
        <f>212.5+331</f>
        <v>543.5</v>
      </c>
      <c r="I179" s="122">
        <v>510</v>
      </c>
      <c r="J179" s="123" t="s">
        <v>628</v>
      </c>
      <c r="K179" s="124">
        <f t="shared" si="79"/>
        <v>158.5</v>
      </c>
      <c r="L179" s="125">
        <f t="shared" si="80"/>
        <v>0.41168831168831171</v>
      </c>
      <c r="M179" s="126" t="s">
        <v>556</v>
      </c>
      <c r="N179" s="127">
        <v>42235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30</v>
      </c>
      <c r="B180" s="102">
        <v>42128</v>
      </c>
      <c r="C180" s="102"/>
      <c r="D180" s="103" t="s">
        <v>629</v>
      </c>
      <c r="E180" s="104" t="s">
        <v>557</v>
      </c>
      <c r="F180" s="105">
        <v>115.5</v>
      </c>
      <c r="G180" s="104"/>
      <c r="H180" s="104">
        <v>146</v>
      </c>
      <c r="I180" s="122">
        <v>142</v>
      </c>
      <c r="J180" s="123" t="s">
        <v>630</v>
      </c>
      <c r="K180" s="124">
        <f t="shared" si="79"/>
        <v>30.5</v>
      </c>
      <c r="L180" s="125">
        <f t="shared" si="80"/>
        <v>0.26406926406926406</v>
      </c>
      <c r="M180" s="126" t="s">
        <v>556</v>
      </c>
      <c r="N180" s="127">
        <v>42202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31</v>
      </c>
      <c r="B181" s="102">
        <v>42151</v>
      </c>
      <c r="C181" s="102"/>
      <c r="D181" s="103" t="s">
        <v>631</v>
      </c>
      <c r="E181" s="104" t="s">
        <v>557</v>
      </c>
      <c r="F181" s="105">
        <v>237.5</v>
      </c>
      <c r="G181" s="104"/>
      <c r="H181" s="104">
        <v>279.5</v>
      </c>
      <c r="I181" s="122">
        <v>278</v>
      </c>
      <c r="J181" s="123" t="s">
        <v>582</v>
      </c>
      <c r="K181" s="124">
        <f t="shared" si="79"/>
        <v>42</v>
      </c>
      <c r="L181" s="125">
        <f t="shared" si="80"/>
        <v>0.17684210526315788</v>
      </c>
      <c r="M181" s="126" t="s">
        <v>556</v>
      </c>
      <c r="N181" s="127">
        <v>42222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32</v>
      </c>
      <c r="B182" s="102">
        <v>42174</v>
      </c>
      <c r="C182" s="102"/>
      <c r="D182" s="103" t="s">
        <v>601</v>
      </c>
      <c r="E182" s="104" t="s">
        <v>580</v>
      </c>
      <c r="F182" s="105">
        <v>340</v>
      </c>
      <c r="G182" s="104"/>
      <c r="H182" s="104">
        <v>448</v>
      </c>
      <c r="I182" s="122">
        <v>448</v>
      </c>
      <c r="J182" s="123" t="s">
        <v>582</v>
      </c>
      <c r="K182" s="124">
        <f t="shared" si="79"/>
        <v>108</v>
      </c>
      <c r="L182" s="125">
        <f t="shared" si="80"/>
        <v>0.31764705882352939</v>
      </c>
      <c r="M182" s="126" t="s">
        <v>556</v>
      </c>
      <c r="N182" s="127">
        <v>43018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33</v>
      </c>
      <c r="B183" s="102">
        <v>42191</v>
      </c>
      <c r="C183" s="102"/>
      <c r="D183" s="103" t="s">
        <v>632</v>
      </c>
      <c r="E183" s="104" t="s">
        <v>580</v>
      </c>
      <c r="F183" s="105">
        <v>390</v>
      </c>
      <c r="G183" s="104"/>
      <c r="H183" s="104">
        <v>460</v>
      </c>
      <c r="I183" s="122">
        <v>460</v>
      </c>
      <c r="J183" s="123" t="s">
        <v>582</v>
      </c>
      <c r="K183" s="124">
        <f t="shared" ref="K183:K203" si="81">H183-F183</f>
        <v>70</v>
      </c>
      <c r="L183" s="125">
        <f t="shared" ref="L183:L203" si="82">K183/F183</f>
        <v>0.17948717948717949</v>
      </c>
      <c r="M183" s="126" t="s">
        <v>556</v>
      </c>
      <c r="N183" s="127">
        <v>42478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7">
        <v>34</v>
      </c>
      <c r="B184" s="106">
        <v>42195</v>
      </c>
      <c r="C184" s="106"/>
      <c r="D184" s="107" t="s">
        <v>633</v>
      </c>
      <c r="E184" s="108" t="s">
        <v>580</v>
      </c>
      <c r="F184" s="109">
        <v>122.5</v>
      </c>
      <c r="G184" s="109"/>
      <c r="H184" s="110">
        <v>61</v>
      </c>
      <c r="I184" s="128">
        <v>172</v>
      </c>
      <c r="J184" s="129" t="s">
        <v>634</v>
      </c>
      <c r="K184" s="130">
        <f t="shared" si="81"/>
        <v>-61.5</v>
      </c>
      <c r="L184" s="131">
        <f t="shared" si="82"/>
        <v>-0.50204081632653064</v>
      </c>
      <c r="M184" s="132" t="s">
        <v>620</v>
      </c>
      <c r="N184" s="133">
        <v>43333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35</v>
      </c>
      <c r="B185" s="102">
        <v>42219</v>
      </c>
      <c r="C185" s="102"/>
      <c r="D185" s="103" t="s">
        <v>635</v>
      </c>
      <c r="E185" s="104" t="s">
        <v>580</v>
      </c>
      <c r="F185" s="105">
        <v>297.5</v>
      </c>
      <c r="G185" s="104"/>
      <c r="H185" s="104">
        <v>350</v>
      </c>
      <c r="I185" s="122">
        <v>360</v>
      </c>
      <c r="J185" s="123" t="s">
        <v>636</v>
      </c>
      <c r="K185" s="124">
        <f t="shared" si="81"/>
        <v>52.5</v>
      </c>
      <c r="L185" s="125">
        <f t="shared" si="82"/>
        <v>0.17647058823529413</v>
      </c>
      <c r="M185" s="126" t="s">
        <v>556</v>
      </c>
      <c r="N185" s="127">
        <v>42232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36</v>
      </c>
      <c r="B186" s="102">
        <v>42219</v>
      </c>
      <c r="C186" s="102"/>
      <c r="D186" s="103" t="s">
        <v>637</v>
      </c>
      <c r="E186" s="104" t="s">
        <v>580</v>
      </c>
      <c r="F186" s="105">
        <v>115.5</v>
      </c>
      <c r="G186" s="104"/>
      <c r="H186" s="104">
        <v>149</v>
      </c>
      <c r="I186" s="122">
        <v>140</v>
      </c>
      <c r="J186" s="137" t="s">
        <v>638</v>
      </c>
      <c r="K186" s="124">
        <f t="shared" si="81"/>
        <v>33.5</v>
      </c>
      <c r="L186" s="125">
        <f t="shared" si="82"/>
        <v>0.29004329004329005</v>
      </c>
      <c r="M186" s="126" t="s">
        <v>556</v>
      </c>
      <c r="N186" s="127">
        <v>42740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37</v>
      </c>
      <c r="B187" s="102">
        <v>42251</v>
      </c>
      <c r="C187" s="102"/>
      <c r="D187" s="103" t="s">
        <v>631</v>
      </c>
      <c r="E187" s="104" t="s">
        <v>580</v>
      </c>
      <c r="F187" s="105">
        <v>226</v>
      </c>
      <c r="G187" s="104"/>
      <c r="H187" s="104">
        <v>292</v>
      </c>
      <c r="I187" s="122">
        <v>292</v>
      </c>
      <c r="J187" s="123" t="s">
        <v>639</v>
      </c>
      <c r="K187" s="124">
        <f t="shared" si="81"/>
        <v>66</v>
      </c>
      <c r="L187" s="125">
        <f t="shared" si="82"/>
        <v>0.29203539823008851</v>
      </c>
      <c r="M187" s="126" t="s">
        <v>556</v>
      </c>
      <c r="N187" s="127">
        <v>42286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38</v>
      </c>
      <c r="B188" s="102">
        <v>42254</v>
      </c>
      <c r="C188" s="102"/>
      <c r="D188" s="103" t="s">
        <v>626</v>
      </c>
      <c r="E188" s="104" t="s">
        <v>580</v>
      </c>
      <c r="F188" s="105">
        <v>232.5</v>
      </c>
      <c r="G188" s="104"/>
      <c r="H188" s="104">
        <v>312.5</v>
      </c>
      <c r="I188" s="122">
        <v>310</v>
      </c>
      <c r="J188" s="123" t="s">
        <v>582</v>
      </c>
      <c r="K188" s="124">
        <f t="shared" si="81"/>
        <v>80</v>
      </c>
      <c r="L188" s="125">
        <f t="shared" si="82"/>
        <v>0.34408602150537637</v>
      </c>
      <c r="M188" s="126" t="s">
        <v>556</v>
      </c>
      <c r="N188" s="127">
        <v>42823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39</v>
      </c>
      <c r="B189" s="102">
        <v>42268</v>
      </c>
      <c r="C189" s="102"/>
      <c r="D189" s="103" t="s">
        <v>640</v>
      </c>
      <c r="E189" s="104" t="s">
        <v>580</v>
      </c>
      <c r="F189" s="105">
        <v>196.5</v>
      </c>
      <c r="G189" s="104"/>
      <c r="H189" s="104">
        <v>238</v>
      </c>
      <c r="I189" s="122">
        <v>238</v>
      </c>
      <c r="J189" s="123" t="s">
        <v>639</v>
      </c>
      <c r="K189" s="124">
        <f t="shared" si="81"/>
        <v>41.5</v>
      </c>
      <c r="L189" s="125">
        <f t="shared" si="82"/>
        <v>0.21119592875318066</v>
      </c>
      <c r="M189" s="126" t="s">
        <v>556</v>
      </c>
      <c r="N189" s="127">
        <v>42291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40</v>
      </c>
      <c r="B190" s="102">
        <v>42271</v>
      </c>
      <c r="C190" s="102"/>
      <c r="D190" s="103" t="s">
        <v>579</v>
      </c>
      <c r="E190" s="104" t="s">
        <v>580</v>
      </c>
      <c r="F190" s="105">
        <v>65</v>
      </c>
      <c r="G190" s="104"/>
      <c r="H190" s="104">
        <v>82</v>
      </c>
      <c r="I190" s="122">
        <v>82</v>
      </c>
      <c r="J190" s="123" t="s">
        <v>639</v>
      </c>
      <c r="K190" s="124">
        <f t="shared" si="81"/>
        <v>17</v>
      </c>
      <c r="L190" s="125">
        <f t="shared" si="82"/>
        <v>0.26153846153846155</v>
      </c>
      <c r="M190" s="126" t="s">
        <v>556</v>
      </c>
      <c r="N190" s="127">
        <v>42578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41</v>
      </c>
      <c r="B191" s="102">
        <v>42291</v>
      </c>
      <c r="C191" s="102"/>
      <c r="D191" s="103" t="s">
        <v>641</v>
      </c>
      <c r="E191" s="104" t="s">
        <v>580</v>
      </c>
      <c r="F191" s="105">
        <v>144</v>
      </c>
      <c r="G191" s="104"/>
      <c r="H191" s="104">
        <v>182.5</v>
      </c>
      <c r="I191" s="122">
        <v>181</v>
      </c>
      <c r="J191" s="123" t="s">
        <v>639</v>
      </c>
      <c r="K191" s="124">
        <f t="shared" si="81"/>
        <v>38.5</v>
      </c>
      <c r="L191" s="125">
        <f t="shared" si="82"/>
        <v>0.2673611111111111</v>
      </c>
      <c r="M191" s="126" t="s">
        <v>556</v>
      </c>
      <c r="N191" s="127">
        <v>42817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42</v>
      </c>
      <c r="B192" s="102">
        <v>42291</v>
      </c>
      <c r="C192" s="102"/>
      <c r="D192" s="103" t="s">
        <v>642</v>
      </c>
      <c r="E192" s="104" t="s">
        <v>580</v>
      </c>
      <c r="F192" s="105">
        <v>264</v>
      </c>
      <c r="G192" s="104"/>
      <c r="H192" s="104">
        <v>311</v>
      </c>
      <c r="I192" s="122">
        <v>311</v>
      </c>
      <c r="J192" s="123" t="s">
        <v>639</v>
      </c>
      <c r="K192" s="124">
        <f t="shared" si="81"/>
        <v>47</v>
      </c>
      <c r="L192" s="125">
        <f t="shared" si="82"/>
        <v>0.17803030303030304</v>
      </c>
      <c r="M192" s="126" t="s">
        <v>556</v>
      </c>
      <c r="N192" s="127">
        <v>42604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43</v>
      </c>
      <c r="B193" s="102">
        <v>42318</v>
      </c>
      <c r="C193" s="102"/>
      <c r="D193" s="103" t="s">
        <v>643</v>
      </c>
      <c r="E193" s="104" t="s">
        <v>557</v>
      </c>
      <c r="F193" s="105">
        <v>549.5</v>
      </c>
      <c r="G193" s="104"/>
      <c r="H193" s="104">
        <v>630</v>
      </c>
      <c r="I193" s="122">
        <v>630</v>
      </c>
      <c r="J193" s="123" t="s">
        <v>639</v>
      </c>
      <c r="K193" s="124">
        <f t="shared" si="81"/>
        <v>80.5</v>
      </c>
      <c r="L193" s="125">
        <f t="shared" si="82"/>
        <v>0.1464968152866242</v>
      </c>
      <c r="M193" s="126" t="s">
        <v>556</v>
      </c>
      <c r="N193" s="127">
        <v>42419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44</v>
      </c>
      <c r="B194" s="102">
        <v>42342</v>
      </c>
      <c r="C194" s="102"/>
      <c r="D194" s="103" t="s">
        <v>644</v>
      </c>
      <c r="E194" s="104" t="s">
        <v>580</v>
      </c>
      <c r="F194" s="105">
        <v>1027.5</v>
      </c>
      <c r="G194" s="104"/>
      <c r="H194" s="104">
        <v>1315</v>
      </c>
      <c r="I194" s="122">
        <v>1250</v>
      </c>
      <c r="J194" s="123" t="s">
        <v>639</v>
      </c>
      <c r="K194" s="124">
        <f t="shared" si="81"/>
        <v>287.5</v>
      </c>
      <c r="L194" s="125">
        <f t="shared" si="82"/>
        <v>0.27980535279805352</v>
      </c>
      <c r="M194" s="126" t="s">
        <v>556</v>
      </c>
      <c r="N194" s="127">
        <v>43244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45</v>
      </c>
      <c r="B195" s="102">
        <v>42367</v>
      </c>
      <c r="C195" s="102"/>
      <c r="D195" s="103" t="s">
        <v>645</v>
      </c>
      <c r="E195" s="104" t="s">
        <v>580</v>
      </c>
      <c r="F195" s="105">
        <v>465</v>
      </c>
      <c r="G195" s="104"/>
      <c r="H195" s="104">
        <v>540</v>
      </c>
      <c r="I195" s="122">
        <v>540</v>
      </c>
      <c r="J195" s="123" t="s">
        <v>639</v>
      </c>
      <c r="K195" s="124">
        <f t="shared" si="81"/>
        <v>75</v>
      </c>
      <c r="L195" s="125">
        <f t="shared" si="82"/>
        <v>0.16129032258064516</v>
      </c>
      <c r="M195" s="126" t="s">
        <v>556</v>
      </c>
      <c r="N195" s="127">
        <v>42530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46</v>
      </c>
      <c r="B196" s="102">
        <v>42380</v>
      </c>
      <c r="C196" s="102"/>
      <c r="D196" s="103" t="s">
        <v>376</v>
      </c>
      <c r="E196" s="104" t="s">
        <v>557</v>
      </c>
      <c r="F196" s="105">
        <v>81</v>
      </c>
      <c r="G196" s="104"/>
      <c r="H196" s="104">
        <v>110</v>
      </c>
      <c r="I196" s="122">
        <v>110</v>
      </c>
      <c r="J196" s="123" t="s">
        <v>639</v>
      </c>
      <c r="K196" s="124">
        <f t="shared" si="81"/>
        <v>29</v>
      </c>
      <c r="L196" s="125">
        <f t="shared" si="82"/>
        <v>0.35802469135802467</v>
      </c>
      <c r="M196" s="126" t="s">
        <v>556</v>
      </c>
      <c r="N196" s="127">
        <v>42745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47</v>
      </c>
      <c r="B197" s="102">
        <v>42382</v>
      </c>
      <c r="C197" s="102"/>
      <c r="D197" s="103" t="s">
        <v>646</v>
      </c>
      <c r="E197" s="104" t="s">
        <v>557</v>
      </c>
      <c r="F197" s="105">
        <v>417.5</v>
      </c>
      <c r="G197" s="104"/>
      <c r="H197" s="104">
        <v>547</v>
      </c>
      <c r="I197" s="122">
        <v>535</v>
      </c>
      <c r="J197" s="123" t="s">
        <v>639</v>
      </c>
      <c r="K197" s="124">
        <f t="shared" si="81"/>
        <v>129.5</v>
      </c>
      <c r="L197" s="125">
        <f t="shared" si="82"/>
        <v>0.31017964071856285</v>
      </c>
      <c r="M197" s="126" t="s">
        <v>556</v>
      </c>
      <c r="N197" s="127">
        <v>42578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48</v>
      </c>
      <c r="B198" s="102">
        <v>42408</v>
      </c>
      <c r="C198" s="102"/>
      <c r="D198" s="103" t="s">
        <v>647</v>
      </c>
      <c r="E198" s="104" t="s">
        <v>580</v>
      </c>
      <c r="F198" s="105">
        <v>650</v>
      </c>
      <c r="G198" s="104"/>
      <c r="H198" s="104">
        <v>800</v>
      </c>
      <c r="I198" s="122">
        <v>800</v>
      </c>
      <c r="J198" s="123" t="s">
        <v>639</v>
      </c>
      <c r="K198" s="124">
        <f t="shared" si="81"/>
        <v>150</v>
      </c>
      <c r="L198" s="125">
        <f t="shared" si="82"/>
        <v>0.23076923076923078</v>
      </c>
      <c r="M198" s="126" t="s">
        <v>556</v>
      </c>
      <c r="N198" s="127">
        <v>43154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49</v>
      </c>
      <c r="B199" s="102">
        <v>42433</v>
      </c>
      <c r="C199" s="102"/>
      <c r="D199" s="103" t="s">
        <v>193</v>
      </c>
      <c r="E199" s="104" t="s">
        <v>580</v>
      </c>
      <c r="F199" s="105">
        <v>437.5</v>
      </c>
      <c r="G199" s="104"/>
      <c r="H199" s="104">
        <v>504.5</v>
      </c>
      <c r="I199" s="122">
        <v>522</v>
      </c>
      <c r="J199" s="123" t="s">
        <v>648</v>
      </c>
      <c r="K199" s="124">
        <f t="shared" si="81"/>
        <v>67</v>
      </c>
      <c r="L199" s="125">
        <f t="shared" si="82"/>
        <v>0.15314285714285714</v>
      </c>
      <c r="M199" s="126" t="s">
        <v>556</v>
      </c>
      <c r="N199" s="127">
        <v>42480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50</v>
      </c>
      <c r="B200" s="102">
        <v>42438</v>
      </c>
      <c r="C200" s="102"/>
      <c r="D200" s="103" t="s">
        <v>649</v>
      </c>
      <c r="E200" s="104" t="s">
        <v>580</v>
      </c>
      <c r="F200" s="105">
        <v>189.5</v>
      </c>
      <c r="G200" s="104"/>
      <c r="H200" s="104">
        <v>218</v>
      </c>
      <c r="I200" s="122">
        <v>218</v>
      </c>
      <c r="J200" s="123" t="s">
        <v>639</v>
      </c>
      <c r="K200" s="124">
        <f t="shared" si="81"/>
        <v>28.5</v>
      </c>
      <c r="L200" s="125">
        <f t="shared" si="82"/>
        <v>0.15039577836411611</v>
      </c>
      <c r="M200" s="126" t="s">
        <v>556</v>
      </c>
      <c r="N200" s="127">
        <v>43034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323">
        <v>51</v>
      </c>
      <c r="B201" s="111">
        <v>42471</v>
      </c>
      <c r="C201" s="111"/>
      <c r="D201" s="112" t="s">
        <v>650</v>
      </c>
      <c r="E201" s="113" t="s">
        <v>580</v>
      </c>
      <c r="F201" s="114">
        <v>36.5</v>
      </c>
      <c r="G201" s="115"/>
      <c r="H201" s="115">
        <v>15.85</v>
      </c>
      <c r="I201" s="115">
        <v>60</v>
      </c>
      <c r="J201" s="134" t="s">
        <v>651</v>
      </c>
      <c r="K201" s="130">
        <f t="shared" si="81"/>
        <v>-20.65</v>
      </c>
      <c r="L201" s="159">
        <f t="shared" si="82"/>
        <v>-0.5657534246575342</v>
      </c>
      <c r="M201" s="132" t="s">
        <v>620</v>
      </c>
      <c r="N201" s="160">
        <v>43627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52</v>
      </c>
      <c r="B202" s="102">
        <v>42472</v>
      </c>
      <c r="C202" s="102"/>
      <c r="D202" s="103" t="s">
        <v>652</v>
      </c>
      <c r="E202" s="104" t="s">
        <v>580</v>
      </c>
      <c r="F202" s="105">
        <v>93</v>
      </c>
      <c r="G202" s="104"/>
      <c r="H202" s="104">
        <v>149</v>
      </c>
      <c r="I202" s="122">
        <v>140</v>
      </c>
      <c r="J202" s="137" t="s">
        <v>653</v>
      </c>
      <c r="K202" s="124">
        <f t="shared" si="81"/>
        <v>56</v>
      </c>
      <c r="L202" s="125">
        <f t="shared" si="82"/>
        <v>0.60215053763440862</v>
      </c>
      <c r="M202" s="126" t="s">
        <v>556</v>
      </c>
      <c r="N202" s="127">
        <v>42740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53</v>
      </c>
      <c r="B203" s="102">
        <v>42472</v>
      </c>
      <c r="C203" s="102"/>
      <c r="D203" s="103" t="s">
        <v>654</v>
      </c>
      <c r="E203" s="104" t="s">
        <v>580</v>
      </c>
      <c r="F203" s="105">
        <v>130</v>
      </c>
      <c r="G203" s="104"/>
      <c r="H203" s="104">
        <v>150</v>
      </c>
      <c r="I203" s="122" t="s">
        <v>655</v>
      </c>
      <c r="J203" s="123" t="s">
        <v>639</v>
      </c>
      <c r="K203" s="124">
        <f t="shared" si="81"/>
        <v>20</v>
      </c>
      <c r="L203" s="125">
        <f t="shared" si="82"/>
        <v>0.15384615384615385</v>
      </c>
      <c r="M203" s="126" t="s">
        <v>556</v>
      </c>
      <c r="N203" s="127">
        <v>42564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54</v>
      </c>
      <c r="B204" s="102">
        <v>42473</v>
      </c>
      <c r="C204" s="102"/>
      <c r="D204" s="103" t="s">
        <v>344</v>
      </c>
      <c r="E204" s="104" t="s">
        <v>580</v>
      </c>
      <c r="F204" s="105">
        <v>196</v>
      </c>
      <c r="G204" s="104"/>
      <c r="H204" s="104">
        <v>299</v>
      </c>
      <c r="I204" s="122">
        <v>299</v>
      </c>
      <c r="J204" s="123" t="s">
        <v>639</v>
      </c>
      <c r="K204" s="124">
        <v>103</v>
      </c>
      <c r="L204" s="125">
        <v>0.52551020408163296</v>
      </c>
      <c r="M204" s="126" t="s">
        <v>556</v>
      </c>
      <c r="N204" s="127">
        <v>42620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55</v>
      </c>
      <c r="B205" s="102">
        <v>42473</v>
      </c>
      <c r="C205" s="102"/>
      <c r="D205" s="103" t="s">
        <v>713</v>
      </c>
      <c r="E205" s="104" t="s">
        <v>580</v>
      </c>
      <c r="F205" s="105">
        <v>88</v>
      </c>
      <c r="G205" s="104"/>
      <c r="H205" s="104">
        <v>103</v>
      </c>
      <c r="I205" s="122">
        <v>103</v>
      </c>
      <c r="J205" s="123" t="s">
        <v>639</v>
      </c>
      <c r="K205" s="124">
        <v>15</v>
      </c>
      <c r="L205" s="125">
        <v>0.170454545454545</v>
      </c>
      <c r="M205" s="126" t="s">
        <v>556</v>
      </c>
      <c r="N205" s="127">
        <v>42530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56</v>
      </c>
      <c r="B206" s="102">
        <v>42492</v>
      </c>
      <c r="C206" s="102"/>
      <c r="D206" s="103" t="s">
        <v>656</v>
      </c>
      <c r="E206" s="104" t="s">
        <v>580</v>
      </c>
      <c r="F206" s="105">
        <v>127.5</v>
      </c>
      <c r="G206" s="104"/>
      <c r="H206" s="104">
        <v>148</v>
      </c>
      <c r="I206" s="122" t="s">
        <v>657</v>
      </c>
      <c r="J206" s="123" t="s">
        <v>639</v>
      </c>
      <c r="K206" s="124">
        <f>H206-F206</f>
        <v>20.5</v>
      </c>
      <c r="L206" s="125">
        <f>K206/F206</f>
        <v>0.16078431372549021</v>
      </c>
      <c r="M206" s="126" t="s">
        <v>556</v>
      </c>
      <c r="N206" s="127">
        <v>42564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57</v>
      </c>
      <c r="B207" s="102">
        <v>42493</v>
      </c>
      <c r="C207" s="102"/>
      <c r="D207" s="103" t="s">
        <v>658</v>
      </c>
      <c r="E207" s="104" t="s">
        <v>580</v>
      </c>
      <c r="F207" s="105">
        <v>675</v>
      </c>
      <c r="G207" s="104"/>
      <c r="H207" s="104">
        <v>815</v>
      </c>
      <c r="I207" s="122" t="s">
        <v>659</v>
      </c>
      <c r="J207" s="123" t="s">
        <v>639</v>
      </c>
      <c r="K207" s="124">
        <f>H207-F207</f>
        <v>140</v>
      </c>
      <c r="L207" s="125">
        <f>K207/F207</f>
        <v>0.2074074074074074</v>
      </c>
      <c r="M207" s="126" t="s">
        <v>556</v>
      </c>
      <c r="N207" s="127">
        <v>43154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7">
        <v>58</v>
      </c>
      <c r="B208" s="106">
        <v>42522</v>
      </c>
      <c r="C208" s="106"/>
      <c r="D208" s="107" t="s">
        <v>714</v>
      </c>
      <c r="E208" s="108" t="s">
        <v>580</v>
      </c>
      <c r="F208" s="109">
        <v>500</v>
      </c>
      <c r="G208" s="109"/>
      <c r="H208" s="110">
        <v>232.5</v>
      </c>
      <c r="I208" s="128" t="s">
        <v>715</v>
      </c>
      <c r="J208" s="129" t="s">
        <v>716</v>
      </c>
      <c r="K208" s="130">
        <f>H208-F208</f>
        <v>-267.5</v>
      </c>
      <c r="L208" s="131">
        <f>K208/F208</f>
        <v>-0.53500000000000003</v>
      </c>
      <c r="M208" s="132" t="s">
        <v>620</v>
      </c>
      <c r="N208" s="133">
        <v>43735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59</v>
      </c>
      <c r="B209" s="102">
        <v>42527</v>
      </c>
      <c r="C209" s="102"/>
      <c r="D209" s="103" t="s">
        <v>660</v>
      </c>
      <c r="E209" s="104" t="s">
        <v>580</v>
      </c>
      <c r="F209" s="105">
        <v>110</v>
      </c>
      <c r="G209" s="104"/>
      <c r="H209" s="104">
        <v>126.5</v>
      </c>
      <c r="I209" s="122">
        <v>125</v>
      </c>
      <c r="J209" s="123" t="s">
        <v>589</v>
      </c>
      <c r="K209" s="124">
        <f>H209-F209</f>
        <v>16.5</v>
      </c>
      <c r="L209" s="125">
        <f>K209/F209</f>
        <v>0.15</v>
      </c>
      <c r="M209" s="126" t="s">
        <v>556</v>
      </c>
      <c r="N209" s="127">
        <v>42552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60</v>
      </c>
      <c r="B210" s="102">
        <v>42538</v>
      </c>
      <c r="C210" s="102"/>
      <c r="D210" s="103" t="s">
        <v>661</v>
      </c>
      <c r="E210" s="104" t="s">
        <v>580</v>
      </c>
      <c r="F210" s="105">
        <v>44</v>
      </c>
      <c r="G210" s="104"/>
      <c r="H210" s="104">
        <v>69.5</v>
      </c>
      <c r="I210" s="122">
        <v>69.5</v>
      </c>
      <c r="J210" s="123" t="s">
        <v>662</v>
      </c>
      <c r="K210" s="124">
        <f>H210-F210</f>
        <v>25.5</v>
      </c>
      <c r="L210" s="125">
        <f>K210/F210</f>
        <v>0.57954545454545459</v>
      </c>
      <c r="M210" s="126" t="s">
        <v>556</v>
      </c>
      <c r="N210" s="127">
        <v>42977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61</v>
      </c>
      <c r="B211" s="102">
        <v>42549</v>
      </c>
      <c r="C211" s="102"/>
      <c r="D211" s="144" t="s">
        <v>717</v>
      </c>
      <c r="E211" s="104" t="s">
        <v>580</v>
      </c>
      <c r="F211" s="105">
        <v>262.5</v>
      </c>
      <c r="G211" s="104"/>
      <c r="H211" s="104">
        <v>340</v>
      </c>
      <c r="I211" s="122">
        <v>333</v>
      </c>
      <c r="J211" s="123" t="s">
        <v>718</v>
      </c>
      <c r="K211" s="124">
        <v>77.5</v>
      </c>
      <c r="L211" s="125">
        <v>0.29523809523809502</v>
      </c>
      <c r="M211" s="126" t="s">
        <v>556</v>
      </c>
      <c r="N211" s="127">
        <v>43017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62</v>
      </c>
      <c r="B212" s="102">
        <v>42549</v>
      </c>
      <c r="C212" s="102"/>
      <c r="D212" s="144" t="s">
        <v>719</v>
      </c>
      <c r="E212" s="104" t="s">
        <v>580</v>
      </c>
      <c r="F212" s="105">
        <v>840</v>
      </c>
      <c r="G212" s="104"/>
      <c r="H212" s="104">
        <v>1230</v>
      </c>
      <c r="I212" s="122">
        <v>1230</v>
      </c>
      <c r="J212" s="123" t="s">
        <v>639</v>
      </c>
      <c r="K212" s="124">
        <v>390</v>
      </c>
      <c r="L212" s="125">
        <v>0.46428571428571402</v>
      </c>
      <c r="M212" s="126" t="s">
        <v>556</v>
      </c>
      <c r="N212" s="127">
        <v>42649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324">
        <v>63</v>
      </c>
      <c r="B213" s="139">
        <v>42556</v>
      </c>
      <c r="C213" s="139"/>
      <c r="D213" s="140" t="s">
        <v>663</v>
      </c>
      <c r="E213" s="141" t="s">
        <v>580</v>
      </c>
      <c r="F213" s="142">
        <v>395</v>
      </c>
      <c r="G213" s="143"/>
      <c r="H213" s="143">
        <f>(468.5+342.5)/2</f>
        <v>405.5</v>
      </c>
      <c r="I213" s="143">
        <v>510</v>
      </c>
      <c r="J213" s="161" t="s">
        <v>664</v>
      </c>
      <c r="K213" s="162">
        <f t="shared" ref="K213:K219" si="83">H213-F213</f>
        <v>10.5</v>
      </c>
      <c r="L213" s="163">
        <f t="shared" ref="L213:L219" si="84">K213/F213</f>
        <v>2.6582278481012658E-2</v>
      </c>
      <c r="M213" s="164" t="s">
        <v>665</v>
      </c>
      <c r="N213" s="165">
        <v>43606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7">
        <v>64</v>
      </c>
      <c r="B214" s="106">
        <v>42584</v>
      </c>
      <c r="C214" s="106"/>
      <c r="D214" s="107" t="s">
        <v>666</v>
      </c>
      <c r="E214" s="108" t="s">
        <v>557</v>
      </c>
      <c r="F214" s="109">
        <f>169.5-12.8</f>
        <v>156.69999999999999</v>
      </c>
      <c r="G214" s="109"/>
      <c r="H214" s="110">
        <v>77</v>
      </c>
      <c r="I214" s="128" t="s">
        <v>667</v>
      </c>
      <c r="J214" s="340" t="s">
        <v>795</v>
      </c>
      <c r="K214" s="130">
        <f t="shared" si="83"/>
        <v>-79.699999999999989</v>
      </c>
      <c r="L214" s="131">
        <f t="shared" si="84"/>
        <v>-0.50861518825781749</v>
      </c>
      <c r="M214" s="132" t="s">
        <v>620</v>
      </c>
      <c r="N214" s="133">
        <v>43522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7">
        <v>65</v>
      </c>
      <c r="B215" s="106">
        <v>42586</v>
      </c>
      <c r="C215" s="106"/>
      <c r="D215" s="107" t="s">
        <v>668</v>
      </c>
      <c r="E215" s="108" t="s">
        <v>580</v>
      </c>
      <c r="F215" s="109">
        <v>400</v>
      </c>
      <c r="G215" s="109"/>
      <c r="H215" s="110">
        <v>305</v>
      </c>
      <c r="I215" s="128">
        <v>475</v>
      </c>
      <c r="J215" s="129" t="s">
        <v>669</v>
      </c>
      <c r="K215" s="130">
        <f t="shared" si="83"/>
        <v>-95</v>
      </c>
      <c r="L215" s="131">
        <f t="shared" si="84"/>
        <v>-0.23749999999999999</v>
      </c>
      <c r="M215" s="132" t="s">
        <v>620</v>
      </c>
      <c r="N215" s="133">
        <v>43606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66</v>
      </c>
      <c r="B216" s="102">
        <v>42593</v>
      </c>
      <c r="C216" s="102"/>
      <c r="D216" s="103" t="s">
        <v>670</v>
      </c>
      <c r="E216" s="104" t="s">
        <v>580</v>
      </c>
      <c r="F216" s="105">
        <v>86.5</v>
      </c>
      <c r="G216" s="104"/>
      <c r="H216" s="104">
        <v>130</v>
      </c>
      <c r="I216" s="122">
        <v>130</v>
      </c>
      <c r="J216" s="137" t="s">
        <v>671</v>
      </c>
      <c r="K216" s="124">
        <f t="shared" si="83"/>
        <v>43.5</v>
      </c>
      <c r="L216" s="125">
        <f t="shared" si="84"/>
        <v>0.50289017341040465</v>
      </c>
      <c r="M216" s="126" t="s">
        <v>556</v>
      </c>
      <c r="N216" s="127">
        <v>43091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7">
        <v>67</v>
      </c>
      <c r="B217" s="106">
        <v>42600</v>
      </c>
      <c r="C217" s="106"/>
      <c r="D217" s="107" t="s">
        <v>367</v>
      </c>
      <c r="E217" s="108" t="s">
        <v>580</v>
      </c>
      <c r="F217" s="109">
        <v>133.5</v>
      </c>
      <c r="G217" s="109"/>
      <c r="H217" s="110">
        <v>126.5</v>
      </c>
      <c r="I217" s="128">
        <v>178</v>
      </c>
      <c r="J217" s="129" t="s">
        <v>672</v>
      </c>
      <c r="K217" s="130">
        <f t="shared" si="83"/>
        <v>-7</v>
      </c>
      <c r="L217" s="131">
        <f t="shared" si="84"/>
        <v>-5.2434456928838954E-2</v>
      </c>
      <c r="M217" s="132" t="s">
        <v>620</v>
      </c>
      <c r="N217" s="133">
        <v>42615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68</v>
      </c>
      <c r="B218" s="102">
        <v>42613</v>
      </c>
      <c r="C218" s="102"/>
      <c r="D218" s="103" t="s">
        <v>673</v>
      </c>
      <c r="E218" s="104" t="s">
        <v>580</v>
      </c>
      <c r="F218" s="105">
        <v>560</v>
      </c>
      <c r="G218" s="104"/>
      <c r="H218" s="104">
        <v>725</v>
      </c>
      <c r="I218" s="122">
        <v>725</v>
      </c>
      <c r="J218" s="123" t="s">
        <v>582</v>
      </c>
      <c r="K218" s="124">
        <f t="shared" si="83"/>
        <v>165</v>
      </c>
      <c r="L218" s="125">
        <f t="shared" si="84"/>
        <v>0.29464285714285715</v>
      </c>
      <c r="M218" s="126" t="s">
        <v>556</v>
      </c>
      <c r="N218" s="127">
        <v>42456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69</v>
      </c>
      <c r="B219" s="102">
        <v>42614</v>
      </c>
      <c r="C219" s="102"/>
      <c r="D219" s="103" t="s">
        <v>674</v>
      </c>
      <c r="E219" s="104" t="s">
        <v>580</v>
      </c>
      <c r="F219" s="105">
        <v>160.5</v>
      </c>
      <c r="G219" s="104"/>
      <c r="H219" s="104">
        <v>210</v>
      </c>
      <c r="I219" s="122">
        <v>210</v>
      </c>
      <c r="J219" s="123" t="s">
        <v>582</v>
      </c>
      <c r="K219" s="124">
        <f t="shared" si="83"/>
        <v>49.5</v>
      </c>
      <c r="L219" s="125">
        <f t="shared" si="84"/>
        <v>0.30841121495327101</v>
      </c>
      <c r="M219" s="126" t="s">
        <v>556</v>
      </c>
      <c r="N219" s="127">
        <v>42871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70</v>
      </c>
      <c r="B220" s="102">
        <v>42646</v>
      </c>
      <c r="C220" s="102"/>
      <c r="D220" s="144" t="s">
        <v>390</v>
      </c>
      <c r="E220" s="104" t="s">
        <v>580</v>
      </c>
      <c r="F220" s="105">
        <v>430</v>
      </c>
      <c r="G220" s="104"/>
      <c r="H220" s="104">
        <v>596</v>
      </c>
      <c r="I220" s="122">
        <v>575</v>
      </c>
      <c r="J220" s="123" t="s">
        <v>720</v>
      </c>
      <c r="K220" s="124">
        <v>166</v>
      </c>
      <c r="L220" s="125">
        <v>0.38604651162790699</v>
      </c>
      <c r="M220" s="126" t="s">
        <v>556</v>
      </c>
      <c r="N220" s="127">
        <v>42769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71</v>
      </c>
      <c r="B221" s="102">
        <v>42657</v>
      </c>
      <c r="C221" s="102"/>
      <c r="D221" s="103" t="s">
        <v>675</v>
      </c>
      <c r="E221" s="104" t="s">
        <v>580</v>
      </c>
      <c r="F221" s="105">
        <v>280</v>
      </c>
      <c r="G221" s="104"/>
      <c r="H221" s="104">
        <v>345</v>
      </c>
      <c r="I221" s="122">
        <v>345</v>
      </c>
      <c r="J221" s="123" t="s">
        <v>582</v>
      </c>
      <c r="K221" s="124">
        <f t="shared" ref="K221:K226" si="85">H221-F221</f>
        <v>65</v>
      </c>
      <c r="L221" s="125">
        <f>K221/F221</f>
        <v>0.23214285714285715</v>
      </c>
      <c r="M221" s="126" t="s">
        <v>556</v>
      </c>
      <c r="N221" s="127">
        <v>42814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72</v>
      </c>
      <c r="B222" s="102">
        <v>42657</v>
      </c>
      <c r="C222" s="102"/>
      <c r="D222" s="103" t="s">
        <v>676</v>
      </c>
      <c r="E222" s="104" t="s">
        <v>580</v>
      </c>
      <c r="F222" s="105">
        <v>245</v>
      </c>
      <c r="G222" s="104"/>
      <c r="H222" s="104">
        <v>325.5</v>
      </c>
      <c r="I222" s="122">
        <v>330</v>
      </c>
      <c r="J222" s="123" t="s">
        <v>677</v>
      </c>
      <c r="K222" s="124">
        <f t="shared" si="85"/>
        <v>80.5</v>
      </c>
      <c r="L222" s="125">
        <f>K222/F222</f>
        <v>0.32857142857142857</v>
      </c>
      <c r="M222" s="126" t="s">
        <v>556</v>
      </c>
      <c r="N222" s="127">
        <v>42769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73</v>
      </c>
      <c r="B223" s="102">
        <v>42660</v>
      </c>
      <c r="C223" s="102"/>
      <c r="D223" s="103" t="s">
        <v>340</v>
      </c>
      <c r="E223" s="104" t="s">
        <v>580</v>
      </c>
      <c r="F223" s="105">
        <v>125</v>
      </c>
      <c r="G223" s="104"/>
      <c r="H223" s="104">
        <v>160</v>
      </c>
      <c r="I223" s="122">
        <v>160</v>
      </c>
      <c r="J223" s="123" t="s">
        <v>639</v>
      </c>
      <c r="K223" s="124">
        <f t="shared" si="85"/>
        <v>35</v>
      </c>
      <c r="L223" s="125">
        <v>0.28000000000000003</v>
      </c>
      <c r="M223" s="126" t="s">
        <v>556</v>
      </c>
      <c r="N223" s="127">
        <v>42803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74</v>
      </c>
      <c r="B224" s="102">
        <v>42660</v>
      </c>
      <c r="C224" s="102"/>
      <c r="D224" s="103" t="s">
        <v>455</v>
      </c>
      <c r="E224" s="104" t="s">
        <v>580</v>
      </c>
      <c r="F224" s="105">
        <v>114</v>
      </c>
      <c r="G224" s="104"/>
      <c r="H224" s="104">
        <v>145</v>
      </c>
      <c r="I224" s="122">
        <v>145</v>
      </c>
      <c r="J224" s="123" t="s">
        <v>639</v>
      </c>
      <c r="K224" s="124">
        <f t="shared" si="85"/>
        <v>31</v>
      </c>
      <c r="L224" s="125">
        <f>K224/F224</f>
        <v>0.27192982456140352</v>
      </c>
      <c r="M224" s="126" t="s">
        <v>556</v>
      </c>
      <c r="N224" s="127">
        <v>42859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75</v>
      </c>
      <c r="B225" s="102">
        <v>42660</v>
      </c>
      <c r="C225" s="102"/>
      <c r="D225" s="103" t="s">
        <v>678</v>
      </c>
      <c r="E225" s="104" t="s">
        <v>580</v>
      </c>
      <c r="F225" s="105">
        <v>212</v>
      </c>
      <c r="G225" s="104"/>
      <c r="H225" s="104">
        <v>280</v>
      </c>
      <c r="I225" s="122">
        <v>276</v>
      </c>
      <c r="J225" s="123" t="s">
        <v>679</v>
      </c>
      <c r="K225" s="124">
        <f t="shared" si="85"/>
        <v>68</v>
      </c>
      <c r="L225" s="125">
        <f>K225/F225</f>
        <v>0.32075471698113206</v>
      </c>
      <c r="M225" s="126" t="s">
        <v>556</v>
      </c>
      <c r="N225" s="127">
        <v>42858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76</v>
      </c>
      <c r="B226" s="102">
        <v>42678</v>
      </c>
      <c r="C226" s="102"/>
      <c r="D226" s="103" t="s">
        <v>149</v>
      </c>
      <c r="E226" s="104" t="s">
        <v>580</v>
      </c>
      <c r="F226" s="105">
        <v>155</v>
      </c>
      <c r="G226" s="104"/>
      <c r="H226" s="104">
        <v>210</v>
      </c>
      <c r="I226" s="122">
        <v>210</v>
      </c>
      <c r="J226" s="123" t="s">
        <v>680</v>
      </c>
      <c r="K226" s="124">
        <f t="shared" si="85"/>
        <v>55</v>
      </c>
      <c r="L226" s="125">
        <f>K226/F226</f>
        <v>0.35483870967741937</v>
      </c>
      <c r="M226" s="126" t="s">
        <v>556</v>
      </c>
      <c r="N226" s="127">
        <v>42944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7">
        <v>77</v>
      </c>
      <c r="B227" s="106">
        <v>42710</v>
      </c>
      <c r="C227" s="106"/>
      <c r="D227" s="107" t="s">
        <v>721</v>
      </c>
      <c r="E227" s="108" t="s">
        <v>580</v>
      </c>
      <c r="F227" s="109">
        <v>150.5</v>
      </c>
      <c r="G227" s="109"/>
      <c r="H227" s="110">
        <v>72.5</v>
      </c>
      <c r="I227" s="128">
        <v>174</v>
      </c>
      <c r="J227" s="129" t="s">
        <v>722</v>
      </c>
      <c r="K227" s="130">
        <v>-78</v>
      </c>
      <c r="L227" s="131">
        <v>-0.51827242524916906</v>
      </c>
      <c r="M227" s="132" t="s">
        <v>620</v>
      </c>
      <c r="N227" s="133">
        <v>43333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78</v>
      </c>
      <c r="B228" s="102">
        <v>42712</v>
      </c>
      <c r="C228" s="102"/>
      <c r="D228" s="103" t="s">
        <v>123</v>
      </c>
      <c r="E228" s="104" t="s">
        <v>580</v>
      </c>
      <c r="F228" s="105">
        <v>380</v>
      </c>
      <c r="G228" s="104"/>
      <c r="H228" s="104">
        <v>478</v>
      </c>
      <c r="I228" s="122">
        <v>468</v>
      </c>
      <c r="J228" s="123" t="s">
        <v>639</v>
      </c>
      <c r="K228" s="124">
        <f>H228-F228</f>
        <v>98</v>
      </c>
      <c r="L228" s="125">
        <f>K228/F228</f>
        <v>0.25789473684210529</v>
      </c>
      <c r="M228" s="126" t="s">
        <v>556</v>
      </c>
      <c r="N228" s="127">
        <v>43025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79</v>
      </c>
      <c r="B229" s="102">
        <v>42734</v>
      </c>
      <c r="C229" s="102"/>
      <c r="D229" s="103" t="s">
        <v>244</v>
      </c>
      <c r="E229" s="104" t="s">
        <v>580</v>
      </c>
      <c r="F229" s="105">
        <v>305</v>
      </c>
      <c r="G229" s="104"/>
      <c r="H229" s="104">
        <v>375</v>
      </c>
      <c r="I229" s="122">
        <v>375</v>
      </c>
      <c r="J229" s="123" t="s">
        <v>639</v>
      </c>
      <c r="K229" s="124">
        <f>H229-F229</f>
        <v>70</v>
      </c>
      <c r="L229" s="125">
        <f>K229/F229</f>
        <v>0.22950819672131148</v>
      </c>
      <c r="M229" s="126" t="s">
        <v>556</v>
      </c>
      <c r="N229" s="127">
        <v>42768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80</v>
      </c>
      <c r="B230" s="102">
        <v>42739</v>
      </c>
      <c r="C230" s="102"/>
      <c r="D230" s="103" t="s">
        <v>342</v>
      </c>
      <c r="E230" s="104" t="s">
        <v>580</v>
      </c>
      <c r="F230" s="105">
        <v>99.5</v>
      </c>
      <c r="G230" s="104"/>
      <c r="H230" s="104">
        <v>158</v>
      </c>
      <c r="I230" s="122">
        <v>158</v>
      </c>
      <c r="J230" s="123" t="s">
        <v>639</v>
      </c>
      <c r="K230" s="124">
        <f>H230-F230</f>
        <v>58.5</v>
      </c>
      <c r="L230" s="125">
        <f>K230/F230</f>
        <v>0.5879396984924623</v>
      </c>
      <c r="M230" s="126" t="s">
        <v>556</v>
      </c>
      <c r="N230" s="127">
        <v>42898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81</v>
      </c>
      <c r="B231" s="102">
        <v>42739</v>
      </c>
      <c r="C231" s="102"/>
      <c r="D231" s="103" t="s">
        <v>342</v>
      </c>
      <c r="E231" s="104" t="s">
        <v>580</v>
      </c>
      <c r="F231" s="105">
        <v>99.5</v>
      </c>
      <c r="G231" s="104"/>
      <c r="H231" s="104">
        <v>158</v>
      </c>
      <c r="I231" s="122">
        <v>158</v>
      </c>
      <c r="J231" s="123" t="s">
        <v>639</v>
      </c>
      <c r="K231" s="124">
        <v>58.5</v>
      </c>
      <c r="L231" s="125">
        <v>0.58793969849246197</v>
      </c>
      <c r="M231" s="126" t="s">
        <v>556</v>
      </c>
      <c r="N231" s="127">
        <v>42898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82</v>
      </c>
      <c r="B232" s="102">
        <v>42786</v>
      </c>
      <c r="C232" s="102"/>
      <c r="D232" s="103" t="s">
        <v>166</v>
      </c>
      <c r="E232" s="104" t="s">
        <v>580</v>
      </c>
      <c r="F232" s="105">
        <v>140.5</v>
      </c>
      <c r="G232" s="104"/>
      <c r="H232" s="104">
        <v>220</v>
      </c>
      <c r="I232" s="122">
        <v>220</v>
      </c>
      <c r="J232" s="123" t="s">
        <v>639</v>
      </c>
      <c r="K232" s="124">
        <f>H232-F232</f>
        <v>79.5</v>
      </c>
      <c r="L232" s="125">
        <f>K232/F232</f>
        <v>0.5658362989323843</v>
      </c>
      <c r="M232" s="126" t="s">
        <v>556</v>
      </c>
      <c r="N232" s="127">
        <v>42864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83</v>
      </c>
      <c r="B233" s="102">
        <v>42786</v>
      </c>
      <c r="C233" s="102"/>
      <c r="D233" s="103" t="s">
        <v>723</v>
      </c>
      <c r="E233" s="104" t="s">
        <v>580</v>
      </c>
      <c r="F233" s="105">
        <v>202.5</v>
      </c>
      <c r="G233" s="104"/>
      <c r="H233" s="104">
        <v>234</v>
      </c>
      <c r="I233" s="122">
        <v>234</v>
      </c>
      <c r="J233" s="123" t="s">
        <v>639</v>
      </c>
      <c r="K233" s="124">
        <v>31.5</v>
      </c>
      <c r="L233" s="125">
        <v>0.155555555555556</v>
      </c>
      <c r="M233" s="126" t="s">
        <v>556</v>
      </c>
      <c r="N233" s="127">
        <v>42836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6">
        <v>84</v>
      </c>
      <c r="B234" s="102">
        <v>42818</v>
      </c>
      <c r="C234" s="102"/>
      <c r="D234" s="103" t="s">
        <v>517</v>
      </c>
      <c r="E234" s="104" t="s">
        <v>580</v>
      </c>
      <c r="F234" s="105">
        <v>300.5</v>
      </c>
      <c r="G234" s="104"/>
      <c r="H234" s="104">
        <v>417.5</v>
      </c>
      <c r="I234" s="122">
        <v>420</v>
      </c>
      <c r="J234" s="123" t="s">
        <v>681</v>
      </c>
      <c r="K234" s="124">
        <f>H234-F234</f>
        <v>117</v>
      </c>
      <c r="L234" s="125">
        <f>K234/F234</f>
        <v>0.38935108153078202</v>
      </c>
      <c r="M234" s="126" t="s">
        <v>556</v>
      </c>
      <c r="N234" s="127">
        <v>43070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6">
        <v>85</v>
      </c>
      <c r="B235" s="102">
        <v>42818</v>
      </c>
      <c r="C235" s="102"/>
      <c r="D235" s="103" t="s">
        <v>719</v>
      </c>
      <c r="E235" s="104" t="s">
        <v>580</v>
      </c>
      <c r="F235" s="105">
        <v>850</v>
      </c>
      <c r="G235" s="104"/>
      <c r="H235" s="104">
        <v>1042.5</v>
      </c>
      <c r="I235" s="122">
        <v>1023</v>
      </c>
      <c r="J235" s="123" t="s">
        <v>724</v>
      </c>
      <c r="K235" s="124">
        <v>192.5</v>
      </c>
      <c r="L235" s="125">
        <v>0.22647058823529401</v>
      </c>
      <c r="M235" s="126" t="s">
        <v>556</v>
      </c>
      <c r="N235" s="127">
        <v>42830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86</v>
      </c>
      <c r="B236" s="102">
        <v>42830</v>
      </c>
      <c r="C236" s="102"/>
      <c r="D236" s="103" t="s">
        <v>471</v>
      </c>
      <c r="E236" s="104" t="s">
        <v>580</v>
      </c>
      <c r="F236" s="105">
        <v>785</v>
      </c>
      <c r="G236" s="104"/>
      <c r="H236" s="104">
        <v>930</v>
      </c>
      <c r="I236" s="122">
        <v>920</v>
      </c>
      <c r="J236" s="123" t="s">
        <v>682</v>
      </c>
      <c r="K236" s="124">
        <f>H236-F236</f>
        <v>145</v>
      </c>
      <c r="L236" s="125">
        <f>K236/F236</f>
        <v>0.18471337579617833</v>
      </c>
      <c r="M236" s="126" t="s">
        <v>556</v>
      </c>
      <c r="N236" s="127">
        <v>42976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7">
        <v>87</v>
      </c>
      <c r="B237" s="106">
        <v>42831</v>
      </c>
      <c r="C237" s="106"/>
      <c r="D237" s="107" t="s">
        <v>725</v>
      </c>
      <c r="E237" s="108" t="s">
        <v>580</v>
      </c>
      <c r="F237" s="109">
        <v>40</v>
      </c>
      <c r="G237" s="109"/>
      <c r="H237" s="110">
        <v>13.1</v>
      </c>
      <c r="I237" s="128">
        <v>60</v>
      </c>
      <c r="J237" s="134" t="s">
        <v>726</v>
      </c>
      <c r="K237" s="130">
        <v>-26.9</v>
      </c>
      <c r="L237" s="131">
        <v>-0.67249999999999999</v>
      </c>
      <c r="M237" s="132" t="s">
        <v>620</v>
      </c>
      <c r="N237" s="133">
        <v>43138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6">
        <v>88</v>
      </c>
      <c r="B238" s="102">
        <v>42837</v>
      </c>
      <c r="C238" s="102"/>
      <c r="D238" s="103" t="s">
        <v>87</v>
      </c>
      <c r="E238" s="104" t="s">
        <v>580</v>
      </c>
      <c r="F238" s="105">
        <v>289.5</v>
      </c>
      <c r="G238" s="104"/>
      <c r="H238" s="104">
        <v>354</v>
      </c>
      <c r="I238" s="122">
        <v>360</v>
      </c>
      <c r="J238" s="123" t="s">
        <v>683</v>
      </c>
      <c r="K238" s="124">
        <f t="shared" ref="K238:K246" si="86">H238-F238</f>
        <v>64.5</v>
      </c>
      <c r="L238" s="125">
        <f t="shared" ref="L238:L246" si="87">K238/F238</f>
        <v>0.22279792746113988</v>
      </c>
      <c r="M238" s="126" t="s">
        <v>556</v>
      </c>
      <c r="N238" s="127">
        <v>43040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6">
        <v>89</v>
      </c>
      <c r="B239" s="102">
        <v>42845</v>
      </c>
      <c r="C239" s="102"/>
      <c r="D239" s="103" t="s">
        <v>416</v>
      </c>
      <c r="E239" s="104" t="s">
        <v>580</v>
      </c>
      <c r="F239" s="105">
        <v>700</v>
      </c>
      <c r="G239" s="104"/>
      <c r="H239" s="104">
        <v>840</v>
      </c>
      <c r="I239" s="122">
        <v>840</v>
      </c>
      <c r="J239" s="123" t="s">
        <v>684</v>
      </c>
      <c r="K239" s="124">
        <f t="shared" si="86"/>
        <v>140</v>
      </c>
      <c r="L239" s="125">
        <f t="shared" si="87"/>
        <v>0.2</v>
      </c>
      <c r="M239" s="126" t="s">
        <v>556</v>
      </c>
      <c r="N239" s="127">
        <v>42893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6">
        <v>90</v>
      </c>
      <c r="B240" s="102">
        <v>42887</v>
      </c>
      <c r="C240" s="102"/>
      <c r="D240" s="144" t="s">
        <v>353</v>
      </c>
      <c r="E240" s="104" t="s">
        <v>580</v>
      </c>
      <c r="F240" s="105">
        <v>130</v>
      </c>
      <c r="G240" s="104"/>
      <c r="H240" s="104">
        <v>144.25</v>
      </c>
      <c r="I240" s="122">
        <v>170</v>
      </c>
      <c r="J240" s="123" t="s">
        <v>685</v>
      </c>
      <c r="K240" s="124">
        <f t="shared" si="86"/>
        <v>14.25</v>
      </c>
      <c r="L240" s="125">
        <f t="shared" si="87"/>
        <v>0.10961538461538461</v>
      </c>
      <c r="M240" s="126" t="s">
        <v>556</v>
      </c>
      <c r="N240" s="127">
        <v>43675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6">
        <v>91</v>
      </c>
      <c r="B241" s="102">
        <v>42901</v>
      </c>
      <c r="C241" s="102"/>
      <c r="D241" s="144" t="s">
        <v>686</v>
      </c>
      <c r="E241" s="104" t="s">
        <v>580</v>
      </c>
      <c r="F241" s="105">
        <v>214.5</v>
      </c>
      <c r="G241" s="104"/>
      <c r="H241" s="104">
        <v>262</v>
      </c>
      <c r="I241" s="122">
        <v>262</v>
      </c>
      <c r="J241" s="123" t="s">
        <v>687</v>
      </c>
      <c r="K241" s="124">
        <f t="shared" si="86"/>
        <v>47.5</v>
      </c>
      <c r="L241" s="125">
        <f t="shared" si="87"/>
        <v>0.22144522144522144</v>
      </c>
      <c r="M241" s="126" t="s">
        <v>556</v>
      </c>
      <c r="N241" s="127">
        <v>42977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8">
        <v>92</v>
      </c>
      <c r="B242" s="150">
        <v>42933</v>
      </c>
      <c r="C242" s="150"/>
      <c r="D242" s="151" t="s">
        <v>688</v>
      </c>
      <c r="E242" s="152" t="s">
        <v>580</v>
      </c>
      <c r="F242" s="153">
        <v>370</v>
      </c>
      <c r="G242" s="152"/>
      <c r="H242" s="152">
        <v>447.5</v>
      </c>
      <c r="I242" s="169">
        <v>450</v>
      </c>
      <c r="J242" s="209" t="s">
        <v>639</v>
      </c>
      <c r="K242" s="124">
        <f t="shared" si="86"/>
        <v>77.5</v>
      </c>
      <c r="L242" s="171">
        <f t="shared" si="87"/>
        <v>0.20945945945945946</v>
      </c>
      <c r="M242" s="172" t="s">
        <v>556</v>
      </c>
      <c r="N242" s="173">
        <v>43035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8">
        <v>93</v>
      </c>
      <c r="B243" s="150">
        <v>42943</v>
      </c>
      <c r="C243" s="150"/>
      <c r="D243" s="151" t="s">
        <v>164</v>
      </c>
      <c r="E243" s="152" t="s">
        <v>580</v>
      </c>
      <c r="F243" s="153">
        <v>657.5</v>
      </c>
      <c r="G243" s="152"/>
      <c r="H243" s="152">
        <v>825</v>
      </c>
      <c r="I243" s="169">
        <v>820</v>
      </c>
      <c r="J243" s="209" t="s">
        <v>639</v>
      </c>
      <c r="K243" s="124">
        <f t="shared" si="86"/>
        <v>167.5</v>
      </c>
      <c r="L243" s="171">
        <f t="shared" si="87"/>
        <v>0.25475285171102663</v>
      </c>
      <c r="M243" s="172" t="s">
        <v>556</v>
      </c>
      <c r="N243" s="173">
        <v>43090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6">
        <v>94</v>
      </c>
      <c r="B244" s="102">
        <v>42964</v>
      </c>
      <c r="C244" s="102"/>
      <c r="D244" s="103" t="s">
        <v>357</v>
      </c>
      <c r="E244" s="104" t="s">
        <v>580</v>
      </c>
      <c r="F244" s="105">
        <v>605</v>
      </c>
      <c r="G244" s="104"/>
      <c r="H244" s="104">
        <v>750</v>
      </c>
      <c r="I244" s="122">
        <v>750</v>
      </c>
      <c r="J244" s="123" t="s">
        <v>682</v>
      </c>
      <c r="K244" s="124">
        <f t="shared" si="86"/>
        <v>145</v>
      </c>
      <c r="L244" s="125">
        <f t="shared" si="87"/>
        <v>0.23966942148760331</v>
      </c>
      <c r="M244" s="126" t="s">
        <v>556</v>
      </c>
      <c r="N244" s="127">
        <v>43027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25">
        <v>95</v>
      </c>
      <c r="B245" s="145">
        <v>42979</v>
      </c>
      <c r="C245" s="145"/>
      <c r="D245" s="146" t="s">
        <v>475</v>
      </c>
      <c r="E245" s="147" t="s">
        <v>580</v>
      </c>
      <c r="F245" s="148">
        <v>255</v>
      </c>
      <c r="G245" s="149"/>
      <c r="H245" s="149">
        <v>217.25</v>
      </c>
      <c r="I245" s="149">
        <v>320</v>
      </c>
      <c r="J245" s="166" t="s">
        <v>689</v>
      </c>
      <c r="K245" s="130">
        <f t="shared" si="86"/>
        <v>-37.75</v>
      </c>
      <c r="L245" s="167">
        <f t="shared" si="87"/>
        <v>-0.14803921568627451</v>
      </c>
      <c r="M245" s="132" t="s">
        <v>620</v>
      </c>
      <c r="N245" s="168">
        <v>43661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6">
        <v>96</v>
      </c>
      <c r="B246" s="102">
        <v>42997</v>
      </c>
      <c r="C246" s="102"/>
      <c r="D246" s="103" t="s">
        <v>690</v>
      </c>
      <c r="E246" s="104" t="s">
        <v>580</v>
      </c>
      <c r="F246" s="105">
        <v>215</v>
      </c>
      <c r="G246" s="104"/>
      <c r="H246" s="104">
        <v>258</v>
      </c>
      <c r="I246" s="122">
        <v>258</v>
      </c>
      <c r="J246" s="123" t="s">
        <v>639</v>
      </c>
      <c r="K246" s="124">
        <f t="shared" si="86"/>
        <v>43</v>
      </c>
      <c r="L246" s="125">
        <f t="shared" si="87"/>
        <v>0.2</v>
      </c>
      <c r="M246" s="126" t="s">
        <v>556</v>
      </c>
      <c r="N246" s="127">
        <v>43040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6">
        <v>97</v>
      </c>
      <c r="B247" s="102">
        <v>42997</v>
      </c>
      <c r="C247" s="102"/>
      <c r="D247" s="103" t="s">
        <v>690</v>
      </c>
      <c r="E247" s="104" t="s">
        <v>580</v>
      </c>
      <c r="F247" s="105">
        <v>215</v>
      </c>
      <c r="G247" s="104"/>
      <c r="H247" s="104">
        <v>258</v>
      </c>
      <c r="I247" s="122">
        <v>258</v>
      </c>
      <c r="J247" s="209" t="s">
        <v>639</v>
      </c>
      <c r="K247" s="124">
        <v>43</v>
      </c>
      <c r="L247" s="125">
        <v>0.2</v>
      </c>
      <c r="M247" s="126" t="s">
        <v>556</v>
      </c>
      <c r="N247" s="127">
        <v>43040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9">
        <v>98</v>
      </c>
      <c r="B248" s="190">
        <v>42998</v>
      </c>
      <c r="C248" s="190"/>
      <c r="D248" s="331" t="s">
        <v>780</v>
      </c>
      <c r="E248" s="191" t="s">
        <v>580</v>
      </c>
      <c r="F248" s="192">
        <v>75</v>
      </c>
      <c r="G248" s="191"/>
      <c r="H248" s="191">
        <v>90</v>
      </c>
      <c r="I248" s="210">
        <v>90</v>
      </c>
      <c r="J248" s="123" t="s">
        <v>691</v>
      </c>
      <c r="K248" s="124">
        <f t="shared" ref="K248:K253" si="88">H248-F248</f>
        <v>15</v>
      </c>
      <c r="L248" s="125">
        <f t="shared" ref="L248:L253" si="89">K248/F248</f>
        <v>0.2</v>
      </c>
      <c r="M248" s="126" t="s">
        <v>556</v>
      </c>
      <c r="N248" s="127">
        <v>43019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8">
        <v>99</v>
      </c>
      <c r="B249" s="150">
        <v>43011</v>
      </c>
      <c r="C249" s="150"/>
      <c r="D249" s="151" t="s">
        <v>692</v>
      </c>
      <c r="E249" s="152" t="s">
        <v>580</v>
      </c>
      <c r="F249" s="153">
        <v>315</v>
      </c>
      <c r="G249" s="152"/>
      <c r="H249" s="152">
        <v>392</v>
      </c>
      <c r="I249" s="169">
        <v>384</v>
      </c>
      <c r="J249" s="209" t="s">
        <v>693</v>
      </c>
      <c r="K249" s="124">
        <f t="shared" si="88"/>
        <v>77</v>
      </c>
      <c r="L249" s="171">
        <f t="shared" si="89"/>
        <v>0.24444444444444444</v>
      </c>
      <c r="M249" s="172" t="s">
        <v>556</v>
      </c>
      <c r="N249" s="173">
        <v>43017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8">
        <v>100</v>
      </c>
      <c r="B250" s="150">
        <v>43013</v>
      </c>
      <c r="C250" s="150"/>
      <c r="D250" s="151" t="s">
        <v>694</v>
      </c>
      <c r="E250" s="152" t="s">
        <v>580</v>
      </c>
      <c r="F250" s="153">
        <v>145</v>
      </c>
      <c r="G250" s="152"/>
      <c r="H250" s="152">
        <v>179</v>
      </c>
      <c r="I250" s="169">
        <v>180</v>
      </c>
      <c r="J250" s="209" t="s">
        <v>570</v>
      </c>
      <c r="K250" s="124">
        <f t="shared" si="88"/>
        <v>34</v>
      </c>
      <c r="L250" s="171">
        <f t="shared" si="89"/>
        <v>0.23448275862068965</v>
      </c>
      <c r="M250" s="172" t="s">
        <v>556</v>
      </c>
      <c r="N250" s="173">
        <v>43025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8">
        <v>101</v>
      </c>
      <c r="B251" s="150">
        <v>43014</v>
      </c>
      <c r="C251" s="150"/>
      <c r="D251" s="151" t="s">
        <v>330</v>
      </c>
      <c r="E251" s="152" t="s">
        <v>580</v>
      </c>
      <c r="F251" s="153">
        <v>256</v>
      </c>
      <c r="G251" s="152"/>
      <c r="H251" s="152">
        <v>323</v>
      </c>
      <c r="I251" s="169">
        <v>320</v>
      </c>
      <c r="J251" s="209" t="s">
        <v>639</v>
      </c>
      <c r="K251" s="124">
        <f t="shared" si="88"/>
        <v>67</v>
      </c>
      <c r="L251" s="171">
        <f t="shared" si="89"/>
        <v>0.26171875</v>
      </c>
      <c r="M251" s="172" t="s">
        <v>556</v>
      </c>
      <c r="N251" s="173">
        <v>43067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8">
        <v>102</v>
      </c>
      <c r="B252" s="150">
        <v>43017</v>
      </c>
      <c r="C252" s="150"/>
      <c r="D252" s="151" t="s">
        <v>350</v>
      </c>
      <c r="E252" s="152" t="s">
        <v>580</v>
      </c>
      <c r="F252" s="153">
        <v>137.5</v>
      </c>
      <c r="G252" s="152"/>
      <c r="H252" s="152">
        <v>184</v>
      </c>
      <c r="I252" s="169">
        <v>183</v>
      </c>
      <c r="J252" s="170" t="s">
        <v>695</v>
      </c>
      <c r="K252" s="124">
        <f t="shared" si="88"/>
        <v>46.5</v>
      </c>
      <c r="L252" s="171">
        <f t="shared" si="89"/>
        <v>0.33818181818181819</v>
      </c>
      <c r="M252" s="172" t="s">
        <v>556</v>
      </c>
      <c r="N252" s="173">
        <v>43108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8">
        <v>103</v>
      </c>
      <c r="B253" s="150">
        <v>43018</v>
      </c>
      <c r="C253" s="150"/>
      <c r="D253" s="151" t="s">
        <v>696</v>
      </c>
      <c r="E253" s="152" t="s">
        <v>580</v>
      </c>
      <c r="F253" s="153">
        <v>125.5</v>
      </c>
      <c r="G253" s="152"/>
      <c r="H253" s="152">
        <v>158</v>
      </c>
      <c r="I253" s="169">
        <v>155</v>
      </c>
      <c r="J253" s="170" t="s">
        <v>697</v>
      </c>
      <c r="K253" s="124">
        <f t="shared" si="88"/>
        <v>32.5</v>
      </c>
      <c r="L253" s="171">
        <f t="shared" si="89"/>
        <v>0.25896414342629481</v>
      </c>
      <c r="M253" s="172" t="s">
        <v>556</v>
      </c>
      <c r="N253" s="173">
        <v>43067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8">
        <v>104</v>
      </c>
      <c r="B254" s="150">
        <v>43018</v>
      </c>
      <c r="C254" s="150"/>
      <c r="D254" s="151" t="s">
        <v>727</v>
      </c>
      <c r="E254" s="152" t="s">
        <v>580</v>
      </c>
      <c r="F254" s="153">
        <v>895</v>
      </c>
      <c r="G254" s="152"/>
      <c r="H254" s="152">
        <v>1122.5</v>
      </c>
      <c r="I254" s="169">
        <v>1078</v>
      </c>
      <c r="J254" s="170" t="s">
        <v>728</v>
      </c>
      <c r="K254" s="124">
        <v>227.5</v>
      </c>
      <c r="L254" s="171">
        <v>0.25418994413407803</v>
      </c>
      <c r="M254" s="172" t="s">
        <v>556</v>
      </c>
      <c r="N254" s="173">
        <v>43117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8">
        <v>105</v>
      </c>
      <c r="B255" s="150">
        <v>43020</v>
      </c>
      <c r="C255" s="150"/>
      <c r="D255" s="151" t="s">
        <v>338</v>
      </c>
      <c r="E255" s="152" t="s">
        <v>580</v>
      </c>
      <c r="F255" s="153">
        <v>525</v>
      </c>
      <c r="G255" s="152"/>
      <c r="H255" s="152">
        <v>629</v>
      </c>
      <c r="I255" s="169">
        <v>629</v>
      </c>
      <c r="J255" s="209" t="s">
        <v>639</v>
      </c>
      <c r="K255" s="124">
        <v>104</v>
      </c>
      <c r="L255" s="171">
        <v>0.19809523809523799</v>
      </c>
      <c r="M255" s="172" t="s">
        <v>556</v>
      </c>
      <c r="N255" s="173">
        <v>43119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8">
        <v>106</v>
      </c>
      <c r="B256" s="150">
        <v>43046</v>
      </c>
      <c r="C256" s="150"/>
      <c r="D256" s="151" t="s">
        <v>379</v>
      </c>
      <c r="E256" s="152" t="s">
        <v>580</v>
      </c>
      <c r="F256" s="153">
        <v>740</v>
      </c>
      <c r="G256" s="152"/>
      <c r="H256" s="152">
        <v>892.5</v>
      </c>
      <c r="I256" s="169">
        <v>900</v>
      </c>
      <c r="J256" s="170" t="s">
        <v>698</v>
      </c>
      <c r="K256" s="124">
        <f>H256-F256</f>
        <v>152.5</v>
      </c>
      <c r="L256" s="171">
        <f>K256/F256</f>
        <v>0.20608108108108109</v>
      </c>
      <c r="M256" s="172" t="s">
        <v>556</v>
      </c>
      <c r="N256" s="173">
        <v>43052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6">
        <v>107</v>
      </c>
      <c r="B257" s="102">
        <v>43073</v>
      </c>
      <c r="C257" s="102"/>
      <c r="D257" s="103" t="s">
        <v>699</v>
      </c>
      <c r="E257" s="104" t="s">
        <v>580</v>
      </c>
      <c r="F257" s="105">
        <v>118.5</v>
      </c>
      <c r="G257" s="104"/>
      <c r="H257" s="104">
        <v>143.5</v>
      </c>
      <c r="I257" s="122">
        <v>145</v>
      </c>
      <c r="J257" s="137" t="s">
        <v>700</v>
      </c>
      <c r="K257" s="124">
        <f>H257-F257</f>
        <v>25</v>
      </c>
      <c r="L257" s="125">
        <f>K257/F257</f>
        <v>0.2109704641350211</v>
      </c>
      <c r="M257" s="126" t="s">
        <v>556</v>
      </c>
      <c r="N257" s="127">
        <v>43097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7">
        <v>108</v>
      </c>
      <c r="B258" s="106">
        <v>43090</v>
      </c>
      <c r="C258" s="106"/>
      <c r="D258" s="154" t="s">
        <v>420</v>
      </c>
      <c r="E258" s="108" t="s">
        <v>580</v>
      </c>
      <c r="F258" s="109">
        <v>715</v>
      </c>
      <c r="G258" s="109"/>
      <c r="H258" s="110">
        <v>500</v>
      </c>
      <c r="I258" s="128">
        <v>872</v>
      </c>
      <c r="J258" s="134" t="s">
        <v>701</v>
      </c>
      <c r="K258" s="130">
        <f>H258-F258</f>
        <v>-215</v>
      </c>
      <c r="L258" s="131">
        <f>K258/F258</f>
        <v>-0.30069930069930068</v>
      </c>
      <c r="M258" s="132" t="s">
        <v>620</v>
      </c>
      <c r="N258" s="133">
        <v>43670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6">
        <v>109</v>
      </c>
      <c r="B259" s="102">
        <v>43098</v>
      </c>
      <c r="C259" s="102"/>
      <c r="D259" s="103" t="s">
        <v>692</v>
      </c>
      <c r="E259" s="104" t="s">
        <v>580</v>
      </c>
      <c r="F259" s="105">
        <v>435</v>
      </c>
      <c r="G259" s="104"/>
      <c r="H259" s="104">
        <v>542.5</v>
      </c>
      <c r="I259" s="122">
        <v>539</v>
      </c>
      <c r="J259" s="137" t="s">
        <v>639</v>
      </c>
      <c r="K259" s="124">
        <v>107.5</v>
      </c>
      <c r="L259" s="125">
        <v>0.247126436781609</v>
      </c>
      <c r="M259" s="126" t="s">
        <v>556</v>
      </c>
      <c r="N259" s="127">
        <v>43206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6">
        <v>110</v>
      </c>
      <c r="B260" s="102">
        <v>43098</v>
      </c>
      <c r="C260" s="102"/>
      <c r="D260" s="103" t="s">
        <v>530</v>
      </c>
      <c r="E260" s="104" t="s">
        <v>580</v>
      </c>
      <c r="F260" s="105">
        <v>885</v>
      </c>
      <c r="G260" s="104"/>
      <c r="H260" s="104">
        <v>1090</v>
      </c>
      <c r="I260" s="122">
        <v>1084</v>
      </c>
      <c r="J260" s="137" t="s">
        <v>639</v>
      </c>
      <c r="K260" s="124">
        <v>205</v>
      </c>
      <c r="L260" s="125">
        <v>0.23163841807909599</v>
      </c>
      <c r="M260" s="126" t="s">
        <v>556</v>
      </c>
      <c r="N260" s="127">
        <v>43213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26">
        <v>111</v>
      </c>
      <c r="B261" s="317">
        <v>43192</v>
      </c>
      <c r="C261" s="317"/>
      <c r="D261" s="112" t="s">
        <v>709</v>
      </c>
      <c r="E261" s="318" t="s">
        <v>580</v>
      </c>
      <c r="F261" s="319">
        <v>478.5</v>
      </c>
      <c r="G261" s="318"/>
      <c r="H261" s="318">
        <v>442</v>
      </c>
      <c r="I261" s="320">
        <v>613</v>
      </c>
      <c r="J261" s="340" t="s">
        <v>797</v>
      </c>
      <c r="K261" s="130">
        <f>H261-F261</f>
        <v>-36.5</v>
      </c>
      <c r="L261" s="131">
        <f>K261/F261</f>
        <v>-7.6280041797283177E-2</v>
      </c>
      <c r="M261" s="132" t="s">
        <v>620</v>
      </c>
      <c r="N261" s="133">
        <v>43762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7">
        <v>112</v>
      </c>
      <c r="B262" s="106">
        <v>43194</v>
      </c>
      <c r="C262" s="106"/>
      <c r="D262" s="330" t="s">
        <v>779</v>
      </c>
      <c r="E262" s="108" t="s">
        <v>580</v>
      </c>
      <c r="F262" s="109">
        <f>141.5-7.3</f>
        <v>134.19999999999999</v>
      </c>
      <c r="G262" s="109"/>
      <c r="H262" s="110">
        <v>77</v>
      </c>
      <c r="I262" s="128">
        <v>180</v>
      </c>
      <c r="J262" s="340" t="s">
        <v>796</v>
      </c>
      <c r="K262" s="130">
        <f>H262-F262</f>
        <v>-57.199999999999989</v>
      </c>
      <c r="L262" s="131">
        <f>K262/F262</f>
        <v>-0.42622950819672129</v>
      </c>
      <c r="M262" s="132" t="s">
        <v>620</v>
      </c>
      <c r="N262" s="133">
        <v>43522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7">
        <v>113</v>
      </c>
      <c r="B263" s="106">
        <v>43209</v>
      </c>
      <c r="C263" s="106"/>
      <c r="D263" s="107" t="s">
        <v>702</v>
      </c>
      <c r="E263" s="108" t="s">
        <v>580</v>
      </c>
      <c r="F263" s="109">
        <v>430</v>
      </c>
      <c r="G263" s="109"/>
      <c r="H263" s="110">
        <v>220</v>
      </c>
      <c r="I263" s="128">
        <v>537</v>
      </c>
      <c r="J263" s="134" t="s">
        <v>703</v>
      </c>
      <c r="K263" s="130">
        <f>H263-F263</f>
        <v>-210</v>
      </c>
      <c r="L263" s="131">
        <f>K263/F263</f>
        <v>-0.48837209302325579</v>
      </c>
      <c r="M263" s="132" t="s">
        <v>620</v>
      </c>
      <c r="N263" s="133">
        <v>43252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114</v>
      </c>
      <c r="B264" s="190">
        <v>43220</v>
      </c>
      <c r="C264" s="190"/>
      <c r="D264" s="151" t="s">
        <v>380</v>
      </c>
      <c r="E264" s="191" t="s">
        <v>580</v>
      </c>
      <c r="F264" s="191">
        <v>153.5</v>
      </c>
      <c r="G264" s="191"/>
      <c r="H264" s="191">
        <v>196</v>
      </c>
      <c r="I264" s="210">
        <v>196</v>
      </c>
      <c r="J264" s="137" t="s">
        <v>812</v>
      </c>
      <c r="K264" s="124">
        <f>H264-F264</f>
        <v>42.5</v>
      </c>
      <c r="L264" s="125">
        <f>K264/F264</f>
        <v>0.27687296416938112</v>
      </c>
      <c r="M264" s="126" t="s">
        <v>556</v>
      </c>
      <c r="N264" s="322">
        <v>43605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7">
        <v>115</v>
      </c>
      <c r="B265" s="106">
        <v>43306</v>
      </c>
      <c r="C265" s="106"/>
      <c r="D265" s="107" t="s">
        <v>725</v>
      </c>
      <c r="E265" s="108" t="s">
        <v>580</v>
      </c>
      <c r="F265" s="109">
        <v>27.5</v>
      </c>
      <c r="G265" s="109"/>
      <c r="H265" s="110">
        <v>13.1</v>
      </c>
      <c r="I265" s="128">
        <v>60</v>
      </c>
      <c r="J265" s="134" t="s">
        <v>729</v>
      </c>
      <c r="K265" s="130">
        <v>-14.4</v>
      </c>
      <c r="L265" s="131">
        <v>-0.52363636363636401</v>
      </c>
      <c r="M265" s="132" t="s">
        <v>620</v>
      </c>
      <c r="N265" s="133">
        <v>43138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26">
        <v>116</v>
      </c>
      <c r="B266" s="317">
        <v>43318</v>
      </c>
      <c r="C266" s="317"/>
      <c r="D266" s="112" t="s">
        <v>704</v>
      </c>
      <c r="E266" s="318" t="s">
        <v>580</v>
      </c>
      <c r="F266" s="318">
        <v>148.5</v>
      </c>
      <c r="G266" s="318"/>
      <c r="H266" s="318">
        <v>102</v>
      </c>
      <c r="I266" s="320">
        <v>182</v>
      </c>
      <c r="J266" s="134" t="s">
        <v>811</v>
      </c>
      <c r="K266" s="130">
        <f>H266-F266</f>
        <v>-46.5</v>
      </c>
      <c r="L266" s="131">
        <f>K266/F266</f>
        <v>-0.31313131313131315</v>
      </c>
      <c r="M266" s="132" t="s">
        <v>620</v>
      </c>
      <c r="N266" s="133">
        <v>43661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6">
        <v>117</v>
      </c>
      <c r="B267" s="102">
        <v>43335</v>
      </c>
      <c r="C267" s="102"/>
      <c r="D267" s="103" t="s">
        <v>730</v>
      </c>
      <c r="E267" s="104" t="s">
        <v>580</v>
      </c>
      <c r="F267" s="152">
        <v>285</v>
      </c>
      <c r="G267" s="104"/>
      <c r="H267" s="104">
        <v>355</v>
      </c>
      <c r="I267" s="122">
        <v>364</v>
      </c>
      <c r="J267" s="137" t="s">
        <v>731</v>
      </c>
      <c r="K267" s="124">
        <v>70</v>
      </c>
      <c r="L267" s="125">
        <v>0.24561403508771901</v>
      </c>
      <c r="M267" s="126" t="s">
        <v>556</v>
      </c>
      <c r="N267" s="127">
        <v>43455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6">
        <v>118</v>
      </c>
      <c r="B268" s="102">
        <v>43341</v>
      </c>
      <c r="C268" s="102"/>
      <c r="D268" s="103" t="s">
        <v>370</v>
      </c>
      <c r="E268" s="104" t="s">
        <v>580</v>
      </c>
      <c r="F268" s="152">
        <v>525</v>
      </c>
      <c r="G268" s="104"/>
      <c r="H268" s="104">
        <v>585</v>
      </c>
      <c r="I268" s="122">
        <v>635</v>
      </c>
      <c r="J268" s="137" t="s">
        <v>705</v>
      </c>
      <c r="K268" s="124">
        <f t="shared" ref="K268:K280" si="90">H268-F268</f>
        <v>60</v>
      </c>
      <c r="L268" s="125">
        <f t="shared" ref="L268:L280" si="91">K268/F268</f>
        <v>0.11428571428571428</v>
      </c>
      <c r="M268" s="126" t="s">
        <v>556</v>
      </c>
      <c r="N268" s="127">
        <v>43662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6">
        <v>119</v>
      </c>
      <c r="B269" s="102">
        <v>43395</v>
      </c>
      <c r="C269" s="102"/>
      <c r="D269" s="103" t="s">
        <v>357</v>
      </c>
      <c r="E269" s="104" t="s">
        <v>580</v>
      </c>
      <c r="F269" s="152">
        <v>475</v>
      </c>
      <c r="G269" s="104"/>
      <c r="H269" s="104">
        <v>574</v>
      </c>
      <c r="I269" s="122">
        <v>570</v>
      </c>
      <c r="J269" s="137" t="s">
        <v>639</v>
      </c>
      <c r="K269" s="124">
        <f t="shared" si="90"/>
        <v>99</v>
      </c>
      <c r="L269" s="125">
        <f t="shared" si="91"/>
        <v>0.20842105263157895</v>
      </c>
      <c r="M269" s="126" t="s">
        <v>556</v>
      </c>
      <c r="N269" s="127">
        <v>43403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8">
        <v>120</v>
      </c>
      <c r="B270" s="150">
        <v>43397</v>
      </c>
      <c r="C270" s="150"/>
      <c r="D270" s="355" t="s">
        <v>377</v>
      </c>
      <c r="E270" s="152" t="s">
        <v>580</v>
      </c>
      <c r="F270" s="152">
        <v>707.5</v>
      </c>
      <c r="G270" s="152"/>
      <c r="H270" s="152">
        <v>872</v>
      </c>
      <c r="I270" s="169">
        <v>872</v>
      </c>
      <c r="J270" s="170" t="s">
        <v>639</v>
      </c>
      <c r="K270" s="124">
        <f t="shared" si="90"/>
        <v>164.5</v>
      </c>
      <c r="L270" s="171">
        <f t="shared" si="91"/>
        <v>0.23250883392226149</v>
      </c>
      <c r="M270" s="172" t="s">
        <v>556</v>
      </c>
      <c r="N270" s="173">
        <v>43482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8">
        <v>121</v>
      </c>
      <c r="B271" s="150">
        <v>43398</v>
      </c>
      <c r="C271" s="150"/>
      <c r="D271" s="355" t="s">
        <v>339</v>
      </c>
      <c r="E271" s="152" t="s">
        <v>580</v>
      </c>
      <c r="F271" s="152">
        <v>162</v>
      </c>
      <c r="G271" s="152"/>
      <c r="H271" s="152">
        <v>204</v>
      </c>
      <c r="I271" s="169">
        <v>209</v>
      </c>
      <c r="J271" s="170" t="s">
        <v>810</v>
      </c>
      <c r="K271" s="124">
        <f t="shared" si="90"/>
        <v>42</v>
      </c>
      <c r="L271" s="171">
        <f t="shared" si="91"/>
        <v>0.25925925925925924</v>
      </c>
      <c r="M271" s="172" t="s">
        <v>556</v>
      </c>
      <c r="N271" s="173">
        <v>43539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122</v>
      </c>
      <c r="B272" s="190">
        <v>43399</v>
      </c>
      <c r="C272" s="190"/>
      <c r="D272" s="151" t="s">
        <v>465</v>
      </c>
      <c r="E272" s="191" t="s">
        <v>580</v>
      </c>
      <c r="F272" s="191">
        <v>240</v>
      </c>
      <c r="G272" s="191"/>
      <c r="H272" s="191">
        <v>297</v>
      </c>
      <c r="I272" s="210">
        <v>297</v>
      </c>
      <c r="J272" s="170" t="s">
        <v>639</v>
      </c>
      <c r="K272" s="211">
        <f t="shared" si="90"/>
        <v>57</v>
      </c>
      <c r="L272" s="212">
        <f t="shared" si="91"/>
        <v>0.23749999999999999</v>
      </c>
      <c r="M272" s="213" t="s">
        <v>556</v>
      </c>
      <c r="N272" s="214">
        <v>43417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6">
        <v>123</v>
      </c>
      <c r="B273" s="102">
        <v>43439</v>
      </c>
      <c r="C273" s="102"/>
      <c r="D273" s="144" t="s">
        <v>706</v>
      </c>
      <c r="E273" s="104" t="s">
        <v>580</v>
      </c>
      <c r="F273" s="104">
        <v>202.5</v>
      </c>
      <c r="G273" s="104"/>
      <c r="H273" s="104">
        <v>255</v>
      </c>
      <c r="I273" s="122">
        <v>252</v>
      </c>
      <c r="J273" s="137" t="s">
        <v>639</v>
      </c>
      <c r="K273" s="124">
        <f t="shared" si="90"/>
        <v>52.5</v>
      </c>
      <c r="L273" s="125">
        <f t="shared" si="91"/>
        <v>0.25925925925925924</v>
      </c>
      <c r="M273" s="126" t="s">
        <v>556</v>
      </c>
      <c r="N273" s="127">
        <v>43542</v>
      </c>
      <c r="O273" s="54"/>
      <c r="P273" s="13"/>
      <c r="Q273" s="13"/>
      <c r="R273" s="90" t="s">
        <v>708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9">
        <v>124</v>
      </c>
      <c r="B274" s="190">
        <v>43465</v>
      </c>
      <c r="C274" s="102"/>
      <c r="D274" s="355" t="s">
        <v>402</v>
      </c>
      <c r="E274" s="191" t="s">
        <v>580</v>
      </c>
      <c r="F274" s="191">
        <v>710</v>
      </c>
      <c r="G274" s="191"/>
      <c r="H274" s="191">
        <v>866</v>
      </c>
      <c r="I274" s="210">
        <v>866</v>
      </c>
      <c r="J274" s="170" t="s">
        <v>639</v>
      </c>
      <c r="K274" s="124">
        <f t="shared" si="90"/>
        <v>156</v>
      </c>
      <c r="L274" s="125">
        <f t="shared" si="91"/>
        <v>0.21971830985915494</v>
      </c>
      <c r="M274" s="126" t="s">
        <v>556</v>
      </c>
      <c r="N274" s="322">
        <v>43553</v>
      </c>
      <c r="O274" s="54"/>
      <c r="P274" s="13"/>
      <c r="Q274" s="13"/>
      <c r="R274" s="14" t="s">
        <v>708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9">
        <v>125</v>
      </c>
      <c r="B275" s="190">
        <v>43522</v>
      </c>
      <c r="C275" s="190"/>
      <c r="D275" s="355" t="s">
        <v>139</v>
      </c>
      <c r="E275" s="191" t="s">
        <v>580</v>
      </c>
      <c r="F275" s="191">
        <v>337.25</v>
      </c>
      <c r="G275" s="191"/>
      <c r="H275" s="191">
        <v>398.5</v>
      </c>
      <c r="I275" s="210">
        <v>411</v>
      </c>
      <c r="J275" s="137" t="s">
        <v>809</v>
      </c>
      <c r="K275" s="124">
        <f t="shared" si="90"/>
        <v>61.25</v>
      </c>
      <c r="L275" s="125">
        <f t="shared" si="91"/>
        <v>0.1816160118606375</v>
      </c>
      <c r="M275" s="126" t="s">
        <v>556</v>
      </c>
      <c r="N275" s="322">
        <v>43760</v>
      </c>
      <c r="O275" s="54"/>
      <c r="P275" s="13"/>
      <c r="Q275" s="13"/>
      <c r="R275" s="90" t="s">
        <v>708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327">
        <v>126</v>
      </c>
      <c r="B276" s="155">
        <v>43559</v>
      </c>
      <c r="C276" s="155"/>
      <c r="D276" s="156" t="s">
        <v>394</v>
      </c>
      <c r="E276" s="157" t="s">
        <v>580</v>
      </c>
      <c r="F276" s="157">
        <v>130</v>
      </c>
      <c r="G276" s="157"/>
      <c r="H276" s="157">
        <v>65</v>
      </c>
      <c r="I276" s="174">
        <v>158</v>
      </c>
      <c r="J276" s="134" t="s">
        <v>707</v>
      </c>
      <c r="K276" s="130">
        <f t="shared" si="90"/>
        <v>-65</v>
      </c>
      <c r="L276" s="131">
        <f t="shared" si="91"/>
        <v>-0.5</v>
      </c>
      <c r="M276" s="132" t="s">
        <v>620</v>
      </c>
      <c r="N276" s="133">
        <v>43726</v>
      </c>
      <c r="O276" s="54"/>
      <c r="P276" s="13"/>
      <c r="Q276" s="13"/>
      <c r="R276" s="1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28">
        <v>127</v>
      </c>
      <c r="B277" s="175">
        <v>43017</v>
      </c>
      <c r="C277" s="175"/>
      <c r="D277" s="176" t="s">
        <v>166</v>
      </c>
      <c r="E277" s="177" t="s">
        <v>580</v>
      </c>
      <c r="F277" s="178">
        <v>141.5</v>
      </c>
      <c r="G277" s="179"/>
      <c r="H277" s="179">
        <v>183.5</v>
      </c>
      <c r="I277" s="179">
        <v>210</v>
      </c>
      <c r="J277" s="200" t="s">
        <v>801</v>
      </c>
      <c r="K277" s="201">
        <f t="shared" si="90"/>
        <v>42</v>
      </c>
      <c r="L277" s="202">
        <f t="shared" si="91"/>
        <v>0.29681978798586572</v>
      </c>
      <c r="M277" s="178" t="s">
        <v>556</v>
      </c>
      <c r="N277" s="203">
        <v>43042</v>
      </c>
      <c r="O277" s="54"/>
      <c r="P277" s="13"/>
      <c r="Q277" s="13"/>
      <c r="R277" s="90" t="s">
        <v>710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327">
        <v>128</v>
      </c>
      <c r="B278" s="155">
        <v>43074</v>
      </c>
      <c r="C278" s="155"/>
      <c r="D278" s="156" t="s">
        <v>295</v>
      </c>
      <c r="E278" s="157" t="s">
        <v>580</v>
      </c>
      <c r="F278" s="158">
        <v>172</v>
      </c>
      <c r="G278" s="157"/>
      <c r="H278" s="157">
        <v>155.25</v>
      </c>
      <c r="I278" s="174">
        <v>230</v>
      </c>
      <c r="J278" s="340" t="s">
        <v>794</v>
      </c>
      <c r="K278" s="130">
        <f t="shared" ref="K278" si="92">H278-F278</f>
        <v>-16.75</v>
      </c>
      <c r="L278" s="131">
        <f t="shared" ref="L278" si="93">K278/F278</f>
        <v>-9.7383720930232565E-2</v>
      </c>
      <c r="M278" s="132" t="s">
        <v>620</v>
      </c>
      <c r="N278" s="133">
        <v>43787</v>
      </c>
      <c r="O278" s="54"/>
      <c r="P278" s="13"/>
      <c r="Q278" s="13"/>
      <c r="R278" s="1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129</v>
      </c>
      <c r="B279" s="190">
        <v>43398</v>
      </c>
      <c r="C279" s="190"/>
      <c r="D279" s="151" t="s">
        <v>103</v>
      </c>
      <c r="E279" s="191" t="s">
        <v>580</v>
      </c>
      <c r="F279" s="191">
        <v>698.5</v>
      </c>
      <c r="G279" s="191"/>
      <c r="H279" s="191">
        <v>890</v>
      </c>
      <c r="I279" s="210">
        <v>890</v>
      </c>
      <c r="J279" s="137" t="s">
        <v>848</v>
      </c>
      <c r="K279" s="124">
        <f t="shared" si="90"/>
        <v>191.5</v>
      </c>
      <c r="L279" s="125">
        <f t="shared" si="91"/>
        <v>0.27415891195418757</v>
      </c>
      <c r="M279" s="126" t="s">
        <v>556</v>
      </c>
      <c r="N279" s="322">
        <v>44328</v>
      </c>
      <c r="O279" s="54"/>
      <c r="P279" s="13"/>
      <c r="Q279" s="13"/>
      <c r="R279" s="14" t="s">
        <v>708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130</v>
      </c>
      <c r="B280" s="190">
        <v>42877</v>
      </c>
      <c r="C280" s="190"/>
      <c r="D280" s="151" t="s">
        <v>369</v>
      </c>
      <c r="E280" s="191" t="s">
        <v>580</v>
      </c>
      <c r="F280" s="191">
        <v>127.6</v>
      </c>
      <c r="G280" s="191"/>
      <c r="H280" s="191">
        <v>138</v>
      </c>
      <c r="I280" s="210">
        <v>190</v>
      </c>
      <c r="J280" s="137" t="s">
        <v>798</v>
      </c>
      <c r="K280" s="124">
        <f t="shared" si="90"/>
        <v>10.400000000000006</v>
      </c>
      <c r="L280" s="125">
        <f t="shared" si="91"/>
        <v>8.1504702194357417E-2</v>
      </c>
      <c r="M280" s="126" t="s">
        <v>556</v>
      </c>
      <c r="N280" s="322">
        <v>43774</v>
      </c>
      <c r="O280" s="54"/>
      <c r="P280" s="13"/>
      <c r="Q280" s="13"/>
      <c r="R280" s="1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9">
        <v>131</v>
      </c>
      <c r="B281" s="190">
        <v>43158</v>
      </c>
      <c r="C281" s="190"/>
      <c r="D281" s="151" t="s">
        <v>711</v>
      </c>
      <c r="E281" s="191" t="s">
        <v>580</v>
      </c>
      <c r="F281" s="191">
        <v>317</v>
      </c>
      <c r="G281" s="191"/>
      <c r="H281" s="191">
        <v>382.5</v>
      </c>
      <c r="I281" s="210">
        <v>398</v>
      </c>
      <c r="J281" s="137" t="s">
        <v>833</v>
      </c>
      <c r="K281" s="124">
        <f t="shared" ref="K281" si="94">H281-F281</f>
        <v>65.5</v>
      </c>
      <c r="L281" s="125">
        <f t="shared" ref="L281" si="95">K281/F281</f>
        <v>0.20662460567823343</v>
      </c>
      <c r="M281" s="126" t="s">
        <v>556</v>
      </c>
      <c r="N281" s="322">
        <v>44238</v>
      </c>
      <c r="O281" s="54"/>
      <c r="P281" s="13"/>
      <c r="Q281" s="13"/>
      <c r="R281" s="1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327">
        <v>132</v>
      </c>
      <c r="B282" s="155">
        <v>43164</v>
      </c>
      <c r="C282" s="155"/>
      <c r="D282" s="156" t="s">
        <v>133</v>
      </c>
      <c r="E282" s="157" t="s">
        <v>580</v>
      </c>
      <c r="F282" s="158">
        <f>510-14.4</f>
        <v>495.6</v>
      </c>
      <c r="G282" s="157"/>
      <c r="H282" s="157">
        <v>350</v>
      </c>
      <c r="I282" s="174">
        <v>672</v>
      </c>
      <c r="J282" s="340" t="s">
        <v>803</v>
      </c>
      <c r="K282" s="130">
        <f t="shared" ref="K282" si="96">H282-F282</f>
        <v>-145.60000000000002</v>
      </c>
      <c r="L282" s="131">
        <f t="shared" ref="L282" si="97">K282/F282</f>
        <v>-0.29378531073446329</v>
      </c>
      <c r="M282" s="132" t="s">
        <v>620</v>
      </c>
      <c r="N282" s="133">
        <v>43887</v>
      </c>
      <c r="O282" s="54"/>
      <c r="P282" s="13"/>
      <c r="Q282" s="13"/>
      <c r="R282" s="14" t="s">
        <v>708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327">
        <v>133</v>
      </c>
      <c r="B283" s="155">
        <v>43237</v>
      </c>
      <c r="C283" s="155"/>
      <c r="D283" s="156" t="s">
        <v>459</v>
      </c>
      <c r="E283" s="157" t="s">
        <v>580</v>
      </c>
      <c r="F283" s="158">
        <v>230.3</v>
      </c>
      <c r="G283" s="157"/>
      <c r="H283" s="157">
        <v>102.5</v>
      </c>
      <c r="I283" s="174">
        <v>348</v>
      </c>
      <c r="J283" s="340" t="s">
        <v>805</v>
      </c>
      <c r="K283" s="130">
        <f t="shared" ref="K283:K284" si="98">H283-F283</f>
        <v>-127.80000000000001</v>
      </c>
      <c r="L283" s="131">
        <f t="shared" ref="L283:L284" si="99">K283/F283</f>
        <v>-0.55492835432045162</v>
      </c>
      <c r="M283" s="132" t="s">
        <v>620</v>
      </c>
      <c r="N283" s="133">
        <v>43896</v>
      </c>
      <c r="O283" s="54"/>
      <c r="P283" s="13"/>
      <c r="Q283" s="13"/>
      <c r="R283" s="314" t="s">
        <v>708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89">
        <v>134</v>
      </c>
      <c r="B284" s="190">
        <v>43258</v>
      </c>
      <c r="C284" s="190"/>
      <c r="D284" s="151" t="s">
        <v>426</v>
      </c>
      <c r="E284" s="191" t="s">
        <v>580</v>
      </c>
      <c r="F284" s="191">
        <f>342.5-5.1</f>
        <v>337.4</v>
      </c>
      <c r="G284" s="191"/>
      <c r="H284" s="191">
        <v>412.5</v>
      </c>
      <c r="I284" s="210">
        <v>439</v>
      </c>
      <c r="J284" s="137" t="s">
        <v>832</v>
      </c>
      <c r="K284" s="124">
        <f t="shared" si="98"/>
        <v>75.100000000000023</v>
      </c>
      <c r="L284" s="125">
        <f t="shared" si="99"/>
        <v>0.22258446947243635</v>
      </c>
      <c r="M284" s="126" t="s">
        <v>556</v>
      </c>
      <c r="N284" s="322">
        <v>44230</v>
      </c>
      <c r="O284" s="54"/>
      <c r="P284" s="13"/>
      <c r="Q284" s="13"/>
      <c r="R284" s="1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7">
        <v>135</v>
      </c>
      <c r="B285" s="182">
        <v>43285</v>
      </c>
      <c r="C285" s="182"/>
      <c r="D285" s="185" t="s">
        <v>48</v>
      </c>
      <c r="E285" s="183" t="s">
        <v>580</v>
      </c>
      <c r="F285" s="181">
        <f>127.5-5.53</f>
        <v>121.97</v>
      </c>
      <c r="G285" s="183"/>
      <c r="H285" s="183"/>
      <c r="I285" s="204">
        <v>170</v>
      </c>
      <c r="J285" s="216" t="s">
        <v>558</v>
      </c>
      <c r="K285" s="206"/>
      <c r="L285" s="207"/>
      <c r="M285" s="205" t="s">
        <v>558</v>
      </c>
      <c r="N285" s="208"/>
      <c r="O285" s="54"/>
      <c r="P285" s="13"/>
      <c r="Q285" s="13"/>
      <c r="R285" s="14" t="s">
        <v>708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327">
        <v>136</v>
      </c>
      <c r="B286" s="155">
        <v>43294</v>
      </c>
      <c r="C286" s="155"/>
      <c r="D286" s="156" t="s">
        <v>239</v>
      </c>
      <c r="E286" s="157" t="s">
        <v>580</v>
      </c>
      <c r="F286" s="158">
        <v>46.5</v>
      </c>
      <c r="G286" s="157"/>
      <c r="H286" s="157">
        <v>17</v>
      </c>
      <c r="I286" s="174">
        <v>59</v>
      </c>
      <c r="J286" s="340" t="s">
        <v>802</v>
      </c>
      <c r="K286" s="130">
        <f t="shared" ref="K286:K287" si="100">H286-F286</f>
        <v>-29.5</v>
      </c>
      <c r="L286" s="131">
        <f t="shared" ref="L286:L287" si="101">K286/F286</f>
        <v>-0.63440860215053763</v>
      </c>
      <c r="M286" s="132" t="s">
        <v>620</v>
      </c>
      <c r="N286" s="133">
        <v>43887</v>
      </c>
      <c r="O286" s="54"/>
      <c r="P286" s="13"/>
      <c r="Q286" s="13"/>
      <c r="R286" s="14" t="s">
        <v>708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89">
        <v>137</v>
      </c>
      <c r="B287" s="190">
        <v>43396</v>
      </c>
      <c r="C287" s="190"/>
      <c r="D287" s="151" t="s">
        <v>404</v>
      </c>
      <c r="E287" s="191" t="s">
        <v>580</v>
      </c>
      <c r="F287" s="191">
        <v>156.5</v>
      </c>
      <c r="G287" s="191"/>
      <c r="H287" s="191">
        <v>207.5</v>
      </c>
      <c r="I287" s="210">
        <v>191</v>
      </c>
      <c r="J287" s="137" t="s">
        <v>639</v>
      </c>
      <c r="K287" s="124">
        <f t="shared" si="100"/>
        <v>51</v>
      </c>
      <c r="L287" s="125">
        <f t="shared" si="101"/>
        <v>0.32587859424920129</v>
      </c>
      <c r="M287" s="126" t="s">
        <v>556</v>
      </c>
      <c r="N287" s="322">
        <v>44369</v>
      </c>
      <c r="O287" s="54"/>
      <c r="P287" s="13"/>
      <c r="Q287" s="13"/>
      <c r="R287" s="14" t="s">
        <v>708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138</v>
      </c>
      <c r="B288" s="190">
        <v>43439</v>
      </c>
      <c r="C288" s="190"/>
      <c r="D288" s="151" t="s">
        <v>321</v>
      </c>
      <c r="E288" s="191" t="s">
        <v>580</v>
      </c>
      <c r="F288" s="191">
        <v>259.5</v>
      </c>
      <c r="G288" s="191"/>
      <c r="H288" s="191">
        <v>320</v>
      </c>
      <c r="I288" s="210">
        <v>320</v>
      </c>
      <c r="J288" s="137" t="s">
        <v>639</v>
      </c>
      <c r="K288" s="124">
        <f t="shared" ref="K288" si="102">H288-F288</f>
        <v>60.5</v>
      </c>
      <c r="L288" s="125">
        <f t="shared" ref="L288" si="103">K288/F288</f>
        <v>0.23314065510597304</v>
      </c>
      <c r="M288" s="126" t="s">
        <v>556</v>
      </c>
      <c r="N288" s="322">
        <v>44323</v>
      </c>
      <c r="O288" s="54"/>
      <c r="P288" s="13"/>
      <c r="Q288" s="13"/>
      <c r="R288" s="14" t="s">
        <v>708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327">
        <v>139</v>
      </c>
      <c r="B289" s="155">
        <v>43439</v>
      </c>
      <c r="C289" s="155"/>
      <c r="D289" s="156" t="s">
        <v>732</v>
      </c>
      <c r="E289" s="157" t="s">
        <v>580</v>
      </c>
      <c r="F289" s="157">
        <v>715</v>
      </c>
      <c r="G289" s="157"/>
      <c r="H289" s="157">
        <v>445</v>
      </c>
      <c r="I289" s="174">
        <v>840</v>
      </c>
      <c r="J289" s="134" t="s">
        <v>782</v>
      </c>
      <c r="K289" s="130">
        <f t="shared" ref="K289:K292" si="104">H289-F289</f>
        <v>-270</v>
      </c>
      <c r="L289" s="131">
        <f t="shared" ref="L289:L292" si="105">K289/F289</f>
        <v>-0.3776223776223776</v>
      </c>
      <c r="M289" s="132" t="s">
        <v>620</v>
      </c>
      <c r="N289" s="133">
        <v>43800</v>
      </c>
      <c r="O289" s="54"/>
      <c r="P289" s="13"/>
      <c r="Q289" s="13"/>
      <c r="R289" s="14" t="s">
        <v>708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89">
        <v>140</v>
      </c>
      <c r="B290" s="190">
        <v>43469</v>
      </c>
      <c r="C290" s="190"/>
      <c r="D290" s="151" t="s">
        <v>143</v>
      </c>
      <c r="E290" s="191" t="s">
        <v>580</v>
      </c>
      <c r="F290" s="191">
        <v>875</v>
      </c>
      <c r="G290" s="191"/>
      <c r="H290" s="191">
        <v>1165</v>
      </c>
      <c r="I290" s="210">
        <v>1185</v>
      </c>
      <c r="J290" s="137" t="s">
        <v>807</v>
      </c>
      <c r="K290" s="124">
        <f t="shared" si="104"/>
        <v>290</v>
      </c>
      <c r="L290" s="125">
        <f t="shared" si="105"/>
        <v>0.33142857142857141</v>
      </c>
      <c r="M290" s="126" t="s">
        <v>556</v>
      </c>
      <c r="N290" s="322">
        <v>43847</v>
      </c>
      <c r="O290" s="54"/>
      <c r="P290" s="13"/>
      <c r="Q290" s="13"/>
      <c r="R290" s="314" t="s">
        <v>708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89">
        <v>141</v>
      </c>
      <c r="B291" s="190">
        <v>43559</v>
      </c>
      <c r="C291" s="190"/>
      <c r="D291" s="355" t="s">
        <v>336</v>
      </c>
      <c r="E291" s="191" t="s">
        <v>580</v>
      </c>
      <c r="F291" s="191">
        <f>387-14.63</f>
        <v>372.37</v>
      </c>
      <c r="G291" s="191"/>
      <c r="H291" s="191">
        <v>490</v>
      </c>
      <c r="I291" s="210">
        <v>490</v>
      </c>
      <c r="J291" s="137" t="s">
        <v>639</v>
      </c>
      <c r="K291" s="124">
        <f t="shared" si="104"/>
        <v>117.63</v>
      </c>
      <c r="L291" s="125">
        <f t="shared" si="105"/>
        <v>0.31589548030185027</v>
      </c>
      <c r="M291" s="126" t="s">
        <v>556</v>
      </c>
      <c r="N291" s="322">
        <v>43850</v>
      </c>
      <c r="O291" s="54"/>
      <c r="P291" s="13"/>
      <c r="Q291" s="13"/>
      <c r="R291" s="314" t="s">
        <v>708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327">
        <v>142</v>
      </c>
      <c r="B292" s="155">
        <v>43578</v>
      </c>
      <c r="C292" s="155"/>
      <c r="D292" s="156" t="s">
        <v>733</v>
      </c>
      <c r="E292" s="157" t="s">
        <v>557</v>
      </c>
      <c r="F292" s="157">
        <v>220</v>
      </c>
      <c r="G292" s="157"/>
      <c r="H292" s="157">
        <v>127.5</v>
      </c>
      <c r="I292" s="174">
        <v>284</v>
      </c>
      <c r="J292" s="340" t="s">
        <v>806</v>
      </c>
      <c r="K292" s="130">
        <f t="shared" si="104"/>
        <v>-92.5</v>
      </c>
      <c r="L292" s="131">
        <f t="shared" si="105"/>
        <v>-0.42045454545454547</v>
      </c>
      <c r="M292" s="132" t="s">
        <v>620</v>
      </c>
      <c r="N292" s="133">
        <v>43896</v>
      </c>
      <c r="O292" s="54"/>
      <c r="P292" s="13"/>
      <c r="Q292" s="13"/>
      <c r="R292" s="14" t="s">
        <v>708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89">
        <v>143</v>
      </c>
      <c r="B293" s="190">
        <v>43622</v>
      </c>
      <c r="C293" s="190"/>
      <c r="D293" s="355" t="s">
        <v>466</v>
      </c>
      <c r="E293" s="191" t="s">
        <v>557</v>
      </c>
      <c r="F293" s="191">
        <v>332.8</v>
      </c>
      <c r="G293" s="191"/>
      <c r="H293" s="191">
        <v>405</v>
      </c>
      <c r="I293" s="210">
        <v>419</v>
      </c>
      <c r="J293" s="137" t="s">
        <v>808</v>
      </c>
      <c r="K293" s="124">
        <f t="shared" ref="K293" si="106">H293-F293</f>
        <v>72.199999999999989</v>
      </c>
      <c r="L293" s="125">
        <f t="shared" ref="L293" si="107">K293/F293</f>
        <v>0.21694711538461534</v>
      </c>
      <c r="M293" s="126" t="s">
        <v>556</v>
      </c>
      <c r="N293" s="322">
        <v>43860</v>
      </c>
      <c r="O293" s="54"/>
      <c r="P293" s="13"/>
      <c r="Q293" s="13"/>
      <c r="R293" s="14" t="s">
        <v>710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40">
        <v>144</v>
      </c>
      <c r="B294" s="139">
        <v>43641</v>
      </c>
      <c r="C294" s="139"/>
      <c r="D294" s="140" t="s">
        <v>137</v>
      </c>
      <c r="E294" s="141" t="s">
        <v>580</v>
      </c>
      <c r="F294" s="142">
        <v>386</v>
      </c>
      <c r="G294" s="143"/>
      <c r="H294" s="143">
        <v>395</v>
      </c>
      <c r="I294" s="143">
        <v>452</v>
      </c>
      <c r="J294" s="161" t="s">
        <v>799</v>
      </c>
      <c r="K294" s="162">
        <f t="shared" ref="K294" si="108">H294-F294</f>
        <v>9</v>
      </c>
      <c r="L294" s="163">
        <f t="shared" ref="L294" si="109">K294/F294</f>
        <v>2.3316062176165803E-2</v>
      </c>
      <c r="M294" s="164" t="s">
        <v>665</v>
      </c>
      <c r="N294" s="165">
        <v>43868</v>
      </c>
      <c r="O294" s="13"/>
      <c r="P294" s="13"/>
      <c r="Q294" s="13"/>
      <c r="R294" s="1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329">
        <v>145</v>
      </c>
      <c r="B295" s="180">
        <v>43707</v>
      </c>
      <c r="C295" s="180"/>
      <c r="D295" s="185" t="s">
        <v>255</v>
      </c>
      <c r="E295" s="183" t="s">
        <v>580</v>
      </c>
      <c r="F295" s="183" t="s">
        <v>712</v>
      </c>
      <c r="G295" s="183"/>
      <c r="H295" s="183"/>
      <c r="I295" s="204">
        <v>190</v>
      </c>
      <c r="J295" s="216" t="s">
        <v>558</v>
      </c>
      <c r="K295" s="206"/>
      <c r="L295" s="207"/>
      <c r="M295" s="321" t="s">
        <v>558</v>
      </c>
      <c r="N295" s="208"/>
      <c r="O295" s="13"/>
      <c r="P295" s="13"/>
      <c r="Q295" s="13"/>
      <c r="R295" s="314" t="s">
        <v>708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89">
        <v>146</v>
      </c>
      <c r="B296" s="190">
        <v>43731</v>
      </c>
      <c r="C296" s="190"/>
      <c r="D296" s="151" t="s">
        <v>418</v>
      </c>
      <c r="E296" s="191" t="s">
        <v>580</v>
      </c>
      <c r="F296" s="191">
        <v>235</v>
      </c>
      <c r="G296" s="191"/>
      <c r="H296" s="191">
        <v>295</v>
      </c>
      <c r="I296" s="210">
        <v>296</v>
      </c>
      <c r="J296" s="137" t="s">
        <v>787</v>
      </c>
      <c r="K296" s="124">
        <f t="shared" ref="K296" si="110">H296-F296</f>
        <v>60</v>
      </c>
      <c r="L296" s="125">
        <f t="shared" ref="L296" si="111">K296/F296</f>
        <v>0.25531914893617019</v>
      </c>
      <c r="M296" s="126" t="s">
        <v>556</v>
      </c>
      <c r="N296" s="322">
        <v>43844</v>
      </c>
      <c r="O296" s="54"/>
      <c r="P296" s="13"/>
      <c r="Q296" s="13"/>
      <c r="R296" s="1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89">
        <v>147</v>
      </c>
      <c r="B297" s="190">
        <v>43752</v>
      </c>
      <c r="C297" s="190"/>
      <c r="D297" s="151" t="s">
        <v>778</v>
      </c>
      <c r="E297" s="191" t="s">
        <v>580</v>
      </c>
      <c r="F297" s="191">
        <v>277.5</v>
      </c>
      <c r="G297" s="191"/>
      <c r="H297" s="191">
        <v>333</v>
      </c>
      <c r="I297" s="210">
        <v>333</v>
      </c>
      <c r="J297" s="137" t="s">
        <v>788</v>
      </c>
      <c r="K297" s="124">
        <f t="shared" ref="K297" si="112">H297-F297</f>
        <v>55.5</v>
      </c>
      <c r="L297" s="125">
        <f t="shared" ref="L297" si="113">K297/F297</f>
        <v>0.2</v>
      </c>
      <c r="M297" s="126" t="s">
        <v>556</v>
      </c>
      <c r="N297" s="322">
        <v>43846</v>
      </c>
      <c r="O297" s="54"/>
      <c r="P297" s="13"/>
      <c r="Q297" s="13"/>
      <c r="R297" s="314" t="s">
        <v>708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89">
        <v>148</v>
      </c>
      <c r="B298" s="190">
        <v>43752</v>
      </c>
      <c r="C298" s="190"/>
      <c r="D298" s="151" t="s">
        <v>777</v>
      </c>
      <c r="E298" s="191" t="s">
        <v>580</v>
      </c>
      <c r="F298" s="191">
        <v>930</v>
      </c>
      <c r="G298" s="191"/>
      <c r="H298" s="191">
        <v>1165</v>
      </c>
      <c r="I298" s="210">
        <v>1200</v>
      </c>
      <c r="J298" s="137" t="s">
        <v>789</v>
      </c>
      <c r="K298" s="124">
        <f t="shared" ref="K298:K299" si="114">H298-F298</f>
        <v>235</v>
      </c>
      <c r="L298" s="125">
        <f t="shared" ref="L298:L299" si="115">K298/F298</f>
        <v>0.25268817204301075</v>
      </c>
      <c r="M298" s="126" t="s">
        <v>556</v>
      </c>
      <c r="N298" s="322">
        <v>43847</v>
      </c>
      <c r="O298" s="54"/>
      <c r="P298" s="13"/>
      <c r="Q298" s="13"/>
      <c r="R298" s="31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89">
        <v>149</v>
      </c>
      <c r="B299" s="190">
        <v>43753</v>
      </c>
      <c r="C299" s="190"/>
      <c r="D299" s="151" t="s">
        <v>776</v>
      </c>
      <c r="E299" s="191" t="s">
        <v>580</v>
      </c>
      <c r="F299" s="192">
        <v>111</v>
      </c>
      <c r="G299" s="191"/>
      <c r="H299" s="191">
        <v>141</v>
      </c>
      <c r="I299" s="210">
        <v>141</v>
      </c>
      <c r="J299" s="431" t="s">
        <v>849</v>
      </c>
      <c r="K299" s="124">
        <f t="shared" si="114"/>
        <v>30</v>
      </c>
      <c r="L299" s="125">
        <f t="shared" si="115"/>
        <v>0.27027027027027029</v>
      </c>
      <c r="M299" s="126" t="s">
        <v>556</v>
      </c>
      <c r="N299" s="322">
        <v>44328</v>
      </c>
      <c r="O299" s="13"/>
      <c r="P299" s="13"/>
      <c r="Q299" s="13"/>
      <c r="R299" s="314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89">
        <v>150</v>
      </c>
      <c r="B300" s="190">
        <v>43753</v>
      </c>
      <c r="C300" s="190"/>
      <c r="D300" s="151" t="s">
        <v>775</v>
      </c>
      <c r="E300" s="191" t="s">
        <v>580</v>
      </c>
      <c r="F300" s="192">
        <v>296</v>
      </c>
      <c r="G300" s="191"/>
      <c r="H300" s="191">
        <v>370</v>
      </c>
      <c r="I300" s="210">
        <v>370</v>
      </c>
      <c r="J300" s="137" t="s">
        <v>639</v>
      </c>
      <c r="K300" s="124">
        <f t="shared" ref="K300:K301" si="116">H300-F300</f>
        <v>74</v>
      </c>
      <c r="L300" s="125">
        <f t="shared" ref="L300:L301" si="117">K300/F300</f>
        <v>0.25</v>
      </c>
      <c r="M300" s="126" t="s">
        <v>556</v>
      </c>
      <c r="N300" s="322">
        <v>43853</v>
      </c>
      <c r="O300" s="54"/>
      <c r="P300" s="13"/>
      <c r="Q300" s="13"/>
      <c r="R300" s="31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89">
        <v>151</v>
      </c>
      <c r="B301" s="190">
        <v>43754</v>
      </c>
      <c r="C301" s="190"/>
      <c r="D301" s="151" t="s">
        <v>774</v>
      </c>
      <c r="E301" s="191" t="s">
        <v>580</v>
      </c>
      <c r="F301" s="192">
        <v>300</v>
      </c>
      <c r="G301" s="191"/>
      <c r="H301" s="191">
        <v>382.5</v>
      </c>
      <c r="I301" s="210">
        <v>344</v>
      </c>
      <c r="J301" s="431" t="s">
        <v>834</v>
      </c>
      <c r="K301" s="124">
        <f t="shared" si="116"/>
        <v>82.5</v>
      </c>
      <c r="L301" s="125">
        <f t="shared" si="117"/>
        <v>0.27500000000000002</v>
      </c>
      <c r="M301" s="126" t="s">
        <v>556</v>
      </c>
      <c r="N301" s="322">
        <v>44238</v>
      </c>
      <c r="O301" s="13"/>
      <c r="P301" s="13"/>
      <c r="Q301" s="13"/>
      <c r="R301" s="314" t="s">
        <v>710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316">
        <v>152</v>
      </c>
      <c r="B302" s="194">
        <v>43832</v>
      </c>
      <c r="C302" s="194"/>
      <c r="D302" s="198" t="s">
        <v>758</v>
      </c>
      <c r="E302" s="195" t="s">
        <v>580</v>
      </c>
      <c r="F302" s="196" t="s">
        <v>786</v>
      </c>
      <c r="G302" s="195"/>
      <c r="H302" s="195"/>
      <c r="I302" s="215">
        <v>590</v>
      </c>
      <c r="J302" s="216" t="s">
        <v>558</v>
      </c>
      <c r="K302" s="216"/>
      <c r="L302" s="119"/>
      <c r="M302" s="313" t="s">
        <v>558</v>
      </c>
      <c r="N302" s="218"/>
      <c r="O302" s="13"/>
      <c r="P302" s="13"/>
      <c r="Q302" s="13"/>
      <c r="R302" s="314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89">
        <v>153</v>
      </c>
      <c r="B303" s="190">
        <v>43966</v>
      </c>
      <c r="C303" s="190"/>
      <c r="D303" s="151" t="s">
        <v>64</v>
      </c>
      <c r="E303" s="191" t="s">
        <v>580</v>
      </c>
      <c r="F303" s="192">
        <v>67.5</v>
      </c>
      <c r="G303" s="191"/>
      <c r="H303" s="191">
        <v>86</v>
      </c>
      <c r="I303" s="210">
        <v>86</v>
      </c>
      <c r="J303" s="137" t="s">
        <v>816</v>
      </c>
      <c r="K303" s="124">
        <f t="shared" ref="K303:K304" si="118">H303-F303</f>
        <v>18.5</v>
      </c>
      <c r="L303" s="125">
        <f t="shared" ref="L303:L304" si="119">K303/F303</f>
        <v>0.27407407407407408</v>
      </c>
      <c r="M303" s="126" t="s">
        <v>556</v>
      </c>
      <c r="N303" s="322">
        <v>44008</v>
      </c>
      <c r="O303" s="54"/>
      <c r="P303" s="13"/>
      <c r="Q303" s="13"/>
      <c r="R303" s="314" t="s">
        <v>710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89">
        <v>154</v>
      </c>
      <c r="B304" s="190">
        <v>44035</v>
      </c>
      <c r="C304" s="190"/>
      <c r="D304" s="151" t="s">
        <v>465</v>
      </c>
      <c r="E304" s="191" t="s">
        <v>580</v>
      </c>
      <c r="F304" s="192">
        <v>231</v>
      </c>
      <c r="G304" s="191"/>
      <c r="H304" s="191">
        <v>281</v>
      </c>
      <c r="I304" s="210">
        <v>281</v>
      </c>
      <c r="J304" s="137" t="s">
        <v>639</v>
      </c>
      <c r="K304" s="124">
        <f t="shared" si="118"/>
        <v>50</v>
      </c>
      <c r="L304" s="125">
        <f t="shared" si="119"/>
        <v>0.21645021645021645</v>
      </c>
      <c r="M304" s="126" t="s">
        <v>556</v>
      </c>
      <c r="N304" s="322">
        <v>44358</v>
      </c>
      <c r="O304" s="13"/>
      <c r="P304" s="13"/>
      <c r="Q304" s="13"/>
      <c r="R304" s="31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89">
        <v>155</v>
      </c>
      <c r="B305" s="190">
        <v>44092</v>
      </c>
      <c r="C305" s="190"/>
      <c r="D305" s="151" t="s">
        <v>398</v>
      </c>
      <c r="E305" s="191" t="s">
        <v>580</v>
      </c>
      <c r="F305" s="191">
        <v>206</v>
      </c>
      <c r="G305" s="191"/>
      <c r="H305" s="191">
        <v>248</v>
      </c>
      <c r="I305" s="210">
        <v>248</v>
      </c>
      <c r="J305" s="137" t="s">
        <v>639</v>
      </c>
      <c r="K305" s="124">
        <f t="shared" ref="K305:K306" si="120">H305-F305</f>
        <v>42</v>
      </c>
      <c r="L305" s="125">
        <f t="shared" ref="L305:L306" si="121">K305/F305</f>
        <v>0.20388349514563106</v>
      </c>
      <c r="M305" s="126" t="s">
        <v>556</v>
      </c>
      <c r="N305" s="322">
        <v>44214</v>
      </c>
      <c r="O305" s="54"/>
      <c r="P305" s="13"/>
      <c r="Q305" s="13"/>
      <c r="R305" s="314" t="s">
        <v>710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89">
        <v>156</v>
      </c>
      <c r="B306" s="190">
        <v>44140</v>
      </c>
      <c r="C306" s="190"/>
      <c r="D306" s="151" t="s">
        <v>398</v>
      </c>
      <c r="E306" s="191" t="s">
        <v>580</v>
      </c>
      <c r="F306" s="191">
        <v>182.5</v>
      </c>
      <c r="G306" s="191"/>
      <c r="H306" s="191">
        <v>248</v>
      </c>
      <c r="I306" s="210">
        <v>248</v>
      </c>
      <c r="J306" s="137" t="s">
        <v>639</v>
      </c>
      <c r="K306" s="124">
        <f t="shared" si="120"/>
        <v>65.5</v>
      </c>
      <c r="L306" s="125">
        <f t="shared" si="121"/>
        <v>0.35890410958904112</v>
      </c>
      <c r="M306" s="126" t="s">
        <v>556</v>
      </c>
      <c r="N306" s="322">
        <v>44214</v>
      </c>
      <c r="O306" s="54"/>
      <c r="P306" s="13"/>
      <c r="Q306" s="13"/>
      <c r="R306" s="314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89">
        <v>157</v>
      </c>
      <c r="B307" s="190">
        <v>44140</v>
      </c>
      <c r="C307" s="190"/>
      <c r="D307" s="151" t="s">
        <v>321</v>
      </c>
      <c r="E307" s="191" t="s">
        <v>580</v>
      </c>
      <c r="F307" s="191">
        <v>247.5</v>
      </c>
      <c r="G307" s="191"/>
      <c r="H307" s="191">
        <v>320</v>
      </c>
      <c r="I307" s="210">
        <v>320</v>
      </c>
      <c r="J307" s="137" t="s">
        <v>639</v>
      </c>
      <c r="K307" s="124">
        <f t="shared" ref="K307" si="122">H307-F307</f>
        <v>72.5</v>
      </c>
      <c r="L307" s="125">
        <f t="shared" ref="L307" si="123">K307/F307</f>
        <v>0.29292929292929293</v>
      </c>
      <c r="M307" s="126" t="s">
        <v>556</v>
      </c>
      <c r="N307" s="322">
        <v>44323</v>
      </c>
      <c r="O307" s="13"/>
      <c r="P307" s="13"/>
      <c r="Q307" s="13"/>
      <c r="R307" s="314" t="s">
        <v>710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89">
        <v>158</v>
      </c>
      <c r="B308" s="190">
        <v>44140</v>
      </c>
      <c r="C308" s="190"/>
      <c r="D308" s="151" t="s">
        <v>461</v>
      </c>
      <c r="E308" s="191" t="s">
        <v>580</v>
      </c>
      <c r="F308" s="192">
        <v>925</v>
      </c>
      <c r="G308" s="191"/>
      <c r="H308" s="191">
        <v>1095</v>
      </c>
      <c r="I308" s="210">
        <v>1093</v>
      </c>
      <c r="J308" s="431" t="s">
        <v>824</v>
      </c>
      <c r="K308" s="124">
        <f t="shared" ref="K308" si="124">H308-F308</f>
        <v>170</v>
      </c>
      <c r="L308" s="125">
        <f t="shared" ref="L308" si="125">K308/F308</f>
        <v>0.18378378378378379</v>
      </c>
      <c r="M308" s="126" t="s">
        <v>556</v>
      </c>
      <c r="N308" s="322">
        <v>44201</v>
      </c>
      <c r="O308" s="13"/>
      <c r="P308" s="13"/>
      <c r="Q308" s="13"/>
      <c r="R308" s="314" t="s">
        <v>710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89">
        <v>159</v>
      </c>
      <c r="B309" s="190">
        <v>44140</v>
      </c>
      <c r="C309" s="190"/>
      <c r="D309" s="151" t="s">
        <v>336</v>
      </c>
      <c r="E309" s="191" t="s">
        <v>580</v>
      </c>
      <c r="F309" s="192">
        <v>332.5</v>
      </c>
      <c r="G309" s="191"/>
      <c r="H309" s="191">
        <v>393</v>
      </c>
      <c r="I309" s="210">
        <v>406</v>
      </c>
      <c r="J309" s="431" t="s">
        <v>837</v>
      </c>
      <c r="K309" s="124">
        <f t="shared" ref="K309:K310" si="126">H309-F309</f>
        <v>60.5</v>
      </c>
      <c r="L309" s="125">
        <f t="shared" ref="L309:L310" si="127">K309/F309</f>
        <v>0.18195488721804512</v>
      </c>
      <c r="M309" s="126" t="s">
        <v>556</v>
      </c>
      <c r="N309" s="322">
        <v>44256</v>
      </c>
      <c r="O309" s="13"/>
      <c r="P309" s="13"/>
      <c r="Q309" s="13"/>
      <c r="R309" s="314" t="s">
        <v>710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89">
        <v>160</v>
      </c>
      <c r="B310" s="190">
        <v>44141</v>
      </c>
      <c r="C310" s="190"/>
      <c r="D310" s="151" t="s">
        <v>465</v>
      </c>
      <c r="E310" s="191" t="s">
        <v>580</v>
      </c>
      <c r="F310" s="192">
        <v>231</v>
      </c>
      <c r="G310" s="191"/>
      <c r="H310" s="191">
        <v>281</v>
      </c>
      <c r="I310" s="210">
        <v>281</v>
      </c>
      <c r="J310" s="137" t="s">
        <v>639</v>
      </c>
      <c r="K310" s="124">
        <f t="shared" si="126"/>
        <v>50</v>
      </c>
      <c r="L310" s="125">
        <f t="shared" si="127"/>
        <v>0.21645021645021645</v>
      </c>
      <c r="M310" s="126" t="s">
        <v>556</v>
      </c>
      <c r="N310" s="322">
        <v>44358</v>
      </c>
      <c r="O310" s="13"/>
      <c r="P310" s="13"/>
      <c r="Q310" s="13"/>
      <c r="R310" s="314" t="s">
        <v>710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93">
        <v>161</v>
      </c>
      <c r="B311" s="194">
        <v>44187</v>
      </c>
      <c r="C311" s="194"/>
      <c r="D311" s="198" t="s">
        <v>754</v>
      </c>
      <c r="E311" s="195" t="s">
        <v>580</v>
      </c>
      <c r="F311" s="428" t="s">
        <v>823</v>
      </c>
      <c r="G311" s="195"/>
      <c r="H311" s="195"/>
      <c r="I311" s="215">
        <v>239</v>
      </c>
      <c r="J311" s="429" t="s">
        <v>558</v>
      </c>
      <c r="K311" s="216"/>
      <c r="L311" s="119"/>
      <c r="M311" s="217"/>
      <c r="N311" s="218"/>
      <c r="O311" s="13"/>
      <c r="P311" s="13"/>
      <c r="Q311" s="13"/>
      <c r="R311" s="314" t="s">
        <v>710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3">
        <v>162</v>
      </c>
      <c r="B312" s="194">
        <v>44258</v>
      </c>
      <c r="C312" s="194"/>
      <c r="D312" s="198" t="s">
        <v>758</v>
      </c>
      <c r="E312" s="195" t="s">
        <v>580</v>
      </c>
      <c r="F312" s="196" t="s">
        <v>786</v>
      </c>
      <c r="G312" s="195"/>
      <c r="H312" s="195"/>
      <c r="I312" s="215">
        <v>590</v>
      </c>
      <c r="J312" s="216" t="s">
        <v>558</v>
      </c>
      <c r="K312" s="216"/>
      <c r="L312" s="119"/>
      <c r="M312" s="313"/>
      <c r="N312" s="218"/>
      <c r="O312" s="13"/>
      <c r="P312" s="13"/>
      <c r="R312" s="314" t="s">
        <v>710</v>
      </c>
    </row>
    <row r="313" spans="1:26">
      <c r="A313" s="189">
        <v>163</v>
      </c>
      <c r="B313" s="190">
        <v>44274</v>
      </c>
      <c r="C313" s="190"/>
      <c r="D313" s="331" t="s">
        <v>336</v>
      </c>
      <c r="E313" s="191" t="s">
        <v>580</v>
      </c>
      <c r="F313" s="192">
        <v>355</v>
      </c>
      <c r="G313" s="191"/>
      <c r="H313" s="191">
        <v>422.5</v>
      </c>
      <c r="I313" s="210">
        <v>420</v>
      </c>
      <c r="J313" s="431" t="s">
        <v>931</v>
      </c>
      <c r="K313" s="124">
        <f t="shared" ref="K313" si="128">H313-F313</f>
        <v>67.5</v>
      </c>
      <c r="L313" s="125">
        <f t="shared" ref="L313" si="129">K313/F313</f>
        <v>0.19014084507042253</v>
      </c>
      <c r="M313" s="126" t="s">
        <v>556</v>
      </c>
      <c r="N313" s="322">
        <v>44361</v>
      </c>
      <c r="O313" s="13"/>
      <c r="R313" s="443" t="s">
        <v>710</v>
      </c>
    </row>
    <row r="314" spans="1:26">
      <c r="A314" s="189">
        <v>164</v>
      </c>
      <c r="B314" s="190">
        <v>44295</v>
      </c>
      <c r="C314" s="190"/>
      <c r="D314" s="331" t="s">
        <v>840</v>
      </c>
      <c r="E314" s="191" t="s">
        <v>580</v>
      </c>
      <c r="F314" s="192">
        <v>555</v>
      </c>
      <c r="G314" s="191"/>
      <c r="H314" s="191">
        <v>663</v>
      </c>
      <c r="I314" s="210">
        <v>663</v>
      </c>
      <c r="J314" s="431" t="s">
        <v>844</v>
      </c>
      <c r="K314" s="124">
        <f t="shared" ref="K314:K315" si="130">H314-F314</f>
        <v>108</v>
      </c>
      <c r="L314" s="125">
        <f t="shared" ref="L314:L315" si="131">K314/F314</f>
        <v>0.19459459459459461</v>
      </c>
      <c r="M314" s="126" t="s">
        <v>556</v>
      </c>
      <c r="N314" s="322">
        <v>44321</v>
      </c>
      <c r="O314" s="13"/>
      <c r="P314" s="13"/>
      <c r="Q314" s="13"/>
      <c r="R314" s="314"/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89">
        <v>165</v>
      </c>
      <c r="B315" s="190">
        <v>44308</v>
      </c>
      <c r="C315" s="190"/>
      <c r="D315" s="331" t="s">
        <v>369</v>
      </c>
      <c r="E315" s="191" t="s">
        <v>580</v>
      </c>
      <c r="F315" s="192">
        <v>126.5</v>
      </c>
      <c r="G315" s="191"/>
      <c r="H315" s="191">
        <v>155</v>
      </c>
      <c r="I315" s="210">
        <v>155</v>
      </c>
      <c r="J315" s="137" t="s">
        <v>639</v>
      </c>
      <c r="K315" s="124">
        <f t="shared" si="130"/>
        <v>28.5</v>
      </c>
      <c r="L315" s="125">
        <f t="shared" si="131"/>
        <v>0.22529644268774704</v>
      </c>
      <c r="M315" s="126" t="s">
        <v>556</v>
      </c>
      <c r="N315" s="322">
        <v>44362</v>
      </c>
      <c r="O315" s="13"/>
      <c r="R315" s="219"/>
    </row>
    <row r="316" spans="1:26">
      <c r="A316" s="193">
        <v>166</v>
      </c>
      <c r="B316" s="194">
        <v>44368</v>
      </c>
      <c r="C316" s="194"/>
      <c r="D316" s="198" t="s">
        <v>830</v>
      </c>
      <c r="E316" s="195" t="s">
        <v>580</v>
      </c>
      <c r="F316" s="196" t="s">
        <v>998</v>
      </c>
      <c r="G316" s="195"/>
      <c r="H316" s="195"/>
      <c r="I316" s="215">
        <v>344</v>
      </c>
      <c r="J316" s="216" t="s">
        <v>558</v>
      </c>
      <c r="K316" s="193"/>
      <c r="L316" s="194"/>
      <c r="M316" s="194"/>
      <c r="N316" s="198"/>
      <c r="O316" s="13"/>
      <c r="R316" s="219"/>
    </row>
    <row r="317" spans="1:26">
      <c r="A317" s="193">
        <v>167</v>
      </c>
      <c r="B317" s="194">
        <v>44368</v>
      </c>
      <c r="C317" s="194"/>
      <c r="D317" s="198" t="s">
        <v>465</v>
      </c>
      <c r="E317" s="195" t="s">
        <v>580</v>
      </c>
      <c r="F317" s="196" t="s">
        <v>999</v>
      </c>
      <c r="G317" s="195"/>
      <c r="H317" s="195"/>
      <c r="I317" s="215">
        <v>320</v>
      </c>
      <c r="J317" s="216" t="s">
        <v>558</v>
      </c>
      <c r="K317" s="193"/>
      <c r="L317" s="194"/>
      <c r="M317" s="194"/>
      <c r="N317" s="198"/>
      <c r="R317" s="219"/>
    </row>
    <row r="318" spans="1:26">
      <c r="R318" s="219"/>
    </row>
    <row r="319" spans="1:26">
      <c r="R319" s="219"/>
    </row>
    <row r="320" spans="1:26">
      <c r="R320" s="219"/>
    </row>
    <row r="321" spans="1:18">
      <c r="R321" s="219"/>
    </row>
    <row r="322" spans="1:18">
      <c r="R322" s="219"/>
    </row>
    <row r="323" spans="1:18">
      <c r="A323" s="193"/>
      <c r="B323" s="184" t="s">
        <v>781</v>
      </c>
      <c r="R323" s="219"/>
    </row>
    <row r="333" spans="1:18">
      <c r="A333" s="199"/>
    </row>
    <row r="334" spans="1:18">
      <c r="A334" s="199"/>
      <c r="F334" s="430"/>
    </row>
    <row r="335" spans="1:18">
      <c r="A335" s="195"/>
    </row>
  </sheetData>
  <autoFilter ref="R1:R331"/>
  <mergeCells count="28">
    <mergeCell ref="O116:O117"/>
    <mergeCell ref="P116:P117"/>
    <mergeCell ref="A116:A117"/>
    <mergeCell ref="B116:B117"/>
    <mergeCell ref="J116:J117"/>
    <mergeCell ref="M116:M117"/>
    <mergeCell ref="N116:N117"/>
    <mergeCell ref="O76:O77"/>
    <mergeCell ref="P76:P77"/>
    <mergeCell ref="A76:A77"/>
    <mergeCell ref="B76:B77"/>
    <mergeCell ref="J76:J77"/>
    <mergeCell ref="M76:M77"/>
    <mergeCell ref="N76:N77"/>
    <mergeCell ref="A71:A72"/>
    <mergeCell ref="B71:B72"/>
    <mergeCell ref="A73:A74"/>
    <mergeCell ref="B73:B74"/>
    <mergeCell ref="J73:J74"/>
    <mergeCell ref="O73:O74"/>
    <mergeCell ref="P73:P74"/>
    <mergeCell ref="M73:M74"/>
    <mergeCell ref="N73:N74"/>
    <mergeCell ref="J71:J72"/>
    <mergeCell ref="M71:M72"/>
    <mergeCell ref="N71:N72"/>
    <mergeCell ref="O71:O72"/>
    <mergeCell ref="P71:P72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2021-06-24T02:25:10Z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