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F&amp;O)'!$R$1:$R$320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06" i="7"/>
  <c r="L119"/>
  <c r="K119"/>
  <c r="M119" s="1"/>
  <c r="L52"/>
  <c r="K52"/>
  <c r="M52" s="1"/>
  <c r="K108"/>
  <c r="M108" s="1"/>
  <c r="M106"/>
  <c r="L49"/>
  <c r="K49"/>
  <c r="K107"/>
  <c r="M107" s="1"/>
  <c r="K105"/>
  <c r="M105" s="1"/>
  <c r="L48"/>
  <c r="K48"/>
  <c r="M48" s="1"/>
  <c r="L47"/>
  <c r="K47"/>
  <c r="L18"/>
  <c r="K18"/>
  <c r="K103"/>
  <c r="M103" s="1"/>
  <c r="K102"/>
  <c r="M102" s="1"/>
  <c r="K98"/>
  <c r="M98" s="1"/>
  <c r="K101"/>
  <c r="M101" s="1"/>
  <c r="K96"/>
  <c r="M96" s="1"/>
  <c r="K94"/>
  <c r="M94" s="1"/>
  <c r="K95"/>
  <c r="M95" s="1"/>
  <c r="L68"/>
  <c r="K68"/>
  <c r="K99"/>
  <c r="M99" s="1"/>
  <c r="L46"/>
  <c r="K46"/>
  <c r="K97"/>
  <c r="M97" s="1"/>
  <c r="L11"/>
  <c r="K11"/>
  <c r="K91"/>
  <c r="M91" s="1"/>
  <c r="L44"/>
  <c r="K44"/>
  <c r="L41"/>
  <c r="K41"/>
  <c r="K288"/>
  <c r="L288" s="1"/>
  <c r="K92"/>
  <c r="M92" s="1"/>
  <c r="L43"/>
  <c r="K43"/>
  <c r="L31"/>
  <c r="K31"/>
  <c r="L67"/>
  <c r="K67"/>
  <c r="K90"/>
  <c r="M90" s="1"/>
  <c r="K89"/>
  <c r="M89" s="1"/>
  <c r="L42"/>
  <c r="K42"/>
  <c r="L37"/>
  <c r="K37"/>
  <c r="L40"/>
  <c r="K40"/>
  <c r="L15"/>
  <c r="K15"/>
  <c r="L66"/>
  <c r="K66"/>
  <c r="K82"/>
  <c r="M82" s="1"/>
  <c r="K88"/>
  <c r="M88" s="1"/>
  <c r="L38"/>
  <c r="K38"/>
  <c r="L39"/>
  <c r="K39"/>
  <c r="L34"/>
  <c r="K34"/>
  <c r="L35"/>
  <c r="K35"/>
  <c r="K277"/>
  <c r="L277" s="1"/>
  <c r="K296"/>
  <c r="L296" s="1"/>
  <c r="K87"/>
  <c r="M87" s="1"/>
  <c r="K86"/>
  <c r="M86" s="1"/>
  <c r="L32"/>
  <c r="K32"/>
  <c r="K84"/>
  <c r="M84" s="1"/>
  <c r="K85"/>
  <c r="M85" s="1"/>
  <c r="L65"/>
  <c r="L64"/>
  <c r="L30"/>
  <c r="K30"/>
  <c r="K65"/>
  <c r="K64"/>
  <c r="M18" l="1"/>
  <c r="M49"/>
  <c r="M30"/>
  <c r="M47"/>
  <c r="M68"/>
  <c r="M11"/>
  <c r="M46"/>
  <c r="M31"/>
  <c r="M44"/>
  <c r="M67"/>
  <c r="M41"/>
  <c r="M42"/>
  <c r="M43"/>
  <c r="M40"/>
  <c r="M15"/>
  <c r="M35"/>
  <c r="M37"/>
  <c r="M38"/>
  <c r="M39"/>
  <c r="M34"/>
  <c r="M66"/>
  <c r="M32"/>
  <c r="M65"/>
  <c r="M64"/>
  <c r="K83" l="1"/>
  <c r="M83" s="1"/>
  <c r="L36"/>
  <c r="K36"/>
  <c r="K81"/>
  <c r="M81" s="1"/>
  <c r="K303"/>
  <c r="L303" s="1"/>
  <c r="M36" l="1"/>
  <c r="K80"/>
  <c r="M80" s="1"/>
  <c r="L16"/>
  <c r="K16"/>
  <c r="K79"/>
  <c r="M79" s="1"/>
  <c r="K78"/>
  <c r="M78" s="1"/>
  <c r="K77"/>
  <c r="M77" s="1"/>
  <c r="K76"/>
  <c r="M76" s="1"/>
  <c r="K33"/>
  <c r="L33"/>
  <c r="L13"/>
  <c r="K13"/>
  <c r="L12"/>
  <c r="K12"/>
  <c r="M16" l="1"/>
  <c r="M33"/>
  <c r="M13"/>
  <c r="M12"/>
  <c r="L117" l="1"/>
  <c r="K117"/>
  <c r="K298"/>
  <c r="L298" s="1"/>
  <c r="M117" l="1"/>
  <c r="K290"/>
  <c r="L290" s="1"/>
  <c r="K270"/>
  <c r="L270" s="1"/>
  <c r="K295"/>
  <c r="L295" s="1"/>
  <c r="K294"/>
  <c r="L294" s="1"/>
  <c r="K297"/>
  <c r="L297" s="1"/>
  <c r="K292"/>
  <c r="L292" s="1"/>
  <c r="M7"/>
  <c r="F280"/>
  <c r="K280" s="1"/>
  <c r="L280" s="1"/>
  <c r="K281"/>
  <c r="L281" s="1"/>
  <c r="K272"/>
  <c r="L272" s="1"/>
  <c r="K275"/>
  <c r="L275" s="1"/>
  <c r="K283"/>
  <c r="L283" s="1"/>
  <c r="F274"/>
  <c r="F273"/>
  <c r="K273" s="1"/>
  <c r="L273" s="1"/>
  <c r="F271"/>
  <c r="K271" s="1"/>
  <c r="L271" s="1"/>
  <c r="F251"/>
  <c r="K251" s="1"/>
  <c r="L251" s="1"/>
  <c r="F203"/>
  <c r="K203" s="1"/>
  <c r="L203" s="1"/>
  <c r="K282"/>
  <c r="L282" s="1"/>
  <c r="K286"/>
  <c r="L286" s="1"/>
  <c r="K287"/>
  <c r="L287" s="1"/>
  <c r="K279"/>
  <c r="L279" s="1"/>
  <c r="K289"/>
  <c r="L289" s="1"/>
  <c r="K285"/>
  <c r="L285" s="1"/>
  <c r="K278"/>
  <c r="L278" s="1"/>
  <c r="K267"/>
  <c r="L267" s="1"/>
  <c r="K269"/>
  <c r="L269" s="1"/>
  <c r="K266"/>
  <c r="L266" s="1"/>
  <c r="K268"/>
  <c r="L268" s="1"/>
  <c r="K197"/>
  <c r="L197" s="1"/>
  <c r="K250"/>
  <c r="L250" s="1"/>
  <c r="K264"/>
  <c r="L264" s="1"/>
  <c r="K265"/>
  <c r="L265" s="1"/>
  <c r="K263"/>
  <c r="L263" s="1"/>
  <c r="K262"/>
  <c r="L262" s="1"/>
  <c r="K261"/>
  <c r="L261" s="1"/>
  <c r="K260"/>
  <c r="L260" s="1"/>
  <c r="K259"/>
  <c r="L259" s="1"/>
  <c r="K258"/>
  <c r="L258" s="1"/>
  <c r="K257"/>
  <c r="L257" s="1"/>
  <c r="K255"/>
  <c r="L255" s="1"/>
  <c r="K253"/>
  <c r="L253" s="1"/>
  <c r="K252"/>
  <c r="L252" s="1"/>
  <c r="K247"/>
  <c r="L247" s="1"/>
  <c r="K246"/>
  <c r="L246" s="1"/>
  <c r="K245"/>
  <c r="L245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5"/>
  <c r="L225" s="1"/>
  <c r="K223"/>
  <c r="L223" s="1"/>
  <c r="K221"/>
  <c r="L221" s="1"/>
  <c r="K219"/>
  <c r="L219" s="1"/>
  <c r="K218"/>
  <c r="L218" s="1"/>
  <c r="K217"/>
  <c r="L217" s="1"/>
  <c r="K215"/>
  <c r="L215" s="1"/>
  <c r="K214"/>
  <c r="L214" s="1"/>
  <c r="K213"/>
  <c r="L213" s="1"/>
  <c r="K212"/>
  <c r="K211"/>
  <c r="L211" s="1"/>
  <c r="K210"/>
  <c r="L210" s="1"/>
  <c r="K208"/>
  <c r="L208" s="1"/>
  <c r="K207"/>
  <c r="L207" s="1"/>
  <c r="K206"/>
  <c r="L206" s="1"/>
  <c r="K205"/>
  <c r="L205" s="1"/>
  <c r="K204"/>
  <c r="L204" s="1"/>
  <c r="H202"/>
  <c r="K202" s="1"/>
  <c r="L202" s="1"/>
  <c r="K199"/>
  <c r="L199" s="1"/>
  <c r="K198"/>
  <c r="L198" s="1"/>
  <c r="K196"/>
  <c r="L196" s="1"/>
  <c r="K195"/>
  <c r="L195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H168"/>
  <c r="K168" s="1"/>
  <c r="L168" s="1"/>
  <c r="F167"/>
  <c r="K167" s="1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D7" i="6"/>
  <c r="K6" i="4"/>
  <c r="K6" i="3"/>
  <c r="L6" i="2"/>
</calcChain>
</file>

<file path=xl/sharedStrings.xml><?xml version="1.0" encoding="utf-8"?>
<sst xmlns="http://schemas.openxmlformats.org/spreadsheetml/2006/main" count="2960" uniqueCount="1115">
  <si>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</si>
  <si>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</si>
  <si>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</si>
  <si>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</si>
  <si>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</si>
  <si>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</si>
  <si>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</si>
  <si>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</si>
  <si>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</si>
  <si>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</si>
  <si>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</si>
  <si>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</si>
  <si>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</si>
  <si>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</si>
  <si>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</si>
  <si>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</si>
  <si>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</si>
  <si>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</si>
  <si>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</si>
  <si>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</si>
  <si>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</si>
  <si>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</si>
  <si>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</si>
  <si>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</si>
  <si>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</si>
  <si>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</si>
  <si>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</si>
  <si>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</si>
  <si>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</si>
  <si>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</si>
  <si>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</si>
  <si>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</si>
  <si>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</si>
  <si>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</si>
  <si>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</si>
  <si>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</si>
  <si>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</si>
  <si>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</si>
  <si>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</si>
  <si>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</si>
  <si>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</si>
  <si>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</si>
  <si>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</si>
  <si>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</si>
  <si>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</si>
  <si>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</si>
  <si>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</si>
  <si>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</si>
  <si>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</si>
  <si>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</si>
  <si>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</si>
  <si>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</si>
  <si>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</si>
  <si>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</si>
  <si>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</si>
  <si>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</si>
  <si>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</si>
  <si>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</si>
  <si>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</si>
  <si>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</si>
  <si>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</si>
  <si>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</si>
  <si>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</si>
  <si>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</si>
  <si>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</si>
  <si>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</si>
  <si>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</si>
  <si>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</si>
  <si>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</si>
  <si>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</si>
  <si>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</si>
  <si>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</si>
  <si>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</si>
  <si>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</si>
  <si>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</si>
  <si>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</si>
  <si>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</si>
  <si>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</si>
  <si>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</si>
  <si>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</si>
  <si>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</si>
  <si>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</si>
  <si>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</si>
  <si>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</si>
  <si>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</si>
  <si>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</si>
  <si>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</si>
  <si>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</si>
  <si>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</si>
  <si>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</si>
  <si>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</si>
  <si>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</si>
  <si>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</si>
  <si>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</si>
  <si>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</si>
  <si>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</si>
  <si>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</si>
  <si>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</si>
  <si>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</si>
  <si>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</si>
  <si>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</si>
  <si>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</si>
  <si>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</si>
  <si>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</si>
  <si>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</si>
  <si>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</si>
  <si>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</si>
  <si>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</si>
  <si>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</si>
  <si>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</si>
  <si>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</si>
  <si>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</si>
  <si>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</si>
  <si>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</si>
  <si>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</si>
  <si>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</si>
  <si>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</si>
  <si>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</si>
  <si>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</si>
  <si>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</si>
  <si>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</si>
  <si>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</si>
  <si>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</si>
  <si>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</si>
  <si>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</si>
  <si>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</si>
  <si>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</si>
  <si>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</si>
  <si>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</si>
  <si>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</si>
  <si>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</si>
  <si>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</si>
  <si>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</si>
  <si>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</si>
  <si>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</si>
  <si>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</si>
  <si>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</si>
  <si>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</si>
  <si>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</si>
  <si>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</si>
  <si>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</si>
  <si>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</si>
  <si>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</si>
  <si>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</si>
  <si>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</si>
  <si>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</si>
  <si>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</si>
  <si>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</si>
  <si>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</si>
  <si>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</si>
  <si>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</si>
  <si>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</si>
  <si>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</si>
  <si>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</si>
  <si>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</si>
  <si>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</si>
  <si>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</si>
  <si>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</si>
  <si>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</si>
  <si>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</si>
  <si>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</si>
  <si>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</si>
  <si>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</si>
  <si>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</si>
  <si>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</si>
  <si>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</si>
  <si>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</si>
  <si>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</si>
  <si>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</si>
  <si>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</si>
  <si>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</si>
  <si>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</si>
  <si>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</si>
  <si>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</si>
  <si>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</si>
  <si>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</si>
  <si>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</si>
  <si>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</si>
  <si>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</si>
  <si>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</si>
  <si>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</si>
  <si>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</si>
  <si>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</si>
  <si>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</si>
  <si>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</si>
  <si>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</si>
  <si>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</si>
  <si>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</si>
  <si>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</si>
  <si>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</si>
  <si>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</si>
  <si>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</si>
  <si>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</si>
  <si>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</si>
  <si>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</si>
  <si>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</si>
  <si>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</si>
  <si>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</si>
  <si>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</si>
  <si>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</si>
  <si>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</si>
  <si>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</si>
  <si>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</si>
  <si>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</si>
  <si>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</si>
  <si>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</si>
  <si>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</si>
  <si>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</si>
  <si>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</si>
  <si>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</si>
  <si>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</si>
  <si>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</si>
  <si>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</si>
  <si>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</si>
  <si>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</si>
  <si>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</si>
  <si>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</si>
  <si>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</si>
  <si>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</si>
  <si>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</si>
  <si>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</si>
  <si>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</si>
  <si>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</si>
  <si>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</si>
  <si>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</si>
  <si>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</si>
  <si>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</si>
  <si>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</si>
  <si>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</si>
  <si>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</si>
  <si>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</si>
  <si>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</si>
  <si>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</si>
  <si>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</si>
  <si>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</si>
  <si>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</si>
  <si>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</si>
  <si>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</si>
  <si>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</si>
  <si>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</si>
  <si>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</si>
  <si>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</si>
  <si>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</si>
  <si>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</si>
  <si>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</si>
  <si>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</si>
  <si>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</si>
  <si>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</si>
  <si>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</si>
  <si>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</si>
  <si>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</si>
  <si>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</si>
  <si>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</si>
  <si>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</si>
  <si>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</si>
  <si>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</si>
  <si>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</si>
  <si>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</si>
  <si>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</si>
  <si>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</si>
  <si>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</si>
  <si>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</si>
  <si>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</si>
  <si>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</si>
  <si>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</si>
  <si>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</si>
  <si>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</si>
  <si>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</si>
  <si>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</si>
  <si>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</si>
  <si>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</si>
  <si>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</si>
  <si>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</si>
  <si>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</si>
  <si>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</si>
  <si>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</si>
  <si>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</si>
  <si>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</si>
  <si>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</si>
  <si>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</si>
  <si>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</si>
  <si>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</si>
  <si>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</si>
  <si>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</si>
  <si>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</si>
  <si>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</si>
  <si>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</si>
  <si>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</si>
  <si>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</si>
  <si>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</si>
  <si>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</si>
  <si>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</si>
  <si>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</si>
  <si>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</si>
  <si>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</si>
  <si>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</si>
  <si>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</si>
  <si>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</si>
  <si>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</si>
  <si>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</si>
  <si>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</si>
  <si>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</si>
  <si>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</si>
  <si>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</si>
  <si>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</si>
  <si>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</si>
  <si>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</si>
  <si>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</si>
  <si>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</si>
  <si>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</si>
  <si>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</si>
  <si>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</si>
  <si>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</si>
  <si>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</si>
  <si>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</si>
  <si>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</si>
  <si>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</si>
  <si>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</si>
  <si>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</si>
  <si>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</si>
  <si>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</si>
  <si>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</si>
  <si>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</si>
  <si>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</si>
  <si>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</si>
  <si>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</si>
  <si>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</si>
  <si>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</si>
  <si>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</si>
  <si>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</si>
  <si>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</si>
  <si>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</si>
  <si>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</si>
  <si>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</si>
  <si>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</si>
  <si>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</si>
  <si>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</si>
  <si>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</si>
  <si>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</si>
  <si>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</si>
  <si>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</si>
  <si>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</si>
  <si>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</si>
  <si>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</si>
  <si>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</si>
  <si>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</si>
  <si>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</si>
  <si>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</si>
  <si>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</si>
  <si>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</si>
  <si>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</si>
  <si>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</si>
  <si>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</si>
  <si>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</si>
  <si>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</si>
  <si>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</si>
  <si>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</si>
  <si>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</si>
  <si>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</si>
  <si>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</si>
  <si>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</si>
  <si>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</si>
  <si>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</si>
  <si>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</si>
  <si>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</si>
  <si>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</si>
  <si>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</si>
  <si>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</si>
  <si>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</si>
  <si>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</si>
  <si>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</si>
  <si>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</si>
  <si>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</si>
  <si>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</si>
  <si>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</si>
  <si>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</si>
  <si>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</si>
  <si>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</si>
  <si>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</si>
  <si>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</si>
  <si>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</si>
  <si>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</si>
  <si>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</si>
  <si>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</si>
  <si>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</si>
  <si>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</si>
  <si>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</si>
  <si>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</si>
  <si>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</si>
  <si>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</si>
  <si>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</si>
  <si>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</si>
  <si>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</si>
  <si>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</si>
  <si>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</si>
  <si>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</si>
  <si>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</si>
  <si>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</si>
  <si>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</si>
  <si>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</si>
  <si>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</si>
  <si>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</si>
  <si>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</si>
  <si>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</si>
  <si>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</si>
  <si>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</si>
  <si>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</si>
  <si>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</si>
  <si>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</si>
  <si>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</si>
  <si>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</si>
  <si>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</si>
  <si>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</si>
  <si>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</si>
  <si>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</si>
  <si>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</si>
  <si>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</si>
  <si>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</si>
  <si>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</si>
  <si>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</si>
  <si>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</si>
  <si>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</si>
  <si>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</si>
  <si>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</si>
  <si>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</si>
  <si>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</si>
  <si>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</si>
  <si>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</si>
  <si>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</si>
  <si>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</si>
  <si>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</si>
  <si>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</si>
  <si>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</si>
  <si>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</si>
  <si>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</si>
  <si>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</si>
  <si>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</si>
  <si>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</si>
  <si>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</si>
  <si>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</si>
  <si>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</si>
  <si>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</si>
  <si>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</si>
  <si>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</si>
  <si>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</si>
  <si>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</si>
  <si>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</si>
  <si>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</si>
  <si>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</si>
  <si>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</si>
  <si>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</si>
  <si>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</si>
  <si>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</si>
  <si>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</si>
  <si>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</si>
  <si>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</si>
  <si>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</si>
  <si>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</si>
  <si>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</si>
  <si>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</si>
  <si>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</si>
  <si>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</si>
  <si>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</si>
  <si>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</si>
  <si>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</si>
  <si>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</si>
  <si>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</si>
  <si>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</si>
  <si>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</si>
  <si>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</si>
  <si>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</si>
  <si>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</si>
  <si>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</si>
  <si>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</si>
  <si>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</si>
  <si>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</si>
  <si>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</si>
  <si>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</si>
  <si>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</si>
  <si>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</si>
  <si>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</si>
  <si>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</si>
  <si>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</si>
  <si>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</si>
  <si>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</si>
  <si>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</si>
  <si>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</si>
  <si>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</si>
  <si>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</si>
  <si>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</si>
  <si>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</si>
  <si>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</si>
  <si>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</si>
  <si>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</si>
  <si>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</si>
  <si>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</si>
  <si>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</si>
  <si>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</si>
  <si>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</si>
  <si>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</si>
  <si>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</si>
  <si>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</si>
  <si>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</si>
  <si>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</si>
  <si>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</si>
  <si>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</si>
  <si>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</si>
  <si>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</si>
  <si>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</si>
  <si>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</si>
  <si>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</si>
  <si>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</si>
  <si>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</si>
  <si>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</si>
  <si>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</si>
  <si>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</si>
  <si>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</si>
  <si>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</si>
  <si>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</si>
  <si>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</si>
  <si>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</si>
  <si>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</si>
  <si>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</si>
  <si>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</si>
  <si>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</si>
  <si>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</si>
  <si>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</si>
  <si>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</si>
  <si>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</si>
  <si>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</si>
  <si>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</si>
  <si>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</si>
  <si>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</si>
  <si>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</si>
  <si>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</si>
  <si>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</si>
  <si>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</si>
  <si>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</si>
  <si>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</si>
  <si>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</si>
  <si>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</si>
  <si>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</si>
  <si>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</si>
  <si>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</si>
  <si>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</si>
  <si>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</si>
  <si>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</si>
  <si>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</si>
  <si>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</si>
  <si>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</si>
  <si>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</si>
  <si>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</si>
  <si>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</si>
  <si>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</si>
  <si>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</si>
  <si>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</si>
  <si>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</si>
  <si>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</si>
  <si>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</si>
  <si>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</si>
  <si>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</si>
  <si>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</si>
  <si>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</si>
  <si>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</si>
  <si>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</si>
  <si>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</si>
  <si>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</si>
  <si>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</si>
  <si>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</si>
  <si>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</si>
  <si>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</si>
  <si>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</si>
  <si>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</si>
  <si>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</si>
  <si>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</si>
  <si>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</si>
  <si>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</si>
  <si>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</si>
  <si>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</si>
  <si>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</si>
  <si>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</si>
  <si>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</si>
  <si>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</si>
  <si>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</si>
  <si>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</si>
  <si>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</si>
  <si>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</si>
  <si>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</si>
  <si>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</si>
  <si>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</si>
  <si>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</si>
  <si>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</si>
  <si>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</si>
  <si>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</si>
  <si>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</si>
  <si>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</si>
  <si>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</si>
  <si>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</si>
  <si>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</si>
  <si>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</si>
  <si>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</si>
  <si>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</si>
  <si>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</si>
  <si>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</si>
  <si>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</si>
  <si>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</si>
  <si>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</si>
  <si>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</si>
  <si>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</si>
  <si>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</si>
  <si>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</si>
  <si>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</si>
  <si>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</si>
  <si>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</si>
  <si>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</si>
  <si>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</si>
  <si>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</si>
  <si>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</si>
  <si>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</si>
  <si>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</si>
  <si>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</si>
  <si>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</si>
  <si>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</si>
  <si>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</si>
  <si>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</si>
  <si>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</si>
  <si>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</si>
  <si>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</si>
  <si>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</si>
  <si>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</si>
  <si>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</si>
  <si>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</si>
  <si>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</si>
  <si>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</si>
  <si>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</si>
  <si>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</si>
  <si>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</si>
  <si>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</si>
  <si>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</si>
  <si>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</si>
  <si>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</si>
  <si>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</si>
  <si>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</si>
  <si>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</si>
  <si>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</si>
  <si>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</si>
  <si>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</si>
  <si>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</si>
  <si>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</si>
  <si>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</si>
  <si>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</si>
  <si>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</si>
  <si>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</si>
  <si>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</si>
  <si>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</si>
  <si>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</si>
  <si>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</si>
  <si>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</si>
  <si>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</si>
  <si>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</si>
  <si>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</si>
  <si>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</si>
  <si>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</si>
  <si>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</si>
  <si>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</si>
  <si>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</si>
  <si>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</si>
  <si>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</si>
  <si>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</si>
  <si>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</si>
  <si>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</si>
  <si>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</si>
  <si>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</si>
  <si>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</si>
  <si>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</si>
  <si>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</si>
  <si>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</si>
  <si>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</si>
  <si>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</si>
  <si>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</si>
  <si>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</si>
  <si>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</si>
  <si>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</si>
  <si>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</si>
  <si>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</si>
  <si>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</si>
  <si>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</si>
  <si>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</si>
  <si>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</si>
  <si>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</si>
  <si>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</si>
  <si>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</si>
  <si>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</si>
  <si>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</si>
  <si>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</si>
  <si>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</si>
  <si>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</si>
  <si>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</si>
  <si>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</si>
  <si>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</si>
  <si>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</si>
  <si>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</si>
  <si>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</si>
  <si>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</si>
  <si>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</si>
  <si>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</si>
  <si>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</si>
  <si>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</si>
  <si>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</si>
  <si>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</si>
  <si>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</si>
  <si>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</si>
  <si>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</si>
  <si>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</si>
  <si>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</si>
  <si>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</si>
  <si>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</si>
  <si>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</si>
  <si>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</si>
  <si>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</si>
  <si>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</si>
  <si>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</si>
  <si>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</si>
  <si>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</si>
  <si>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</si>
  <si>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</si>
  <si>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</si>
  <si>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</si>
  <si>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</si>
  <si>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</si>
  <si>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</si>
  <si>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</si>
  <si>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</si>
  <si>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</si>
  <si>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</si>
  <si>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</si>
  <si>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</si>
  <si>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</si>
  <si>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</si>
  <si>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</si>
  <si>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</si>
  <si>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</si>
  <si>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</si>
  <si>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</si>
  <si>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</si>
  <si>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</si>
  <si>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</si>
  <si>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</si>
  <si>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</si>
  <si>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</si>
  <si>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</si>
  <si>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</si>
  <si>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</si>
  <si>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</si>
  <si>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</si>
  <si>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</si>
  <si>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</si>
  <si>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</si>
  <si>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</si>
  <si>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</si>
  <si>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</si>
  <si>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</si>
  <si>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</si>
  <si>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</si>
  <si>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</si>
  <si>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</si>
  <si>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</si>
  <si>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</si>
  <si>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</si>
  <si>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</si>
  <si>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</si>
  <si>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</si>
  <si>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</si>
  <si>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</si>
  <si>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</si>
  <si>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</si>
  <si>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</si>
  <si>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</si>
  <si>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</si>
  <si>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</si>
  <si>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</si>
  <si>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</si>
  <si>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</si>
  <si>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</si>
  <si>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</si>
  <si>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</si>
  <si>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</si>
  <si>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</si>
  <si>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</si>
  <si>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</si>
  <si>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</si>
  <si>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</si>
  <si>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</si>
  <si>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</si>
  <si>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</si>
  <si>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</si>
  <si>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</si>
  <si>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</si>
  <si>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</si>
  <si>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</si>
  <si>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</si>
  <si>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</si>
  <si>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</si>
  <si>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</si>
  <si>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</si>
  <si>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</si>
  <si>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</si>
  <si>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</si>
  <si>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</si>
  <si>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</si>
  <si>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</si>
  <si>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</si>
  <si>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</si>
  <si>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</si>
  <si>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</si>
  <si>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</si>
  <si>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</si>
  <si>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</si>
  <si>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</si>
  <si>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</si>
  <si>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</si>
  <si>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</si>
  <si>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</si>
  <si>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</si>
  <si>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</si>
  <si>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</si>
  <si>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</si>
  <si>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</si>
  <si>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</si>
  <si>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</si>
  <si>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</si>
  <si>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</si>
  <si>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</si>
  <si>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</si>
  <si>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</si>
  <si>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</si>
  <si>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</si>
  <si>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</si>
  <si>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</si>
  <si>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</si>
  <si>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</si>
  <si>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</si>
  <si>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</si>
  <si>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</si>
  <si>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</si>
  <si>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</si>
  <si>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</si>
  <si>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</si>
  <si>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</si>
  <si>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</si>
  <si>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</si>
  <si>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</si>
  <si>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</si>
  <si>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</si>
  <si>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</si>
  <si>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</si>
  <si>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</si>
  <si>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</si>
  <si>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</si>
  <si>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</si>
  <si>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</si>
  <si>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</si>
  <si>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</si>
  <si>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</si>
  <si>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</si>
  <si>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</si>
  <si>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</si>
  <si>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</si>
  <si>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</si>
  <si>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</si>
  <si>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</si>
  <si>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</si>
  <si>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</si>
  <si>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</si>
  <si>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</si>
  <si>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</si>
  <si>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</si>
  <si>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</si>
  <si>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</si>
  <si>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</si>
  <si>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</si>
  <si>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</si>
  <si>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</si>
  <si>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</si>
  <si>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</si>
  <si>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</si>
  <si>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</si>
  <si>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</si>
  <si>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</si>
  <si>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</si>
  <si>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</si>
  <si>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</si>
  <si>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</si>
  <si>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</si>
  <si>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</si>
  <si>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</si>
  <si>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</si>
  <si>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</si>
  <si>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</si>
  <si>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</si>
  <si>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</si>
  <si>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</si>
  <si>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</si>
  <si>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</si>
  <si>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</si>
  <si>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</si>
  <si>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</si>
  <si>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</si>
  <si>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</si>
  <si>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</si>
  <si>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</si>
  <si>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</si>
  <si>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</si>
  <si>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</si>
  <si>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</si>
  <si>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</si>
  <si>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</si>
  <si>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</si>
  <si>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</si>
  <si>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</si>
  <si>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</si>
  <si>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</si>
  <si>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6-6.2</t>
  </si>
  <si>
    <t>40-45</t>
  </si>
  <si>
    <t>14-16</t>
  </si>
  <si>
    <t>Part Profit of Rs.191.50/-</t>
  </si>
  <si>
    <t>Profit of Rs.30/-</t>
  </si>
  <si>
    <t>OLGA TRADING PRIVATE LIMITED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</si>
  <si>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</si>
  <si>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</si>
  <si>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</si>
  <si>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</si>
  <si>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</si>
  <si>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</si>
  <si>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</si>
  <si>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</si>
  <si>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</si>
  <si>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</si>
  <si>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</si>
  <si>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</si>
  <si>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</si>
  <si>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</si>
  <si>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</si>
  <si>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2.40-2.60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</si>
  <si>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</si>
  <si>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</si>
  <si>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</si>
  <si>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</si>
  <si>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</si>
  <si>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</si>
  <si>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</si>
  <si>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</si>
  <si>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</si>
  <si>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</si>
  <si>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</si>
  <si>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</si>
  <si>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</si>
  <si>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</si>
  <si>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96-100</t>
  </si>
  <si>
    <t>160-190</t>
  </si>
  <si>
    <t>NK SECURITIES RESEARCH PRIVATE LIMITED</t>
  </si>
  <si>
    <t>Profit of Rs.217.5/-</t>
  </si>
  <si>
    <t>NIFTY 15100 CE 20-MAY</t>
  </si>
  <si>
    <t>100-120</t>
  </si>
  <si>
    <t>BURGERKING</t>
  </si>
  <si>
    <t>141-142</t>
  </si>
  <si>
    <t>155-160</t>
  </si>
  <si>
    <t>ITC  MAY FUT</t>
  </si>
  <si>
    <t>208.8-209.2</t>
  </si>
  <si>
    <t>ITC 215 CE MAY</t>
  </si>
  <si>
    <t>1.40-1.60</t>
  </si>
  <si>
    <t>OONE</t>
  </si>
  <si>
    <t>VMV</t>
  </si>
  <si>
    <t>534-537</t>
  </si>
  <si>
    <t>Profit of Rs.130/-</t>
  </si>
  <si>
    <t>405-415</t>
  </si>
  <si>
    <t>923-927</t>
  </si>
  <si>
    <t>970-980</t>
  </si>
  <si>
    <t>Profit of Rs.65/-</t>
  </si>
  <si>
    <t>Loss of Rs. 18/-</t>
  </si>
  <si>
    <t>M&amp;M 810 CE MAY</t>
  </si>
  <si>
    <t>25-27</t>
  </si>
  <si>
    <t>Loss of Rs.38.5/-</t>
  </si>
  <si>
    <t>ANUROOP</t>
  </si>
  <si>
    <t>SATYA PRAKASH MITTAL</t>
  </si>
  <si>
    <t>ARPAN DAS</t>
  </si>
  <si>
    <t>ETIL</t>
  </si>
  <si>
    <t>NIRMITEE</t>
  </si>
  <si>
    <t>AMAR MUKESHBHAI SHAH</t>
  </si>
  <si>
    <t>OSIAJEE</t>
  </si>
  <si>
    <t>ACVC FOREX PRIVATE LIMITED</t>
  </si>
  <si>
    <t>REGENCY</t>
  </si>
  <si>
    <t>SSPNFIN</t>
  </si>
  <si>
    <t>MAHESH PRATAP SINGH</t>
  </si>
  <si>
    <t>ESPS FINSERVE PRIVATE LIMITED</t>
  </si>
  <si>
    <t>SAAGAR VINESH VYAS</t>
  </si>
  <si>
    <t>RAJESH RAMANLAL KAPADIA</t>
  </si>
  <si>
    <t>FELIX</t>
  </si>
  <si>
    <t>Felix Industries Ltd.</t>
  </si>
  <si>
    <t>Indiabulls Hsg Fin Ltd</t>
  </si>
  <si>
    <t>TOWER RESEARCH CAPITAL MARKETS INDIA PRIVATE LIMITED</t>
  </si>
  <si>
    <t>Justdial Ltd.</t>
  </si>
  <si>
    <t>TEXMOPIPES</t>
  </si>
  <si>
    <t>Texmo Pipe &amp; Products Ltd</t>
  </si>
  <si>
    <t>DEN</t>
  </si>
  <si>
    <t>Den Networks Ltd</t>
  </si>
  <si>
    <t>BROAD STREET INVESTMENTS (SINGAPORE) PTE. LIMITED.</t>
  </si>
  <si>
    <t>RELIANCE 2000 CE MAY</t>
  </si>
  <si>
    <t>27-29</t>
  </si>
  <si>
    <t>50-60</t>
  </si>
  <si>
    <t>HDFC 2520 CE MAY</t>
  </si>
  <si>
    <t>590-595</t>
  </si>
  <si>
    <t>650-680</t>
  </si>
  <si>
    <t>1312-1316</t>
  </si>
  <si>
    <t>Profit of Rs.13/-</t>
  </si>
  <si>
    <t>Part Profit of Rs.28.5/-</t>
  </si>
  <si>
    <t>Profit of Rs.2.75/-</t>
  </si>
  <si>
    <t>ALKA</t>
  </si>
  <si>
    <t>UDAY V GHIYE</t>
  </si>
  <si>
    <t>BIOGEN</t>
  </si>
  <si>
    <t>R SATHIAMURTHI</t>
  </si>
  <si>
    <t>CDG</t>
  </si>
  <si>
    <t>LAXMIPAT DUDHERIA</t>
  </si>
  <si>
    <t>ARUN LAHA</t>
  </si>
  <si>
    <t>ITL</t>
  </si>
  <si>
    <t>SHARAD KANAYALAL SHAH</t>
  </si>
  <si>
    <t>MAHACORP</t>
  </si>
  <si>
    <t>MAXHEALTH</t>
  </si>
  <si>
    <t>WF ASIAN RECONNAISSANCE FUND LTD</t>
  </si>
  <si>
    <t>MAYUKH</t>
  </si>
  <si>
    <t>INDRAVADAN J MEHTA</t>
  </si>
  <si>
    <t>UTKARSH AJAYKUMAR PATEL</t>
  </si>
  <si>
    <t>MRCEXIM</t>
  </si>
  <si>
    <t>ESPS FINSERVE PRIVATE LIMITED.</t>
  </si>
  <si>
    <t>SUSHIL KUMAR MISHRA</t>
  </si>
  <si>
    <t>ARYAMAN BROKING LIMITED</t>
  </si>
  <si>
    <t>ZULIA ZAFAR</t>
  </si>
  <si>
    <t>DATTA PRALHAD MURKUT</t>
  </si>
  <si>
    <t>REEMA SAROYA</t>
  </si>
  <si>
    <t>AMIT BAJAJ</t>
  </si>
  <si>
    <t>VEENA TANDON</t>
  </si>
  <si>
    <t>SADHNA</t>
  </si>
  <si>
    <t>SARABJIT SINGH</t>
  </si>
  <si>
    <t>GAURAV GUPTA</t>
  </si>
  <si>
    <t>SALORAINTL</t>
  </si>
  <si>
    <t>ALERT CONSULTANTS &amp; CREDIT PRIVATE LIMITED</t>
  </si>
  <si>
    <t>SHANGAR</t>
  </si>
  <si>
    <t>SHREE SHIVSHAKTI PROJECT CONSULTANT PRIVATE LIMITED</t>
  </si>
  <si>
    <t>GOENKA BUSINESS &amp; FINANCE LIMITED</t>
  </si>
  <si>
    <t>NAVEEN GUPTA</t>
  </si>
  <si>
    <t>JINESH ASHWIN MATALIA</t>
  </si>
  <si>
    <t>SAMIRBHAI RASIKLAL SHAH</t>
  </si>
  <si>
    <t>JYOTIBEN CHANDULAL SANGHVI</t>
  </si>
  <si>
    <t>FINDOC INVESTMART PVT LTD</t>
  </si>
  <si>
    <t>MOHIT HIREN SHAH</t>
  </si>
  <si>
    <t>SUNIL KUMAR SINGH</t>
  </si>
  <si>
    <t>SUBASH RAMASHISH MISHRA</t>
  </si>
  <si>
    <t>SUPRBPA</t>
  </si>
  <si>
    <t>GHANSHYAM JASHBHAI PATEL</t>
  </si>
  <si>
    <t>GAYITHRI HANUMANTHARAJU</t>
  </si>
  <si>
    <t>TOYAMIND</t>
  </si>
  <si>
    <t>SHRENI SHARES PRIVATE LIMITED</t>
  </si>
  <si>
    <t>VALSONQ</t>
  </si>
  <si>
    <t>DANTHULURI MALLAPA RAJU VARMA</t>
  </si>
  <si>
    <t>VISTARAMAR</t>
  </si>
  <si>
    <t>KAMLESH JADAVJI JUNGI</t>
  </si>
  <si>
    <t>APOLLO</t>
  </si>
  <si>
    <t>Apollo Micro Systems Ltd</t>
  </si>
  <si>
    <t>APOLSINHOT</t>
  </si>
  <si>
    <t>Apollo Sindoori Hotels Li</t>
  </si>
  <si>
    <t>PORINJU V. VELIYATH</t>
  </si>
  <si>
    <t>BANARBEADS</t>
  </si>
  <si>
    <t>Banaras Beads Ltd</t>
  </si>
  <si>
    <t>GAURAV DOSHI</t>
  </si>
  <si>
    <t>B.W.TRADERS</t>
  </si>
  <si>
    <t>BCLIND</t>
  </si>
  <si>
    <t>BCL Industries Limited</t>
  </si>
  <si>
    <t>NIRMAN COMMODITIES PRIVATE LIMITED</t>
  </si>
  <si>
    <t>HARRMALAYA</t>
  </si>
  <si>
    <t>Harrisons  Malayalam Ltd</t>
  </si>
  <si>
    <t>VIJETA STOCK &amp; SHARES SERVICES PRIVATE LIMITED VIJETA  STOCK</t>
  </si>
  <si>
    <t>HFCL Limited</t>
  </si>
  <si>
    <t>KANPRPLA</t>
  </si>
  <si>
    <t>Kanpur Plastipack Limited</t>
  </si>
  <si>
    <t>G SANTOSH KAVAR</t>
  </si>
  <si>
    <t>MADHAV</t>
  </si>
  <si>
    <t>Madhav Marbles and Granit</t>
  </si>
  <si>
    <t>MANMOHAN CHAUHAN</t>
  </si>
  <si>
    <t>MOKSH</t>
  </si>
  <si>
    <t>Moksh Ornaments Limited</t>
  </si>
  <si>
    <t>DHAVAL MEHTA</t>
  </si>
  <si>
    <t>DHAVAL VINODBHAI GADANI</t>
  </si>
  <si>
    <t>RAMKUMAR BHOLANATH YADAV</t>
  </si>
  <si>
    <t>DHARMIK CHAUHAN</t>
  </si>
  <si>
    <t>KEYUR VINOD CHANDRA PARMAR</t>
  </si>
  <si>
    <t>SINTEX</t>
  </si>
  <si>
    <t>Sintex Industries Ltd.</t>
  </si>
  <si>
    <t>ADROIT FINANCIAL SERVICES PVT LTD</t>
  </si>
  <si>
    <t>South Indian Bank Ltd.</t>
  </si>
  <si>
    <t>TOPGAIN FINANCE PRIVATE LIMITED</t>
  </si>
  <si>
    <t>SHARE INDIA SECURITIES LIMITED</t>
  </si>
  <si>
    <t>PULIN INVESTMENTS PVT. LTD</t>
  </si>
  <si>
    <t>VERTOZ</t>
  </si>
  <si>
    <t>Vertoz Advertising Ltd</t>
  </si>
  <si>
    <t>SHREE SHIVSHAKTI PROJECT CONSULTANT PRIVATE LIMITE</t>
  </si>
  <si>
    <t>SILKON TRADES LLP</t>
  </si>
  <si>
    <t>RADIOCITY</t>
  </si>
  <si>
    <t>Music Broadcast Limited</t>
  </si>
  <si>
    <t>MARCELLUS INVESTMENT MANAGERS PVT LTD</t>
  </si>
  <si>
    <t>SICAL</t>
  </si>
  <si>
    <t>Sical Logistics Limited</t>
  </si>
  <si>
    <t>AXIS BANK  LIMITED</t>
  </si>
  <si>
    <t>SMCGLOBAL</t>
  </si>
  <si>
    <t>SMC Global Securities Ltd</t>
  </si>
  <si>
    <t>MILLENNIUM INVESTMENT AND ACQUISITION COMPANY INC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</si>
</sst>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6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46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164" fontId="46" fillId="2" borderId="36" xfId="0" applyNumberFormat="1" applyFont="1" applyFill="1" applyBorder="1" applyAlignment="1">
      <alignment horizontal="center" vertical="center"/>
    </xf>
    <xf numFmtId="164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0" sqref="C20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44340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E12" sqref="E12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44340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44" t="s">
        <v>16</v>
      </c>
      <c r="B9" s="546" t="s">
        <v>17</v>
      </c>
      <c r="C9" s="546" t="s">
        <v>18</v>
      </c>
      <c r="D9" s="546" t="s">
        <v>829</v>
      </c>
      <c r="E9" s="251" t="s">
        <v>19</v>
      </c>
      <c r="F9" s="251" t="s">
        <v>20</v>
      </c>
      <c r="G9" s="541" t="s">
        <v>21</v>
      </c>
      <c r="H9" s="542"/>
      <c r="I9" s="543"/>
      <c r="J9" s="541" t="s">
        <v>22</v>
      </c>
      <c r="K9" s="542"/>
      <c r="L9" s="543"/>
      <c r="M9" s="251"/>
      <c r="N9" s="258"/>
      <c r="O9" s="258"/>
      <c r="P9" s="258"/>
    </row>
    <row r="10" spans="1:16" ht="59.25" customHeight="1">
      <c r="A10" s="545"/>
      <c r="B10" s="547" t="s">
        <v>17</v>
      </c>
      <c r="C10" s="547"/>
      <c r="D10" s="547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34763.15</v>
      </c>
      <c r="F11" s="275">
        <v>34402.683333333327</v>
      </c>
      <c r="G11" s="287">
        <v>33950.366666666654</v>
      </c>
      <c r="H11" s="287">
        <v>33137.583333333328</v>
      </c>
      <c r="I11" s="287">
        <v>32685.266666666656</v>
      </c>
      <c r="J11" s="287">
        <v>35215.466666666653</v>
      </c>
      <c r="K11" s="287">
        <v>35667.783333333318</v>
      </c>
      <c r="L11" s="287">
        <v>36480.566666666651</v>
      </c>
      <c r="M11" s="274">
        <v>34855</v>
      </c>
      <c r="N11" s="274">
        <v>33589.9</v>
      </c>
      <c r="O11" s="438">
        <v>1994150</v>
      </c>
      <c r="P11" s="439">
        <v>0.23977680722423414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15206.2</v>
      </c>
      <c r="F12" s="288">
        <v>15140.983333333332</v>
      </c>
      <c r="G12" s="289">
        <v>15057.216666666664</v>
      </c>
      <c r="H12" s="289">
        <v>14908.233333333332</v>
      </c>
      <c r="I12" s="289">
        <v>14824.466666666664</v>
      </c>
      <c r="J12" s="289">
        <v>15289.966666666664</v>
      </c>
      <c r="K12" s="289">
        <v>15373.73333333333</v>
      </c>
      <c r="L12" s="289">
        <v>15522.716666666664</v>
      </c>
      <c r="M12" s="276">
        <v>15224.75</v>
      </c>
      <c r="N12" s="276">
        <v>14992</v>
      </c>
      <c r="O12" s="291">
        <v>12085775</v>
      </c>
      <c r="P12" s="292">
        <v>-1.3057671381936888E-2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16395.95</v>
      </c>
      <c r="F13" s="404">
        <v>16271.1</v>
      </c>
      <c r="G13" s="405">
        <v>16109.75</v>
      </c>
      <c r="H13" s="405">
        <v>15823.55</v>
      </c>
      <c r="I13" s="405">
        <v>15662.199999999999</v>
      </c>
      <c r="J13" s="405">
        <v>16557.300000000003</v>
      </c>
      <c r="K13" s="405">
        <v>16718.650000000001</v>
      </c>
      <c r="L13" s="405">
        <v>17004.850000000002</v>
      </c>
      <c r="M13" s="406">
        <v>16432.45</v>
      </c>
      <c r="N13" s="406">
        <v>15984.9</v>
      </c>
      <c r="O13" s="407">
        <v>18840</v>
      </c>
      <c r="P13" s="408">
        <v>-1.4644351464435146E-2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1669.85</v>
      </c>
      <c r="F14" s="288">
        <v>1687.2166666666665</v>
      </c>
      <c r="G14" s="289">
        <v>1648.383333333333</v>
      </c>
      <c r="H14" s="289">
        <v>1626.9166666666665</v>
      </c>
      <c r="I14" s="289">
        <v>1588.083333333333</v>
      </c>
      <c r="J14" s="289">
        <v>1708.6833333333329</v>
      </c>
      <c r="K14" s="289">
        <v>1747.5166666666664</v>
      </c>
      <c r="L14" s="289">
        <v>1768.9833333333329</v>
      </c>
      <c r="M14" s="276">
        <v>1726.05</v>
      </c>
      <c r="N14" s="276">
        <v>1665.75</v>
      </c>
      <c r="O14" s="291">
        <v>986000</v>
      </c>
      <c r="P14" s="292">
        <v>1.0013060513713539E-2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1967.6</v>
      </c>
      <c r="F15" s="288">
        <v>1973.8666666666668</v>
      </c>
      <c r="G15" s="289">
        <v>1958.0333333333335</v>
      </c>
      <c r="H15" s="289">
        <v>1948.4666666666667</v>
      </c>
      <c r="I15" s="289">
        <v>1932.6333333333334</v>
      </c>
      <c r="J15" s="289">
        <v>1983.4333333333336</v>
      </c>
      <c r="K15" s="289">
        <v>1999.2666666666667</v>
      </c>
      <c r="L15" s="289">
        <v>2008.8333333333337</v>
      </c>
      <c r="M15" s="276">
        <v>1989.7</v>
      </c>
      <c r="N15" s="276">
        <v>1964.3</v>
      </c>
      <c r="O15" s="291">
        <v>2263000</v>
      </c>
      <c r="P15" s="292">
        <v>-1.9284940411700976E-2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1318.45</v>
      </c>
      <c r="F16" s="288">
        <v>1320.3333333333333</v>
      </c>
      <c r="G16" s="289">
        <v>1303.2166666666665</v>
      </c>
      <c r="H16" s="289">
        <v>1287.9833333333331</v>
      </c>
      <c r="I16" s="289">
        <v>1270.8666666666663</v>
      </c>
      <c r="J16" s="289">
        <v>1335.5666666666666</v>
      </c>
      <c r="K16" s="289">
        <v>1352.6833333333334</v>
      </c>
      <c r="L16" s="289">
        <v>1367.9166666666667</v>
      </c>
      <c r="M16" s="276">
        <v>1337.45</v>
      </c>
      <c r="N16" s="276">
        <v>1305.0999999999999</v>
      </c>
      <c r="O16" s="291">
        <v>16547000</v>
      </c>
      <c r="P16" s="292">
        <v>1.3288426209430496E-2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771.75</v>
      </c>
      <c r="F17" s="288">
        <v>772.58333333333337</v>
      </c>
      <c r="G17" s="289">
        <v>767.41666666666674</v>
      </c>
      <c r="H17" s="289">
        <v>763.08333333333337</v>
      </c>
      <c r="I17" s="289">
        <v>757.91666666666674</v>
      </c>
      <c r="J17" s="289">
        <v>776.91666666666674</v>
      </c>
      <c r="K17" s="289">
        <v>782.08333333333348</v>
      </c>
      <c r="L17" s="289">
        <v>786.41666666666674</v>
      </c>
      <c r="M17" s="276">
        <v>777.75</v>
      </c>
      <c r="N17" s="276">
        <v>768.25</v>
      </c>
      <c r="O17" s="291">
        <v>74627500</v>
      </c>
      <c r="P17" s="292">
        <v>-7.6295274347168429E-3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3012.3</v>
      </c>
      <c r="F18" s="288">
        <v>3018.5500000000006</v>
      </c>
      <c r="G18" s="289">
        <v>2989.8000000000011</v>
      </c>
      <c r="H18" s="289">
        <v>2967.3000000000006</v>
      </c>
      <c r="I18" s="289">
        <v>2938.5500000000011</v>
      </c>
      <c r="J18" s="289">
        <v>3041.0500000000011</v>
      </c>
      <c r="K18" s="289">
        <v>3069.8</v>
      </c>
      <c r="L18" s="289">
        <v>3092.3000000000011</v>
      </c>
      <c r="M18" s="276">
        <v>3047.3</v>
      </c>
      <c r="N18" s="276">
        <v>2996.05</v>
      </c>
      <c r="O18" s="291">
        <v>471600</v>
      </c>
      <c r="P18" s="292">
        <v>2.6109660574412531E-2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794.3</v>
      </c>
      <c r="F19" s="288">
        <v>792.81666666666661</v>
      </c>
      <c r="G19" s="289">
        <v>786.68333333333317</v>
      </c>
      <c r="H19" s="289">
        <v>779.06666666666661</v>
      </c>
      <c r="I19" s="289">
        <v>772.93333333333317</v>
      </c>
      <c r="J19" s="289">
        <v>800.43333333333317</v>
      </c>
      <c r="K19" s="289">
        <v>806.56666666666661</v>
      </c>
      <c r="L19" s="289">
        <v>814.18333333333317</v>
      </c>
      <c r="M19" s="276">
        <v>798.95</v>
      </c>
      <c r="N19" s="276">
        <v>785.2</v>
      </c>
      <c r="O19" s="291">
        <v>5992000</v>
      </c>
      <c r="P19" s="292">
        <v>2.5149700598802394E-2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321.05</v>
      </c>
      <c r="F20" s="288">
        <v>321.81666666666666</v>
      </c>
      <c r="G20" s="289">
        <v>319.23333333333335</v>
      </c>
      <c r="H20" s="289">
        <v>317.41666666666669</v>
      </c>
      <c r="I20" s="289">
        <v>314.83333333333337</v>
      </c>
      <c r="J20" s="289">
        <v>323.63333333333333</v>
      </c>
      <c r="K20" s="289">
        <v>326.2166666666667</v>
      </c>
      <c r="L20" s="289">
        <v>328.0333333333333</v>
      </c>
      <c r="M20" s="276">
        <v>324.39999999999998</v>
      </c>
      <c r="N20" s="276">
        <v>320</v>
      </c>
      <c r="O20" s="291">
        <v>13989000</v>
      </c>
      <c r="P20" s="292">
        <v>-4.6031096563011457E-2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958.25</v>
      </c>
      <c r="F21" s="288">
        <v>962.81666666666661</v>
      </c>
      <c r="G21" s="289">
        <v>950.88333333333321</v>
      </c>
      <c r="H21" s="289">
        <v>943.51666666666665</v>
      </c>
      <c r="I21" s="289">
        <v>931.58333333333326</v>
      </c>
      <c r="J21" s="289">
        <v>970.18333333333317</v>
      </c>
      <c r="K21" s="289">
        <v>982.11666666666656</v>
      </c>
      <c r="L21" s="289">
        <v>989.48333333333312</v>
      </c>
      <c r="M21" s="276">
        <v>974.75</v>
      </c>
      <c r="N21" s="276">
        <v>955.45</v>
      </c>
      <c r="O21" s="291">
        <v>1359600</v>
      </c>
      <c r="P21" s="292">
        <v>3.2581453634085211E-2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3251.65</v>
      </c>
      <c r="F22" s="288">
        <v>3249.8833333333332</v>
      </c>
      <c r="G22" s="289">
        <v>3231.6166666666663</v>
      </c>
      <c r="H22" s="289">
        <v>3211.583333333333</v>
      </c>
      <c r="I22" s="289">
        <v>3193.3166666666662</v>
      </c>
      <c r="J22" s="289">
        <v>3269.9166666666665</v>
      </c>
      <c r="K22" s="289">
        <v>3288.1833333333329</v>
      </c>
      <c r="L22" s="289">
        <v>3308.2166666666667</v>
      </c>
      <c r="M22" s="276">
        <v>3268.15</v>
      </c>
      <c r="N22" s="276">
        <v>3229.85</v>
      </c>
      <c r="O22" s="291">
        <v>1915500</v>
      </c>
      <c r="P22" s="292">
        <v>-3.8282917032760135E-2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218.35</v>
      </c>
      <c r="F23" s="288">
        <v>217.54999999999998</v>
      </c>
      <c r="G23" s="289">
        <v>215.44999999999996</v>
      </c>
      <c r="H23" s="289">
        <v>212.54999999999998</v>
      </c>
      <c r="I23" s="289">
        <v>210.44999999999996</v>
      </c>
      <c r="J23" s="289">
        <v>220.44999999999996</v>
      </c>
      <c r="K23" s="289">
        <v>222.54999999999998</v>
      </c>
      <c r="L23" s="289">
        <v>225.44999999999996</v>
      </c>
      <c r="M23" s="276">
        <v>219.65</v>
      </c>
      <c r="N23" s="276">
        <v>214.65</v>
      </c>
      <c r="O23" s="291">
        <v>16597500</v>
      </c>
      <c r="P23" s="292">
        <v>8.0473732159125413E-3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126</v>
      </c>
      <c r="F24" s="288">
        <v>125.76666666666667</v>
      </c>
      <c r="G24" s="289">
        <v>124.43333333333334</v>
      </c>
      <c r="H24" s="289">
        <v>122.86666666666667</v>
      </c>
      <c r="I24" s="289">
        <v>121.53333333333335</v>
      </c>
      <c r="J24" s="289">
        <v>127.33333333333333</v>
      </c>
      <c r="K24" s="289">
        <v>128.66666666666669</v>
      </c>
      <c r="L24" s="289">
        <v>130.23333333333332</v>
      </c>
      <c r="M24" s="276">
        <v>127.1</v>
      </c>
      <c r="N24" s="276">
        <v>124.2</v>
      </c>
      <c r="O24" s="291">
        <v>34785000</v>
      </c>
      <c r="P24" s="292">
        <v>2.1675918583135077E-2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2842.25</v>
      </c>
      <c r="F25" s="288">
        <v>2837.6833333333329</v>
      </c>
      <c r="G25" s="289">
        <v>2812.5666666666657</v>
      </c>
      <c r="H25" s="289">
        <v>2782.8833333333328</v>
      </c>
      <c r="I25" s="289">
        <v>2757.7666666666655</v>
      </c>
      <c r="J25" s="289">
        <v>2867.3666666666659</v>
      </c>
      <c r="K25" s="289">
        <v>2892.4833333333336</v>
      </c>
      <c r="L25" s="289">
        <v>2922.1666666666661</v>
      </c>
      <c r="M25" s="276">
        <v>2862.8</v>
      </c>
      <c r="N25" s="276">
        <v>2808</v>
      </c>
      <c r="O25" s="291">
        <v>5023800</v>
      </c>
      <c r="P25" s="292">
        <v>-3.8072575847709696E-3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985.05</v>
      </c>
      <c r="F26" s="288">
        <v>980.88333333333321</v>
      </c>
      <c r="G26" s="289">
        <v>969.36666666666645</v>
      </c>
      <c r="H26" s="289">
        <v>953.68333333333328</v>
      </c>
      <c r="I26" s="289">
        <v>942.16666666666652</v>
      </c>
      <c r="J26" s="289">
        <v>996.56666666666638</v>
      </c>
      <c r="K26" s="289">
        <v>1008.0833333333333</v>
      </c>
      <c r="L26" s="289">
        <v>1023.7666666666663</v>
      </c>
      <c r="M26" s="276">
        <v>992.4</v>
      </c>
      <c r="N26" s="276">
        <v>965.2</v>
      </c>
      <c r="O26" s="291">
        <v>2877500</v>
      </c>
      <c r="P26" s="292">
        <v>-3.9806161301488407E-3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1015.05</v>
      </c>
      <c r="F27" s="288">
        <v>1021.2166666666667</v>
      </c>
      <c r="G27" s="289">
        <v>1006.6833333333334</v>
      </c>
      <c r="H27" s="289">
        <v>998.31666666666672</v>
      </c>
      <c r="I27" s="289">
        <v>983.78333333333342</v>
      </c>
      <c r="J27" s="289">
        <v>1029.5833333333335</v>
      </c>
      <c r="K27" s="289">
        <v>1044.1166666666668</v>
      </c>
      <c r="L27" s="289">
        <v>1052.4833333333333</v>
      </c>
      <c r="M27" s="276">
        <v>1035.75</v>
      </c>
      <c r="N27" s="276">
        <v>1012.85</v>
      </c>
      <c r="O27" s="291">
        <v>9712950</v>
      </c>
      <c r="P27" s="292">
        <v>-1.15756052387882E-2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733.7</v>
      </c>
      <c r="F28" s="288">
        <v>726.26666666666677</v>
      </c>
      <c r="G28" s="289">
        <v>717.13333333333355</v>
      </c>
      <c r="H28" s="289">
        <v>700.56666666666683</v>
      </c>
      <c r="I28" s="289">
        <v>691.43333333333362</v>
      </c>
      <c r="J28" s="289">
        <v>742.83333333333348</v>
      </c>
      <c r="K28" s="289">
        <v>751.9666666666667</v>
      </c>
      <c r="L28" s="289">
        <v>768.53333333333342</v>
      </c>
      <c r="M28" s="276">
        <v>735.4</v>
      </c>
      <c r="N28" s="276">
        <v>709.7</v>
      </c>
      <c r="O28" s="291">
        <v>45988800</v>
      </c>
      <c r="P28" s="292">
        <v>3.6119822645182223E-2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4132.55</v>
      </c>
      <c r="F29" s="288">
        <v>4112.7000000000007</v>
      </c>
      <c r="G29" s="289">
        <v>4081.0500000000011</v>
      </c>
      <c r="H29" s="289">
        <v>4029.55</v>
      </c>
      <c r="I29" s="289">
        <v>3997.9000000000005</v>
      </c>
      <c r="J29" s="289">
        <v>4164.2000000000016</v>
      </c>
      <c r="K29" s="289">
        <v>4195.8500000000013</v>
      </c>
      <c r="L29" s="289">
        <v>4247.3500000000022</v>
      </c>
      <c r="M29" s="276">
        <v>4144.3500000000004</v>
      </c>
      <c r="N29" s="276">
        <v>4061.2</v>
      </c>
      <c r="O29" s="291">
        <v>1945500</v>
      </c>
      <c r="P29" s="292">
        <v>6.4132367017639816E-2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11311.35</v>
      </c>
      <c r="F30" s="288">
        <v>11339.449999999999</v>
      </c>
      <c r="G30" s="289">
        <v>11226.899999999998</v>
      </c>
      <c r="H30" s="289">
        <v>11142.449999999999</v>
      </c>
      <c r="I30" s="289">
        <v>11029.899999999998</v>
      </c>
      <c r="J30" s="289">
        <v>11423.899999999998</v>
      </c>
      <c r="K30" s="289">
        <v>11536.449999999997</v>
      </c>
      <c r="L30" s="289">
        <v>11620.899999999998</v>
      </c>
      <c r="M30" s="276">
        <v>11452</v>
      </c>
      <c r="N30" s="276">
        <v>11255</v>
      </c>
      <c r="O30" s="291">
        <v>785200</v>
      </c>
      <c r="P30" s="292">
        <v>-1.5145338810322661E-2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5658.05</v>
      </c>
      <c r="F31" s="288">
        <v>5660.583333333333</v>
      </c>
      <c r="G31" s="289">
        <v>5603.9166666666661</v>
      </c>
      <c r="H31" s="289">
        <v>5549.7833333333328</v>
      </c>
      <c r="I31" s="289">
        <v>5493.1166666666659</v>
      </c>
      <c r="J31" s="289">
        <v>5714.7166666666662</v>
      </c>
      <c r="K31" s="289">
        <v>5771.3833333333323</v>
      </c>
      <c r="L31" s="289">
        <v>5825.5166666666664</v>
      </c>
      <c r="M31" s="276">
        <v>5717.25</v>
      </c>
      <c r="N31" s="276">
        <v>5606.45</v>
      </c>
      <c r="O31" s="291">
        <v>4047750</v>
      </c>
      <c r="P31" s="292">
        <v>5.1261240788234914E-2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2140.35</v>
      </c>
      <c r="F32" s="288">
        <v>2158.75</v>
      </c>
      <c r="G32" s="289">
        <v>2107.6</v>
      </c>
      <c r="H32" s="289">
        <v>2074.85</v>
      </c>
      <c r="I32" s="289">
        <v>2023.6999999999998</v>
      </c>
      <c r="J32" s="289">
        <v>2191.5</v>
      </c>
      <c r="K32" s="289">
        <v>2242.6499999999996</v>
      </c>
      <c r="L32" s="289">
        <v>2275.4</v>
      </c>
      <c r="M32" s="276">
        <v>2209.9</v>
      </c>
      <c r="N32" s="276">
        <v>2126</v>
      </c>
      <c r="O32" s="291">
        <v>1687600</v>
      </c>
      <c r="P32" s="292">
        <v>-3.6757990867579908E-2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300.60000000000002</v>
      </c>
      <c r="F33" s="288">
        <v>299.91666666666669</v>
      </c>
      <c r="G33" s="289">
        <v>296.83333333333337</v>
      </c>
      <c r="H33" s="289">
        <v>293.06666666666666</v>
      </c>
      <c r="I33" s="289">
        <v>289.98333333333335</v>
      </c>
      <c r="J33" s="289">
        <v>303.68333333333339</v>
      </c>
      <c r="K33" s="289">
        <v>306.76666666666677</v>
      </c>
      <c r="L33" s="289">
        <v>310.53333333333342</v>
      </c>
      <c r="M33" s="276">
        <v>303</v>
      </c>
      <c r="N33" s="276">
        <v>296.14999999999998</v>
      </c>
      <c r="O33" s="291">
        <v>24931800</v>
      </c>
      <c r="P33" s="292">
        <v>-5.6712132089016508E-3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81.25</v>
      </c>
      <c r="F34" s="288">
        <v>80.066666666666663</v>
      </c>
      <c r="G34" s="289">
        <v>78.633333333333326</v>
      </c>
      <c r="H34" s="289">
        <v>76.016666666666666</v>
      </c>
      <c r="I34" s="289">
        <v>74.583333333333329</v>
      </c>
      <c r="J34" s="289">
        <v>82.683333333333323</v>
      </c>
      <c r="K34" s="289">
        <v>84.11666666666666</v>
      </c>
      <c r="L34" s="289">
        <v>86.73333333333332</v>
      </c>
      <c r="M34" s="276">
        <v>81.5</v>
      </c>
      <c r="N34" s="276">
        <v>77.45</v>
      </c>
      <c r="O34" s="291">
        <v>190815300</v>
      </c>
      <c r="P34" s="292">
        <v>0.18378456848370472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1491.4</v>
      </c>
      <c r="F35" s="288">
        <v>1488.8166666666668</v>
      </c>
      <c r="G35" s="289">
        <v>1469.6833333333336</v>
      </c>
      <c r="H35" s="289">
        <v>1447.9666666666667</v>
      </c>
      <c r="I35" s="289">
        <v>1428.8333333333335</v>
      </c>
      <c r="J35" s="289">
        <v>1510.5333333333338</v>
      </c>
      <c r="K35" s="289">
        <v>1529.666666666667</v>
      </c>
      <c r="L35" s="289">
        <v>1551.3833333333339</v>
      </c>
      <c r="M35" s="276">
        <v>1507.95</v>
      </c>
      <c r="N35" s="276">
        <v>1467.1</v>
      </c>
      <c r="O35" s="291">
        <v>1102200</v>
      </c>
      <c r="P35" s="292">
        <v>-2.4888003982080635E-3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157.4</v>
      </c>
      <c r="F36" s="288">
        <v>157.30000000000001</v>
      </c>
      <c r="G36" s="289">
        <v>155.90000000000003</v>
      </c>
      <c r="H36" s="289">
        <v>154.40000000000003</v>
      </c>
      <c r="I36" s="289">
        <v>153.00000000000006</v>
      </c>
      <c r="J36" s="289">
        <v>158.80000000000001</v>
      </c>
      <c r="K36" s="289">
        <v>160.19999999999999</v>
      </c>
      <c r="L36" s="289">
        <v>161.69999999999999</v>
      </c>
      <c r="M36" s="276">
        <v>158.69999999999999</v>
      </c>
      <c r="N36" s="276">
        <v>155.80000000000001</v>
      </c>
      <c r="O36" s="291">
        <v>29100400</v>
      </c>
      <c r="P36" s="292">
        <v>-4.9376299376299379E-3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794.1</v>
      </c>
      <c r="F37" s="288">
        <v>796.4</v>
      </c>
      <c r="G37" s="289">
        <v>789.3</v>
      </c>
      <c r="H37" s="289">
        <v>784.5</v>
      </c>
      <c r="I37" s="289">
        <v>777.4</v>
      </c>
      <c r="J37" s="289">
        <v>801.19999999999993</v>
      </c>
      <c r="K37" s="289">
        <v>808.30000000000007</v>
      </c>
      <c r="L37" s="289">
        <v>813.09999999999991</v>
      </c>
      <c r="M37" s="276">
        <v>803.5</v>
      </c>
      <c r="N37" s="276">
        <v>791.6</v>
      </c>
      <c r="O37" s="291">
        <v>3691600</v>
      </c>
      <c r="P37" s="292">
        <v>6.5986802639472104E-3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647.54999999999995</v>
      </c>
      <c r="F38" s="288">
        <v>652.6</v>
      </c>
      <c r="G38" s="289">
        <v>640.90000000000009</v>
      </c>
      <c r="H38" s="289">
        <v>634.25000000000011</v>
      </c>
      <c r="I38" s="289">
        <v>622.55000000000018</v>
      </c>
      <c r="J38" s="289">
        <v>659.25</v>
      </c>
      <c r="K38" s="289">
        <v>670.95</v>
      </c>
      <c r="L38" s="289">
        <v>677.59999999999991</v>
      </c>
      <c r="M38" s="276">
        <v>664.3</v>
      </c>
      <c r="N38" s="276">
        <v>645.95000000000005</v>
      </c>
      <c r="O38" s="291">
        <v>7104000</v>
      </c>
      <c r="P38" s="292">
        <v>3.5191256830601092E-2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531.9</v>
      </c>
      <c r="F39" s="288">
        <v>528.19999999999993</v>
      </c>
      <c r="G39" s="289">
        <v>522.19999999999982</v>
      </c>
      <c r="H39" s="289">
        <v>512.49999999999989</v>
      </c>
      <c r="I39" s="289">
        <v>506.49999999999977</v>
      </c>
      <c r="J39" s="289">
        <v>537.89999999999986</v>
      </c>
      <c r="K39" s="289">
        <v>543.90000000000009</v>
      </c>
      <c r="L39" s="289">
        <v>553.59999999999991</v>
      </c>
      <c r="M39" s="276">
        <v>534.20000000000005</v>
      </c>
      <c r="N39" s="276">
        <v>518.5</v>
      </c>
      <c r="O39" s="291">
        <v>116196525</v>
      </c>
      <c r="P39" s="292">
        <v>-3.0576789437109102E-2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72.400000000000006</v>
      </c>
      <c r="F40" s="288">
        <v>72.7</v>
      </c>
      <c r="G40" s="289">
        <v>71.650000000000006</v>
      </c>
      <c r="H40" s="289">
        <v>70.900000000000006</v>
      </c>
      <c r="I40" s="289">
        <v>69.850000000000009</v>
      </c>
      <c r="J40" s="289">
        <v>73.45</v>
      </c>
      <c r="K40" s="289">
        <v>74.499999999999986</v>
      </c>
      <c r="L40" s="289">
        <v>75.25</v>
      </c>
      <c r="M40" s="276">
        <v>73.75</v>
      </c>
      <c r="N40" s="276">
        <v>71.95</v>
      </c>
      <c r="O40" s="291">
        <v>105882000</v>
      </c>
      <c r="P40" s="292">
        <v>-6.8882733148661127E-2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383.65</v>
      </c>
      <c r="F41" s="288">
        <v>384.48333333333329</v>
      </c>
      <c r="G41" s="289">
        <v>382.26666666666659</v>
      </c>
      <c r="H41" s="289">
        <v>380.88333333333333</v>
      </c>
      <c r="I41" s="289">
        <v>378.66666666666663</v>
      </c>
      <c r="J41" s="289">
        <v>385.86666666666656</v>
      </c>
      <c r="K41" s="289">
        <v>388.08333333333326</v>
      </c>
      <c r="L41" s="289">
        <v>389.46666666666653</v>
      </c>
      <c r="M41" s="276">
        <v>386.7</v>
      </c>
      <c r="N41" s="276">
        <v>383.1</v>
      </c>
      <c r="O41" s="291">
        <v>21137000</v>
      </c>
      <c r="P41" s="292">
        <v>2.5440749832626647E-2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15293.55</v>
      </c>
      <c r="F42" s="288">
        <v>15367.85</v>
      </c>
      <c r="G42" s="289">
        <v>14985.7</v>
      </c>
      <c r="H42" s="289">
        <v>14677.85</v>
      </c>
      <c r="I42" s="289">
        <v>14295.7</v>
      </c>
      <c r="J42" s="289">
        <v>15675.7</v>
      </c>
      <c r="K42" s="289">
        <v>16057.849999999999</v>
      </c>
      <c r="L42" s="289">
        <v>16365.7</v>
      </c>
      <c r="M42" s="276">
        <v>15750</v>
      </c>
      <c r="N42" s="276">
        <v>15060</v>
      </c>
      <c r="O42" s="291">
        <v>160300</v>
      </c>
      <c r="P42" s="292">
        <v>9.7637795275590557E-3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461.7</v>
      </c>
      <c r="F43" s="288">
        <v>463.5</v>
      </c>
      <c r="G43" s="289">
        <v>458.25</v>
      </c>
      <c r="H43" s="289">
        <v>454.8</v>
      </c>
      <c r="I43" s="289">
        <v>449.55</v>
      </c>
      <c r="J43" s="289">
        <v>466.95</v>
      </c>
      <c r="K43" s="289">
        <v>472.2</v>
      </c>
      <c r="L43" s="289">
        <v>475.65</v>
      </c>
      <c r="M43" s="276">
        <v>468.75</v>
      </c>
      <c r="N43" s="276">
        <v>460.05</v>
      </c>
      <c r="O43" s="291">
        <v>47849400</v>
      </c>
      <c r="P43" s="292">
        <v>2.6370656370656369E-2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3405.9</v>
      </c>
      <c r="F44" s="288">
        <v>3400.5833333333335</v>
      </c>
      <c r="G44" s="289">
        <v>3387.9666666666672</v>
      </c>
      <c r="H44" s="289">
        <v>3370.0333333333338</v>
      </c>
      <c r="I44" s="289">
        <v>3357.4166666666674</v>
      </c>
      <c r="J44" s="289">
        <v>3418.5166666666669</v>
      </c>
      <c r="K44" s="289">
        <v>3431.1333333333328</v>
      </c>
      <c r="L44" s="289">
        <v>3449.0666666666666</v>
      </c>
      <c r="M44" s="276">
        <v>3413.2</v>
      </c>
      <c r="N44" s="276">
        <v>3382.65</v>
      </c>
      <c r="O44" s="291">
        <v>2210600</v>
      </c>
      <c r="P44" s="292">
        <v>-1.7336415362731152E-2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616.9</v>
      </c>
      <c r="F45" s="288">
        <v>616.43333333333339</v>
      </c>
      <c r="G45" s="289">
        <v>610.86666666666679</v>
      </c>
      <c r="H45" s="289">
        <v>604.83333333333337</v>
      </c>
      <c r="I45" s="289">
        <v>599.26666666666677</v>
      </c>
      <c r="J45" s="289">
        <v>622.46666666666681</v>
      </c>
      <c r="K45" s="289">
        <v>628.03333333333342</v>
      </c>
      <c r="L45" s="289">
        <v>634.06666666666683</v>
      </c>
      <c r="M45" s="276">
        <v>622</v>
      </c>
      <c r="N45" s="276">
        <v>610.4</v>
      </c>
      <c r="O45" s="291">
        <v>19925400</v>
      </c>
      <c r="P45" s="292">
        <v>-8.2128777923784497E-3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153.6</v>
      </c>
      <c r="F46" s="288">
        <v>152.11666666666665</v>
      </c>
      <c r="G46" s="289">
        <v>149.93333333333328</v>
      </c>
      <c r="H46" s="289">
        <v>146.26666666666662</v>
      </c>
      <c r="I46" s="289">
        <v>144.08333333333326</v>
      </c>
      <c r="J46" s="289">
        <v>155.7833333333333</v>
      </c>
      <c r="K46" s="289">
        <v>157.96666666666664</v>
      </c>
      <c r="L46" s="289">
        <v>161.63333333333333</v>
      </c>
      <c r="M46" s="276">
        <v>154.30000000000001</v>
      </c>
      <c r="N46" s="276">
        <v>148.44999999999999</v>
      </c>
      <c r="O46" s="291">
        <v>61014600</v>
      </c>
      <c r="P46" s="292">
        <v>9.2535292980081216E-2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582.65</v>
      </c>
      <c r="F47" s="288">
        <v>580.41666666666663</v>
      </c>
      <c r="G47" s="289">
        <v>574.43333333333328</v>
      </c>
      <c r="H47" s="289">
        <v>566.2166666666667</v>
      </c>
      <c r="I47" s="289">
        <v>560.23333333333335</v>
      </c>
      <c r="J47" s="289">
        <v>588.63333333333321</v>
      </c>
      <c r="K47" s="289">
        <v>594.61666666666656</v>
      </c>
      <c r="L47" s="289">
        <v>602.83333333333314</v>
      </c>
      <c r="M47" s="276">
        <v>586.4</v>
      </c>
      <c r="N47" s="276">
        <v>572.20000000000005</v>
      </c>
      <c r="O47" s="291">
        <v>7537500</v>
      </c>
      <c r="P47" s="292">
        <v>3.1474512487170717E-2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927.75</v>
      </c>
      <c r="F48" s="288">
        <v>933.58333333333337</v>
      </c>
      <c r="G48" s="289">
        <v>917.16666666666674</v>
      </c>
      <c r="H48" s="289">
        <v>906.58333333333337</v>
      </c>
      <c r="I48" s="289">
        <v>890.16666666666674</v>
      </c>
      <c r="J48" s="289">
        <v>944.16666666666674</v>
      </c>
      <c r="K48" s="289">
        <v>960.58333333333348</v>
      </c>
      <c r="L48" s="289">
        <v>971.16666666666674</v>
      </c>
      <c r="M48" s="276">
        <v>950</v>
      </c>
      <c r="N48" s="276">
        <v>923</v>
      </c>
      <c r="O48" s="291">
        <v>12462450</v>
      </c>
      <c r="P48" s="292">
        <v>-8.1664910432033722E-2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147.44999999999999</v>
      </c>
      <c r="F49" s="288">
        <v>148.26666666666668</v>
      </c>
      <c r="G49" s="289">
        <v>146.38333333333335</v>
      </c>
      <c r="H49" s="289">
        <v>145.31666666666666</v>
      </c>
      <c r="I49" s="289">
        <v>143.43333333333334</v>
      </c>
      <c r="J49" s="289">
        <v>149.33333333333337</v>
      </c>
      <c r="K49" s="289">
        <v>151.2166666666667</v>
      </c>
      <c r="L49" s="289">
        <v>152.28333333333339</v>
      </c>
      <c r="M49" s="276">
        <v>150.15</v>
      </c>
      <c r="N49" s="276">
        <v>147.19999999999999</v>
      </c>
      <c r="O49" s="291">
        <v>52281600</v>
      </c>
      <c r="P49" s="292">
        <v>-4.5837804691093054E-2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3338.85</v>
      </c>
      <c r="F50" s="288">
        <v>3350.9500000000003</v>
      </c>
      <c r="G50" s="289">
        <v>3307.9000000000005</v>
      </c>
      <c r="H50" s="289">
        <v>3276.9500000000003</v>
      </c>
      <c r="I50" s="289">
        <v>3233.9000000000005</v>
      </c>
      <c r="J50" s="289">
        <v>3381.9000000000005</v>
      </c>
      <c r="K50" s="289">
        <v>3424.9500000000007</v>
      </c>
      <c r="L50" s="289">
        <v>3455.9000000000005</v>
      </c>
      <c r="M50" s="276">
        <v>3394</v>
      </c>
      <c r="N50" s="276">
        <v>3320</v>
      </c>
      <c r="O50" s="291">
        <v>1727500</v>
      </c>
      <c r="P50" s="292">
        <v>-9.6141268803139307E-2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1635.45</v>
      </c>
      <c r="F51" s="288">
        <v>1636.55</v>
      </c>
      <c r="G51" s="289">
        <v>1622.55</v>
      </c>
      <c r="H51" s="289">
        <v>1609.65</v>
      </c>
      <c r="I51" s="289">
        <v>1595.65</v>
      </c>
      <c r="J51" s="289">
        <v>1649.4499999999998</v>
      </c>
      <c r="K51" s="289">
        <v>1663.4499999999998</v>
      </c>
      <c r="L51" s="289">
        <v>1676.3499999999997</v>
      </c>
      <c r="M51" s="276">
        <v>1650.55</v>
      </c>
      <c r="N51" s="276">
        <v>1623.65</v>
      </c>
      <c r="O51" s="291">
        <v>3438050</v>
      </c>
      <c r="P51" s="292">
        <v>-3.1166781733898807E-2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588.20000000000005</v>
      </c>
      <c r="F52" s="288">
        <v>593.63333333333333</v>
      </c>
      <c r="G52" s="289">
        <v>577.36666666666667</v>
      </c>
      <c r="H52" s="289">
        <v>566.5333333333333</v>
      </c>
      <c r="I52" s="289">
        <v>550.26666666666665</v>
      </c>
      <c r="J52" s="289">
        <v>604.4666666666667</v>
      </c>
      <c r="K52" s="289">
        <v>620.73333333333335</v>
      </c>
      <c r="L52" s="289">
        <v>631.56666666666672</v>
      </c>
      <c r="M52" s="276">
        <v>609.9</v>
      </c>
      <c r="N52" s="276">
        <v>582.79999999999995</v>
      </c>
      <c r="O52" s="291">
        <v>7610247</v>
      </c>
      <c r="P52" s="292">
        <v>5.8708414872798431E-2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175.85</v>
      </c>
      <c r="F53" s="288">
        <v>174.95000000000002</v>
      </c>
      <c r="G53" s="289">
        <v>173.65000000000003</v>
      </c>
      <c r="H53" s="289">
        <v>171.45000000000002</v>
      </c>
      <c r="I53" s="289">
        <v>170.15000000000003</v>
      </c>
      <c r="J53" s="289">
        <v>177.15000000000003</v>
      </c>
      <c r="K53" s="289">
        <v>178.45000000000005</v>
      </c>
      <c r="L53" s="289">
        <v>180.65000000000003</v>
      </c>
      <c r="M53" s="276">
        <v>176.25</v>
      </c>
      <c r="N53" s="276">
        <v>172.75</v>
      </c>
      <c r="O53" s="291">
        <v>5530400</v>
      </c>
      <c r="P53" s="292">
        <v>4.5045045045045045E-3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834.9</v>
      </c>
      <c r="F54" s="288">
        <v>842.41666666666663</v>
      </c>
      <c r="G54" s="289">
        <v>824.88333333333321</v>
      </c>
      <c r="H54" s="289">
        <v>814.86666666666656</v>
      </c>
      <c r="I54" s="289">
        <v>797.33333333333314</v>
      </c>
      <c r="J54" s="289">
        <v>852.43333333333328</v>
      </c>
      <c r="K54" s="289">
        <v>869.96666666666681</v>
      </c>
      <c r="L54" s="289">
        <v>879.98333333333335</v>
      </c>
      <c r="M54" s="276">
        <v>859.95</v>
      </c>
      <c r="N54" s="276">
        <v>832.4</v>
      </c>
      <c r="O54" s="291">
        <v>1864800</v>
      </c>
      <c r="P54" s="292">
        <v>-2.8142589118198873E-2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537.54999999999995</v>
      </c>
      <c r="F55" s="288">
        <v>538</v>
      </c>
      <c r="G55" s="289">
        <v>535.75</v>
      </c>
      <c r="H55" s="289">
        <v>533.95000000000005</v>
      </c>
      <c r="I55" s="289">
        <v>531.70000000000005</v>
      </c>
      <c r="J55" s="289">
        <v>539.79999999999995</v>
      </c>
      <c r="K55" s="289">
        <v>542.04999999999995</v>
      </c>
      <c r="L55" s="289">
        <v>543.84999999999991</v>
      </c>
      <c r="M55" s="276">
        <v>540.25</v>
      </c>
      <c r="N55" s="276">
        <v>536.20000000000005</v>
      </c>
      <c r="O55" s="291">
        <v>12196250</v>
      </c>
      <c r="P55" s="292">
        <v>-2.8284035454635991E-2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1764.6</v>
      </c>
      <c r="F56" s="288">
        <v>1775.05</v>
      </c>
      <c r="G56" s="289">
        <v>1750.1999999999998</v>
      </c>
      <c r="H56" s="289">
        <v>1735.8</v>
      </c>
      <c r="I56" s="289">
        <v>1710.9499999999998</v>
      </c>
      <c r="J56" s="289">
        <v>1789.4499999999998</v>
      </c>
      <c r="K56" s="289">
        <v>1814.2999999999997</v>
      </c>
      <c r="L56" s="289">
        <v>1828.6999999999998</v>
      </c>
      <c r="M56" s="276">
        <v>1799.9</v>
      </c>
      <c r="N56" s="276">
        <v>1760.65</v>
      </c>
      <c r="O56" s="291">
        <v>1901000</v>
      </c>
      <c r="P56" s="292">
        <v>1.6305800588078054E-2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4088.4</v>
      </c>
      <c r="F57" s="288">
        <v>4089.3333333333335</v>
      </c>
      <c r="G57" s="289">
        <v>4061.7666666666673</v>
      </c>
      <c r="H57" s="289">
        <v>4035.1333333333337</v>
      </c>
      <c r="I57" s="289">
        <v>4007.5666666666675</v>
      </c>
      <c r="J57" s="289">
        <v>4115.9666666666672</v>
      </c>
      <c r="K57" s="289">
        <v>4143.5333333333338</v>
      </c>
      <c r="L57" s="289">
        <v>4170.166666666667</v>
      </c>
      <c r="M57" s="276">
        <v>4116.8999999999996</v>
      </c>
      <c r="N57" s="276">
        <v>4062.7</v>
      </c>
      <c r="O57" s="291">
        <v>2509400</v>
      </c>
      <c r="P57" s="292">
        <v>-2.8268277571251547E-2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269.39999999999998</v>
      </c>
      <c r="F58" s="288">
        <v>271.06666666666666</v>
      </c>
      <c r="G58" s="289">
        <v>265.83333333333331</v>
      </c>
      <c r="H58" s="289">
        <v>262.26666666666665</v>
      </c>
      <c r="I58" s="289">
        <v>257.0333333333333</v>
      </c>
      <c r="J58" s="289">
        <v>274.63333333333333</v>
      </c>
      <c r="K58" s="289">
        <v>279.86666666666667</v>
      </c>
      <c r="L58" s="289">
        <v>283.43333333333334</v>
      </c>
      <c r="M58" s="276">
        <v>276.3</v>
      </c>
      <c r="N58" s="276">
        <v>267.5</v>
      </c>
      <c r="O58" s="291">
        <v>30996900</v>
      </c>
      <c r="P58" s="292">
        <v>5.7294011706438538E-2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5237.25</v>
      </c>
      <c r="F59" s="288">
        <v>5242.6500000000005</v>
      </c>
      <c r="G59" s="289">
        <v>5196.3000000000011</v>
      </c>
      <c r="H59" s="289">
        <v>5155.3500000000004</v>
      </c>
      <c r="I59" s="289">
        <v>5109.0000000000009</v>
      </c>
      <c r="J59" s="289">
        <v>5283.6000000000013</v>
      </c>
      <c r="K59" s="289">
        <v>5329.9500000000016</v>
      </c>
      <c r="L59" s="289">
        <v>5370.9000000000015</v>
      </c>
      <c r="M59" s="276">
        <v>5289</v>
      </c>
      <c r="N59" s="276">
        <v>5201.7</v>
      </c>
      <c r="O59" s="291">
        <v>3170375</v>
      </c>
      <c r="P59" s="292">
        <v>-3.5260555344237353E-2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2533.0500000000002</v>
      </c>
      <c r="F60" s="288">
        <v>2539.5166666666669</v>
      </c>
      <c r="G60" s="289">
        <v>2517.3833333333337</v>
      </c>
      <c r="H60" s="289">
        <v>2501.7166666666667</v>
      </c>
      <c r="I60" s="289">
        <v>2479.5833333333335</v>
      </c>
      <c r="J60" s="289">
        <v>2555.1833333333338</v>
      </c>
      <c r="K60" s="289">
        <v>2577.3166666666671</v>
      </c>
      <c r="L60" s="289">
        <v>2592.983333333334</v>
      </c>
      <c r="M60" s="276">
        <v>2561.65</v>
      </c>
      <c r="N60" s="276">
        <v>2523.85</v>
      </c>
      <c r="O60" s="291">
        <v>2777950</v>
      </c>
      <c r="P60" s="292">
        <v>1.0182003309151075E-2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1163.05</v>
      </c>
      <c r="F61" s="288">
        <v>1167.7666666666667</v>
      </c>
      <c r="G61" s="289">
        <v>1156.0833333333333</v>
      </c>
      <c r="H61" s="289">
        <v>1149.1166666666666</v>
      </c>
      <c r="I61" s="289">
        <v>1137.4333333333332</v>
      </c>
      <c r="J61" s="289">
        <v>1174.7333333333333</v>
      </c>
      <c r="K61" s="289">
        <v>1186.4166666666667</v>
      </c>
      <c r="L61" s="289">
        <v>1193.3833333333334</v>
      </c>
      <c r="M61" s="276">
        <v>1179.45</v>
      </c>
      <c r="N61" s="276">
        <v>1160.8</v>
      </c>
      <c r="O61" s="291">
        <v>3432550</v>
      </c>
      <c r="P61" s="292">
        <v>7.0497427101200688E-2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187.6</v>
      </c>
      <c r="F62" s="288">
        <v>187.7833333333333</v>
      </c>
      <c r="G62" s="289">
        <v>186.76666666666659</v>
      </c>
      <c r="H62" s="289">
        <v>185.93333333333328</v>
      </c>
      <c r="I62" s="289">
        <v>184.91666666666657</v>
      </c>
      <c r="J62" s="289">
        <v>188.61666666666662</v>
      </c>
      <c r="K62" s="289">
        <v>189.63333333333333</v>
      </c>
      <c r="L62" s="289">
        <v>190.46666666666664</v>
      </c>
      <c r="M62" s="276">
        <v>188.8</v>
      </c>
      <c r="N62" s="276">
        <v>186.95</v>
      </c>
      <c r="O62" s="291">
        <v>14475600</v>
      </c>
      <c r="P62" s="292">
        <v>1.4123581336696091E-2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85.55</v>
      </c>
      <c r="F63" s="288">
        <v>85.100000000000009</v>
      </c>
      <c r="G63" s="289">
        <v>84.250000000000014</v>
      </c>
      <c r="H63" s="289">
        <v>82.95</v>
      </c>
      <c r="I63" s="289">
        <v>82.100000000000009</v>
      </c>
      <c r="J63" s="289">
        <v>86.40000000000002</v>
      </c>
      <c r="K63" s="289">
        <v>87.250000000000014</v>
      </c>
      <c r="L63" s="289">
        <v>88.550000000000026</v>
      </c>
      <c r="M63" s="276">
        <v>85.95</v>
      </c>
      <c r="N63" s="276">
        <v>83.8</v>
      </c>
      <c r="O63" s="291">
        <v>74280000</v>
      </c>
      <c r="P63" s="292">
        <v>4.1649137568363484E-2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146.4</v>
      </c>
      <c r="F64" s="288">
        <v>147.78333333333333</v>
      </c>
      <c r="G64" s="289">
        <v>144.61666666666667</v>
      </c>
      <c r="H64" s="289">
        <v>142.83333333333334</v>
      </c>
      <c r="I64" s="289">
        <v>139.66666666666669</v>
      </c>
      <c r="J64" s="289">
        <v>149.56666666666666</v>
      </c>
      <c r="K64" s="289">
        <v>152.73333333333335</v>
      </c>
      <c r="L64" s="289">
        <v>154.51666666666665</v>
      </c>
      <c r="M64" s="276">
        <v>150.94999999999999</v>
      </c>
      <c r="N64" s="276">
        <v>146</v>
      </c>
      <c r="O64" s="291">
        <v>35123800</v>
      </c>
      <c r="P64" s="292">
        <v>3.3937870353743939E-2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609</v>
      </c>
      <c r="F65" s="288">
        <v>610.33333333333337</v>
      </c>
      <c r="G65" s="289">
        <v>606.2166666666667</v>
      </c>
      <c r="H65" s="289">
        <v>603.43333333333328</v>
      </c>
      <c r="I65" s="289">
        <v>599.31666666666661</v>
      </c>
      <c r="J65" s="289">
        <v>613.11666666666679</v>
      </c>
      <c r="K65" s="289">
        <v>617.23333333333335</v>
      </c>
      <c r="L65" s="289">
        <v>620.01666666666688</v>
      </c>
      <c r="M65" s="276">
        <v>614.45000000000005</v>
      </c>
      <c r="N65" s="276">
        <v>607.54999999999995</v>
      </c>
      <c r="O65" s="291">
        <v>8792900</v>
      </c>
      <c r="P65" s="292">
        <v>1.284938402437409E-2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26.45</v>
      </c>
      <c r="F66" s="288">
        <v>26.316666666666663</v>
      </c>
      <c r="G66" s="289">
        <v>25.983333333333327</v>
      </c>
      <c r="H66" s="289">
        <v>25.516666666666666</v>
      </c>
      <c r="I66" s="289">
        <v>25.18333333333333</v>
      </c>
      <c r="J66" s="289">
        <v>26.783333333333324</v>
      </c>
      <c r="K66" s="289">
        <v>27.11666666666666</v>
      </c>
      <c r="L66" s="289">
        <v>27.583333333333321</v>
      </c>
      <c r="M66" s="276">
        <v>26.65</v>
      </c>
      <c r="N66" s="276">
        <v>25.85</v>
      </c>
      <c r="O66" s="291">
        <v>136710000</v>
      </c>
      <c r="P66" s="292">
        <v>3.4741144414168937E-2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818.8</v>
      </c>
      <c r="F67" s="404">
        <v>819.06666666666661</v>
      </c>
      <c r="G67" s="405">
        <v>814.18333333333317</v>
      </c>
      <c r="H67" s="405">
        <v>809.56666666666661</v>
      </c>
      <c r="I67" s="405">
        <v>804.68333333333317</v>
      </c>
      <c r="J67" s="405">
        <v>823.68333333333317</v>
      </c>
      <c r="K67" s="405">
        <v>828.56666666666661</v>
      </c>
      <c r="L67" s="405">
        <v>833.18333333333317</v>
      </c>
      <c r="M67" s="406">
        <v>823.95</v>
      </c>
      <c r="N67" s="406">
        <v>814.45</v>
      </c>
      <c r="O67" s="407">
        <v>5532000</v>
      </c>
      <c r="P67" s="408">
        <v>-2.2096517588828E-2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1308.95</v>
      </c>
      <c r="F68" s="288">
        <v>1313.8</v>
      </c>
      <c r="G68" s="289">
        <v>1297.8499999999999</v>
      </c>
      <c r="H68" s="289">
        <v>1286.75</v>
      </c>
      <c r="I68" s="289">
        <v>1270.8</v>
      </c>
      <c r="J68" s="289">
        <v>1324.8999999999999</v>
      </c>
      <c r="K68" s="289">
        <v>1340.8500000000001</v>
      </c>
      <c r="L68" s="289">
        <v>1351.9499999999998</v>
      </c>
      <c r="M68" s="276">
        <v>1329.75</v>
      </c>
      <c r="N68" s="276">
        <v>1302.7</v>
      </c>
      <c r="O68" s="291">
        <v>2080000</v>
      </c>
      <c r="P68" s="292">
        <v>1.7488076311605722E-2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324.14999999999998</v>
      </c>
      <c r="F69" s="288">
        <v>325.43333333333334</v>
      </c>
      <c r="G69" s="289">
        <v>321.86666666666667</v>
      </c>
      <c r="H69" s="289">
        <v>319.58333333333331</v>
      </c>
      <c r="I69" s="289">
        <v>316.01666666666665</v>
      </c>
      <c r="J69" s="289">
        <v>327.7166666666667</v>
      </c>
      <c r="K69" s="289">
        <v>331.28333333333342</v>
      </c>
      <c r="L69" s="289">
        <v>333.56666666666672</v>
      </c>
      <c r="M69" s="276">
        <v>329</v>
      </c>
      <c r="N69" s="276">
        <v>323.14999999999998</v>
      </c>
      <c r="O69" s="291">
        <v>10259450</v>
      </c>
      <c r="P69" s="292">
        <v>1.1770100886579028E-2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1376</v>
      </c>
      <c r="F70" s="288">
        <v>1377.75</v>
      </c>
      <c r="G70" s="289">
        <v>1367.5</v>
      </c>
      <c r="H70" s="289">
        <v>1359</v>
      </c>
      <c r="I70" s="289">
        <v>1348.75</v>
      </c>
      <c r="J70" s="289">
        <v>1386.25</v>
      </c>
      <c r="K70" s="289">
        <v>1396.5</v>
      </c>
      <c r="L70" s="289">
        <v>1405</v>
      </c>
      <c r="M70" s="276">
        <v>1388</v>
      </c>
      <c r="N70" s="276">
        <v>1369.25</v>
      </c>
      <c r="O70" s="291">
        <v>15023300</v>
      </c>
      <c r="P70" s="292">
        <v>1.2841451308162808E-2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514.15</v>
      </c>
      <c r="F71" s="288">
        <v>515.55000000000007</v>
      </c>
      <c r="G71" s="289">
        <v>507.60000000000014</v>
      </c>
      <c r="H71" s="289">
        <v>501.05000000000007</v>
      </c>
      <c r="I71" s="289">
        <v>493.10000000000014</v>
      </c>
      <c r="J71" s="289">
        <v>522.10000000000014</v>
      </c>
      <c r="K71" s="289">
        <v>530.05000000000018</v>
      </c>
      <c r="L71" s="289">
        <v>536.60000000000014</v>
      </c>
      <c r="M71" s="276">
        <v>523.5</v>
      </c>
      <c r="N71" s="276">
        <v>509</v>
      </c>
      <c r="O71" s="291">
        <v>1435000</v>
      </c>
      <c r="P71" s="292">
        <v>0.19210799584631361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1029.05</v>
      </c>
      <c r="F72" s="288">
        <v>1044.5666666666666</v>
      </c>
      <c r="G72" s="289">
        <v>1009.4833333333331</v>
      </c>
      <c r="H72" s="289">
        <v>989.91666666666652</v>
      </c>
      <c r="I72" s="289">
        <v>954.83333333333303</v>
      </c>
      <c r="J72" s="289">
        <v>1064.1333333333332</v>
      </c>
      <c r="K72" s="289">
        <v>1099.2166666666667</v>
      </c>
      <c r="L72" s="289">
        <v>1118.7833333333333</v>
      </c>
      <c r="M72" s="276">
        <v>1079.6500000000001</v>
      </c>
      <c r="N72" s="276">
        <v>1025</v>
      </c>
      <c r="O72" s="291">
        <v>4445500</v>
      </c>
      <c r="P72" s="292">
        <v>-3.6728060671722643E-2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933.95</v>
      </c>
      <c r="F73" s="288">
        <v>932.08333333333337</v>
      </c>
      <c r="G73" s="289">
        <v>926.9666666666667</v>
      </c>
      <c r="H73" s="289">
        <v>919.98333333333335</v>
      </c>
      <c r="I73" s="289">
        <v>914.86666666666667</v>
      </c>
      <c r="J73" s="289">
        <v>939.06666666666672</v>
      </c>
      <c r="K73" s="289">
        <v>944.18333333333328</v>
      </c>
      <c r="L73" s="289">
        <v>951.16666666666674</v>
      </c>
      <c r="M73" s="276">
        <v>937.2</v>
      </c>
      <c r="N73" s="276">
        <v>925.1</v>
      </c>
      <c r="O73" s="291">
        <v>21851900</v>
      </c>
      <c r="P73" s="292">
        <v>-1.2276538522385699E-2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2525.0500000000002</v>
      </c>
      <c r="F74" s="288">
        <v>2507.6166666666668</v>
      </c>
      <c r="G74" s="289">
        <v>2480.2333333333336</v>
      </c>
      <c r="H74" s="289">
        <v>2435.416666666667</v>
      </c>
      <c r="I74" s="289">
        <v>2408.0333333333338</v>
      </c>
      <c r="J74" s="289">
        <v>2552.4333333333334</v>
      </c>
      <c r="K74" s="289">
        <v>2579.8166666666666</v>
      </c>
      <c r="L74" s="289">
        <v>2624.6333333333332</v>
      </c>
      <c r="M74" s="276">
        <v>2535</v>
      </c>
      <c r="N74" s="276">
        <v>2462.8000000000002</v>
      </c>
      <c r="O74" s="291">
        <v>17416800</v>
      </c>
      <c r="P74" s="292">
        <v>1.0179046823615388E-2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2820.95</v>
      </c>
      <c r="F75" s="288">
        <v>2825.6333333333332</v>
      </c>
      <c r="G75" s="289">
        <v>2800.3166666666666</v>
      </c>
      <c r="H75" s="289">
        <v>2779.6833333333334</v>
      </c>
      <c r="I75" s="289">
        <v>2754.3666666666668</v>
      </c>
      <c r="J75" s="289">
        <v>2846.2666666666664</v>
      </c>
      <c r="K75" s="289">
        <v>2871.583333333333</v>
      </c>
      <c r="L75" s="289">
        <v>2892.2166666666662</v>
      </c>
      <c r="M75" s="276">
        <v>2850.95</v>
      </c>
      <c r="N75" s="276">
        <v>2805</v>
      </c>
      <c r="O75" s="291">
        <v>736000</v>
      </c>
      <c r="P75" s="292">
        <v>8.771929824561403E-3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1497.35</v>
      </c>
      <c r="F76" s="404">
        <v>1481.6833333333332</v>
      </c>
      <c r="G76" s="405">
        <v>1460.2666666666664</v>
      </c>
      <c r="H76" s="405">
        <v>1423.1833333333332</v>
      </c>
      <c r="I76" s="405">
        <v>1401.7666666666664</v>
      </c>
      <c r="J76" s="405">
        <v>1518.7666666666664</v>
      </c>
      <c r="K76" s="405">
        <v>1540.1833333333329</v>
      </c>
      <c r="L76" s="405">
        <v>1577.2666666666664</v>
      </c>
      <c r="M76" s="406">
        <v>1503.1</v>
      </c>
      <c r="N76" s="406">
        <v>1444.6</v>
      </c>
      <c r="O76" s="407">
        <v>24681800</v>
      </c>
      <c r="P76" s="408">
        <v>2.8181276634743162E-2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672.3</v>
      </c>
      <c r="F77" s="288">
        <v>672.23333333333323</v>
      </c>
      <c r="G77" s="289">
        <v>668.06666666666649</v>
      </c>
      <c r="H77" s="289">
        <v>663.83333333333326</v>
      </c>
      <c r="I77" s="289">
        <v>659.66666666666652</v>
      </c>
      <c r="J77" s="289">
        <v>676.46666666666647</v>
      </c>
      <c r="K77" s="289">
        <v>680.63333333333321</v>
      </c>
      <c r="L77" s="289">
        <v>684.86666666666645</v>
      </c>
      <c r="M77" s="276">
        <v>676.4</v>
      </c>
      <c r="N77" s="276">
        <v>668</v>
      </c>
      <c r="O77" s="291">
        <v>14427600</v>
      </c>
      <c r="P77" s="292">
        <v>-3.4025629695095004E-2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2900.15</v>
      </c>
      <c r="F78" s="288">
        <v>2883.85</v>
      </c>
      <c r="G78" s="289">
        <v>2861.2999999999997</v>
      </c>
      <c r="H78" s="289">
        <v>2822.45</v>
      </c>
      <c r="I78" s="289">
        <v>2799.8999999999996</v>
      </c>
      <c r="J78" s="289">
        <v>2922.7</v>
      </c>
      <c r="K78" s="289">
        <v>2945.25</v>
      </c>
      <c r="L78" s="289">
        <v>2984.1</v>
      </c>
      <c r="M78" s="276">
        <v>2906.4</v>
      </c>
      <c r="N78" s="276">
        <v>2845</v>
      </c>
      <c r="O78" s="291">
        <v>4121700</v>
      </c>
      <c r="P78" s="292">
        <v>4.0045420136260411E-2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390.55</v>
      </c>
      <c r="F79" s="288">
        <v>389.15000000000003</v>
      </c>
      <c r="G79" s="289">
        <v>385.50000000000006</v>
      </c>
      <c r="H79" s="289">
        <v>380.45000000000005</v>
      </c>
      <c r="I79" s="289">
        <v>376.80000000000007</v>
      </c>
      <c r="J79" s="289">
        <v>394.20000000000005</v>
      </c>
      <c r="K79" s="289">
        <v>397.85</v>
      </c>
      <c r="L79" s="289">
        <v>402.90000000000003</v>
      </c>
      <c r="M79" s="276">
        <v>392.8</v>
      </c>
      <c r="N79" s="276">
        <v>384.1</v>
      </c>
      <c r="O79" s="291">
        <v>33722750</v>
      </c>
      <c r="P79" s="292">
        <v>-4.1083328238674575E-2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276.5</v>
      </c>
      <c r="F80" s="288">
        <v>279.8</v>
      </c>
      <c r="G80" s="289">
        <v>271.25</v>
      </c>
      <c r="H80" s="289">
        <v>266</v>
      </c>
      <c r="I80" s="289">
        <v>257.45</v>
      </c>
      <c r="J80" s="289">
        <v>285.05</v>
      </c>
      <c r="K80" s="289">
        <v>293.60000000000008</v>
      </c>
      <c r="L80" s="289">
        <v>298.85000000000002</v>
      </c>
      <c r="M80" s="276">
        <v>288.35000000000002</v>
      </c>
      <c r="N80" s="276">
        <v>274.55</v>
      </c>
      <c r="O80" s="291">
        <v>29222100</v>
      </c>
      <c r="P80" s="292">
        <v>-4.8861938658933124E-2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2369.8000000000002</v>
      </c>
      <c r="F81" s="288">
        <v>2364.5166666666669</v>
      </c>
      <c r="G81" s="289">
        <v>2355.6333333333337</v>
      </c>
      <c r="H81" s="289">
        <v>2341.4666666666667</v>
      </c>
      <c r="I81" s="289">
        <v>2332.5833333333335</v>
      </c>
      <c r="J81" s="289">
        <v>2378.6833333333338</v>
      </c>
      <c r="K81" s="289">
        <v>2387.5666666666671</v>
      </c>
      <c r="L81" s="289">
        <v>2401.733333333334</v>
      </c>
      <c r="M81" s="276">
        <v>2373.4</v>
      </c>
      <c r="N81" s="276">
        <v>2350.35</v>
      </c>
      <c r="O81" s="291">
        <v>7263600</v>
      </c>
      <c r="P81" s="292">
        <v>-2.0589781966748918E-2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216.35</v>
      </c>
      <c r="F82" s="288">
        <v>216.94999999999996</v>
      </c>
      <c r="G82" s="289">
        <v>211.59999999999991</v>
      </c>
      <c r="H82" s="289">
        <v>206.84999999999994</v>
      </c>
      <c r="I82" s="289">
        <v>201.49999999999989</v>
      </c>
      <c r="J82" s="289">
        <v>221.69999999999993</v>
      </c>
      <c r="K82" s="289">
        <v>227.05</v>
      </c>
      <c r="L82" s="289">
        <v>231.79999999999995</v>
      </c>
      <c r="M82" s="276">
        <v>222.3</v>
      </c>
      <c r="N82" s="276">
        <v>212.2</v>
      </c>
      <c r="O82" s="291">
        <v>29409700</v>
      </c>
      <c r="P82" s="292">
        <v>1.4543899048230136E-2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644.70000000000005</v>
      </c>
      <c r="F83" s="288">
        <v>638.6</v>
      </c>
      <c r="G83" s="289">
        <v>631.25</v>
      </c>
      <c r="H83" s="289">
        <v>617.79999999999995</v>
      </c>
      <c r="I83" s="289">
        <v>610.44999999999993</v>
      </c>
      <c r="J83" s="289">
        <v>652.05000000000007</v>
      </c>
      <c r="K83" s="289">
        <v>659.4000000000002</v>
      </c>
      <c r="L83" s="289">
        <v>672.85000000000014</v>
      </c>
      <c r="M83" s="276">
        <v>645.95000000000005</v>
      </c>
      <c r="N83" s="276">
        <v>625.15</v>
      </c>
      <c r="O83" s="291">
        <v>75201500</v>
      </c>
      <c r="P83" s="292">
        <v>9.9867272654144718E-2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1528.05</v>
      </c>
      <c r="F84" s="288">
        <v>1528.7666666666667</v>
      </c>
      <c r="G84" s="289">
        <v>1505.5333333333333</v>
      </c>
      <c r="H84" s="289">
        <v>1483.0166666666667</v>
      </c>
      <c r="I84" s="289">
        <v>1459.7833333333333</v>
      </c>
      <c r="J84" s="289">
        <v>1551.2833333333333</v>
      </c>
      <c r="K84" s="289">
        <v>1574.5166666666664</v>
      </c>
      <c r="L84" s="289">
        <v>1597.0333333333333</v>
      </c>
      <c r="M84" s="276">
        <v>1552</v>
      </c>
      <c r="N84" s="276">
        <v>1506.25</v>
      </c>
      <c r="O84" s="291">
        <v>1156000</v>
      </c>
      <c r="P84" s="292">
        <v>-2.333931777378815E-2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545.9</v>
      </c>
      <c r="F85" s="288">
        <v>545.73333333333323</v>
      </c>
      <c r="G85" s="289">
        <v>542.16666666666652</v>
      </c>
      <c r="H85" s="289">
        <v>538.43333333333328</v>
      </c>
      <c r="I85" s="289">
        <v>534.86666666666656</v>
      </c>
      <c r="J85" s="289">
        <v>549.46666666666647</v>
      </c>
      <c r="K85" s="289">
        <v>553.0333333333333</v>
      </c>
      <c r="L85" s="289">
        <v>556.76666666666642</v>
      </c>
      <c r="M85" s="276">
        <v>549.29999999999995</v>
      </c>
      <c r="N85" s="276">
        <v>542</v>
      </c>
      <c r="O85" s="291">
        <v>7438500</v>
      </c>
      <c r="P85" s="292">
        <v>3.0339805825242718E-3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8.6</v>
      </c>
      <c r="F86" s="288">
        <v>8.5666666666666647</v>
      </c>
      <c r="G86" s="289">
        <v>8.43333333333333</v>
      </c>
      <c r="H86" s="289">
        <v>8.2666666666666657</v>
      </c>
      <c r="I86" s="289">
        <v>8.1333333333333311</v>
      </c>
      <c r="J86" s="289">
        <v>8.733333333333329</v>
      </c>
      <c r="K86" s="289">
        <v>8.8666666666666654</v>
      </c>
      <c r="L86" s="289">
        <v>9.0333333333333279</v>
      </c>
      <c r="M86" s="276">
        <v>8.6999999999999993</v>
      </c>
      <c r="N86" s="276">
        <v>8.4</v>
      </c>
      <c r="O86" s="291">
        <v>667730000</v>
      </c>
      <c r="P86" s="292">
        <v>3.0686115613182064E-2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57.55</v>
      </c>
      <c r="F87" s="288">
        <v>57</v>
      </c>
      <c r="G87" s="289">
        <v>56.1</v>
      </c>
      <c r="H87" s="289">
        <v>54.65</v>
      </c>
      <c r="I87" s="289">
        <v>53.75</v>
      </c>
      <c r="J87" s="289">
        <v>58.45</v>
      </c>
      <c r="K87" s="289">
        <v>59.350000000000009</v>
      </c>
      <c r="L87" s="289">
        <v>60.800000000000004</v>
      </c>
      <c r="M87" s="276">
        <v>57.9</v>
      </c>
      <c r="N87" s="276">
        <v>55.55</v>
      </c>
      <c r="O87" s="291">
        <v>151876500</v>
      </c>
      <c r="P87" s="292">
        <v>1.1643358855913433E-2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504.15</v>
      </c>
      <c r="F88" s="288">
        <v>505.05</v>
      </c>
      <c r="G88" s="289">
        <v>499.25</v>
      </c>
      <c r="H88" s="289">
        <v>494.34999999999997</v>
      </c>
      <c r="I88" s="289">
        <v>488.54999999999995</v>
      </c>
      <c r="J88" s="289">
        <v>509.95000000000005</v>
      </c>
      <c r="K88" s="289">
        <v>515.75000000000011</v>
      </c>
      <c r="L88" s="289">
        <v>520.65000000000009</v>
      </c>
      <c r="M88" s="276">
        <v>510.85</v>
      </c>
      <c r="N88" s="276">
        <v>500.15</v>
      </c>
      <c r="O88" s="291">
        <v>6534000</v>
      </c>
      <c r="P88" s="292">
        <v>9.4426531552280049E-2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1696</v>
      </c>
      <c r="F89" s="288">
        <v>1689.9833333333333</v>
      </c>
      <c r="G89" s="289">
        <v>1675.9666666666667</v>
      </c>
      <c r="H89" s="289">
        <v>1655.9333333333334</v>
      </c>
      <c r="I89" s="289">
        <v>1641.9166666666667</v>
      </c>
      <c r="J89" s="289">
        <v>1710.0166666666667</v>
      </c>
      <c r="K89" s="289">
        <v>1724.0333333333335</v>
      </c>
      <c r="L89" s="289">
        <v>1744.0666666666666</v>
      </c>
      <c r="M89" s="276">
        <v>1704</v>
      </c>
      <c r="N89" s="276">
        <v>1669.95</v>
      </c>
      <c r="O89" s="291">
        <v>3665000</v>
      </c>
      <c r="P89" s="292">
        <v>-4.7522063815342835E-3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1019.95</v>
      </c>
      <c r="F90" s="288">
        <v>1010.0166666666668</v>
      </c>
      <c r="G90" s="289">
        <v>995.48333333333358</v>
      </c>
      <c r="H90" s="289">
        <v>971.01666666666677</v>
      </c>
      <c r="I90" s="289">
        <v>956.48333333333358</v>
      </c>
      <c r="J90" s="289">
        <v>1034.4833333333336</v>
      </c>
      <c r="K90" s="289">
        <v>1049.0166666666667</v>
      </c>
      <c r="L90" s="289">
        <v>1073.4833333333336</v>
      </c>
      <c r="M90" s="276">
        <v>1024.55</v>
      </c>
      <c r="N90" s="276">
        <v>985.55</v>
      </c>
      <c r="O90" s="291">
        <v>21141000</v>
      </c>
      <c r="P90" s="292">
        <v>3.7269274927139454E-2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246.45</v>
      </c>
      <c r="F91" s="288">
        <v>245.71666666666667</v>
      </c>
      <c r="G91" s="289">
        <v>243.88333333333333</v>
      </c>
      <c r="H91" s="289">
        <v>241.31666666666666</v>
      </c>
      <c r="I91" s="289">
        <v>239.48333333333332</v>
      </c>
      <c r="J91" s="289">
        <v>248.28333333333333</v>
      </c>
      <c r="K91" s="289">
        <v>250.11666666666665</v>
      </c>
      <c r="L91" s="289">
        <v>252.68333333333334</v>
      </c>
      <c r="M91" s="276">
        <v>247.55</v>
      </c>
      <c r="N91" s="276">
        <v>243.15</v>
      </c>
      <c r="O91" s="291">
        <v>11925200</v>
      </c>
      <c r="P91" s="292">
        <v>4.4128462858543764E-2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1359.55</v>
      </c>
      <c r="F92" s="404">
        <v>1357.5166666666667</v>
      </c>
      <c r="G92" s="405">
        <v>1353.0333333333333</v>
      </c>
      <c r="H92" s="405">
        <v>1346.5166666666667</v>
      </c>
      <c r="I92" s="405">
        <v>1342.0333333333333</v>
      </c>
      <c r="J92" s="405">
        <v>1364.0333333333333</v>
      </c>
      <c r="K92" s="405">
        <v>1368.5166666666664</v>
      </c>
      <c r="L92" s="405">
        <v>1375.0333333333333</v>
      </c>
      <c r="M92" s="406">
        <v>1362</v>
      </c>
      <c r="N92" s="406">
        <v>1351</v>
      </c>
      <c r="O92" s="407">
        <v>32137200</v>
      </c>
      <c r="P92" s="408">
        <v>-3.2373450879791883E-2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104.6</v>
      </c>
      <c r="F93" s="288">
        <v>105.13333333333333</v>
      </c>
      <c r="G93" s="289">
        <v>103.16666666666666</v>
      </c>
      <c r="H93" s="289">
        <v>101.73333333333333</v>
      </c>
      <c r="I93" s="289">
        <v>99.766666666666666</v>
      </c>
      <c r="J93" s="289">
        <v>106.56666666666665</v>
      </c>
      <c r="K93" s="289">
        <v>108.53333333333332</v>
      </c>
      <c r="L93" s="289">
        <v>109.96666666666664</v>
      </c>
      <c r="M93" s="276">
        <v>107.1</v>
      </c>
      <c r="N93" s="276">
        <v>103.7</v>
      </c>
      <c r="O93" s="291">
        <v>87613500</v>
      </c>
      <c r="P93" s="292">
        <v>-7.583566485053748E-3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1862.95</v>
      </c>
      <c r="F94" s="288">
        <v>1871.6333333333332</v>
      </c>
      <c r="G94" s="289">
        <v>1846.3166666666664</v>
      </c>
      <c r="H94" s="289">
        <v>1829.6833333333332</v>
      </c>
      <c r="I94" s="289">
        <v>1804.3666666666663</v>
      </c>
      <c r="J94" s="289">
        <v>1888.2666666666664</v>
      </c>
      <c r="K94" s="289">
        <v>1913.583333333333</v>
      </c>
      <c r="L94" s="289">
        <v>1930.2166666666665</v>
      </c>
      <c r="M94" s="276">
        <v>1896.95</v>
      </c>
      <c r="N94" s="276">
        <v>1855</v>
      </c>
      <c r="O94" s="291">
        <v>1385475</v>
      </c>
      <c r="P94" s="292">
        <v>5.661712668082095E-3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209.85</v>
      </c>
      <c r="F95" s="288">
        <v>209.38333333333333</v>
      </c>
      <c r="G95" s="289">
        <v>208.21666666666664</v>
      </c>
      <c r="H95" s="289">
        <v>206.58333333333331</v>
      </c>
      <c r="I95" s="289">
        <v>205.41666666666663</v>
      </c>
      <c r="J95" s="289">
        <v>211.01666666666665</v>
      </c>
      <c r="K95" s="289">
        <v>212.18333333333334</v>
      </c>
      <c r="L95" s="289">
        <v>213.81666666666666</v>
      </c>
      <c r="M95" s="276">
        <v>210.55</v>
      </c>
      <c r="N95" s="276">
        <v>207.75</v>
      </c>
      <c r="O95" s="291">
        <v>138672000</v>
      </c>
      <c r="P95" s="292">
        <v>2.178680059418547E-2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403.5</v>
      </c>
      <c r="F96" s="288">
        <v>405.98333333333329</v>
      </c>
      <c r="G96" s="289">
        <v>399.16666666666657</v>
      </c>
      <c r="H96" s="289">
        <v>394.83333333333326</v>
      </c>
      <c r="I96" s="289">
        <v>388.01666666666654</v>
      </c>
      <c r="J96" s="289">
        <v>410.31666666666661</v>
      </c>
      <c r="K96" s="289">
        <v>417.13333333333333</v>
      </c>
      <c r="L96" s="289">
        <v>421.46666666666664</v>
      </c>
      <c r="M96" s="276">
        <v>412.8</v>
      </c>
      <c r="N96" s="276">
        <v>401.65</v>
      </c>
      <c r="O96" s="291">
        <v>36185000</v>
      </c>
      <c r="P96" s="292">
        <v>-7.4966447242282866E-2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700.35</v>
      </c>
      <c r="F97" s="288">
        <v>701.04999999999984</v>
      </c>
      <c r="G97" s="289">
        <v>695.09999999999968</v>
      </c>
      <c r="H97" s="289">
        <v>689.8499999999998</v>
      </c>
      <c r="I97" s="289">
        <v>683.89999999999964</v>
      </c>
      <c r="J97" s="289">
        <v>706.29999999999973</v>
      </c>
      <c r="K97" s="289">
        <v>712.24999999999977</v>
      </c>
      <c r="L97" s="289">
        <v>717.49999999999977</v>
      </c>
      <c r="M97" s="276">
        <v>707</v>
      </c>
      <c r="N97" s="276">
        <v>695.8</v>
      </c>
      <c r="O97" s="291">
        <v>37504350</v>
      </c>
      <c r="P97" s="292">
        <v>6.959295371343651E-3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3028.75</v>
      </c>
      <c r="F98" s="288">
        <v>3031.9166666666665</v>
      </c>
      <c r="G98" s="289">
        <v>2975.833333333333</v>
      </c>
      <c r="H98" s="289">
        <v>2922.9166666666665</v>
      </c>
      <c r="I98" s="289">
        <v>2866.833333333333</v>
      </c>
      <c r="J98" s="289">
        <v>3084.833333333333</v>
      </c>
      <c r="K98" s="289">
        <v>3140.9166666666661</v>
      </c>
      <c r="L98" s="289">
        <v>3193.833333333333</v>
      </c>
      <c r="M98" s="276">
        <v>3088</v>
      </c>
      <c r="N98" s="276">
        <v>2979</v>
      </c>
      <c r="O98" s="291">
        <v>1349000</v>
      </c>
      <c r="P98" s="292">
        <v>1.670688695006497E-3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1765.2</v>
      </c>
      <c r="F99" s="288">
        <v>1753.4833333333336</v>
      </c>
      <c r="G99" s="289">
        <v>1736.0666666666671</v>
      </c>
      <c r="H99" s="289">
        <v>1706.9333333333334</v>
      </c>
      <c r="I99" s="289">
        <v>1689.5166666666669</v>
      </c>
      <c r="J99" s="289">
        <v>1782.6166666666672</v>
      </c>
      <c r="K99" s="289">
        <v>1800.0333333333338</v>
      </c>
      <c r="L99" s="289">
        <v>1829.1666666666674</v>
      </c>
      <c r="M99" s="276">
        <v>1770.9</v>
      </c>
      <c r="N99" s="276">
        <v>1724.35</v>
      </c>
      <c r="O99" s="291">
        <v>13372400</v>
      </c>
      <c r="P99" s="292">
        <v>3.038989058406534E-2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91.5</v>
      </c>
      <c r="F100" s="288">
        <v>91.55</v>
      </c>
      <c r="G100" s="289">
        <v>90.699999999999989</v>
      </c>
      <c r="H100" s="289">
        <v>89.899999999999991</v>
      </c>
      <c r="I100" s="289">
        <v>89.049999999999983</v>
      </c>
      <c r="J100" s="289">
        <v>92.35</v>
      </c>
      <c r="K100" s="289">
        <v>93.199999999999989</v>
      </c>
      <c r="L100" s="289">
        <v>94</v>
      </c>
      <c r="M100" s="276">
        <v>92.4</v>
      </c>
      <c r="N100" s="276">
        <v>90.75</v>
      </c>
      <c r="O100" s="291">
        <v>48269916</v>
      </c>
      <c r="P100" s="292">
        <v>-2.0640956002172733E-2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2838.05</v>
      </c>
      <c r="F101" s="288">
        <v>2852.2833333333333</v>
      </c>
      <c r="G101" s="289">
        <v>2804.5666666666666</v>
      </c>
      <c r="H101" s="289">
        <v>2771.0833333333335</v>
      </c>
      <c r="I101" s="289">
        <v>2723.3666666666668</v>
      </c>
      <c r="J101" s="289">
        <v>2885.7666666666664</v>
      </c>
      <c r="K101" s="289">
        <v>2933.4833333333327</v>
      </c>
      <c r="L101" s="289">
        <v>2966.9666666666662</v>
      </c>
      <c r="M101" s="276">
        <v>2900</v>
      </c>
      <c r="N101" s="276">
        <v>2818.8</v>
      </c>
      <c r="O101" s="291">
        <v>560500</v>
      </c>
      <c r="P101" s="292">
        <v>-6.0352053646269908E-2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458.1</v>
      </c>
      <c r="F102" s="288">
        <v>457.23333333333335</v>
      </c>
      <c r="G102" s="289">
        <v>453.86666666666667</v>
      </c>
      <c r="H102" s="289">
        <v>449.63333333333333</v>
      </c>
      <c r="I102" s="289">
        <v>446.26666666666665</v>
      </c>
      <c r="J102" s="289">
        <v>461.4666666666667</v>
      </c>
      <c r="K102" s="289">
        <v>464.83333333333337</v>
      </c>
      <c r="L102" s="289">
        <v>469.06666666666672</v>
      </c>
      <c r="M102" s="276">
        <v>460.6</v>
      </c>
      <c r="N102" s="276">
        <v>453</v>
      </c>
      <c r="O102" s="291">
        <v>6132000</v>
      </c>
      <c r="P102" s="292">
        <v>-9.3699515347334412E-3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1421.2</v>
      </c>
      <c r="F103" s="288">
        <v>1419.8666666666668</v>
      </c>
      <c r="G103" s="289">
        <v>1411.8333333333335</v>
      </c>
      <c r="H103" s="289">
        <v>1402.4666666666667</v>
      </c>
      <c r="I103" s="289">
        <v>1394.4333333333334</v>
      </c>
      <c r="J103" s="289">
        <v>1429.2333333333336</v>
      </c>
      <c r="K103" s="289">
        <v>1437.2666666666669</v>
      </c>
      <c r="L103" s="289">
        <v>1446.6333333333337</v>
      </c>
      <c r="M103" s="276">
        <v>1427.9</v>
      </c>
      <c r="N103" s="276">
        <v>1410.5</v>
      </c>
      <c r="O103" s="291">
        <v>13983425</v>
      </c>
      <c r="P103" s="292">
        <v>-2.6694949171536059E-2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3663.05</v>
      </c>
      <c r="F104" s="288">
        <v>3667.2166666666667</v>
      </c>
      <c r="G104" s="289">
        <v>3627.4333333333334</v>
      </c>
      <c r="H104" s="289">
        <v>3591.8166666666666</v>
      </c>
      <c r="I104" s="289">
        <v>3552.0333333333333</v>
      </c>
      <c r="J104" s="289">
        <v>3702.8333333333335</v>
      </c>
      <c r="K104" s="289">
        <v>3742.6166666666672</v>
      </c>
      <c r="L104" s="289">
        <v>3778.2333333333336</v>
      </c>
      <c r="M104" s="276">
        <v>3707</v>
      </c>
      <c r="N104" s="276">
        <v>3631.6</v>
      </c>
      <c r="O104" s="291">
        <v>772650</v>
      </c>
      <c r="P104" s="292">
        <v>1.1189634864546525E-2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2632.5</v>
      </c>
      <c r="F105" s="288">
        <v>2635.8333333333335</v>
      </c>
      <c r="G105" s="289">
        <v>2611.666666666667</v>
      </c>
      <c r="H105" s="289">
        <v>2590.8333333333335</v>
      </c>
      <c r="I105" s="289">
        <v>2566.666666666667</v>
      </c>
      <c r="J105" s="289">
        <v>2656.666666666667</v>
      </c>
      <c r="K105" s="289">
        <v>2680.8333333333339</v>
      </c>
      <c r="L105" s="289">
        <v>2701.666666666667</v>
      </c>
      <c r="M105" s="276">
        <v>2660</v>
      </c>
      <c r="N105" s="276">
        <v>2615</v>
      </c>
      <c r="O105" s="291">
        <v>442800</v>
      </c>
      <c r="P105" s="292">
        <v>-4.4041450777202069E-2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1216.7</v>
      </c>
      <c r="F106" s="288">
        <v>1214.2666666666667</v>
      </c>
      <c r="G106" s="289">
        <v>1209.0333333333333</v>
      </c>
      <c r="H106" s="289">
        <v>1201.3666666666666</v>
      </c>
      <c r="I106" s="289">
        <v>1196.1333333333332</v>
      </c>
      <c r="J106" s="289">
        <v>1221.9333333333334</v>
      </c>
      <c r="K106" s="289">
        <v>1227.1666666666665</v>
      </c>
      <c r="L106" s="289">
        <v>1234.8333333333335</v>
      </c>
      <c r="M106" s="276">
        <v>1219.5</v>
      </c>
      <c r="N106" s="276">
        <v>1206.5999999999999</v>
      </c>
      <c r="O106" s="291">
        <v>8777950</v>
      </c>
      <c r="P106" s="292">
        <v>-2.7497881156417742E-2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819.7</v>
      </c>
      <c r="F107" s="288">
        <v>814.26666666666677</v>
      </c>
      <c r="G107" s="289">
        <v>806.98333333333358</v>
      </c>
      <c r="H107" s="289">
        <v>794.26666666666677</v>
      </c>
      <c r="I107" s="289">
        <v>786.98333333333358</v>
      </c>
      <c r="J107" s="289">
        <v>826.98333333333358</v>
      </c>
      <c r="K107" s="289">
        <v>834.26666666666665</v>
      </c>
      <c r="L107" s="289">
        <v>846.98333333333358</v>
      </c>
      <c r="M107" s="276">
        <v>821.55</v>
      </c>
      <c r="N107" s="276">
        <v>801.55</v>
      </c>
      <c r="O107" s="291">
        <v>10785600</v>
      </c>
      <c r="P107" s="292">
        <v>8.7070376432078558E-3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161</v>
      </c>
      <c r="F108" s="288">
        <v>161.11666666666665</v>
      </c>
      <c r="G108" s="289">
        <v>159.33333333333329</v>
      </c>
      <c r="H108" s="289">
        <v>157.66666666666663</v>
      </c>
      <c r="I108" s="289">
        <v>155.88333333333327</v>
      </c>
      <c r="J108" s="289">
        <v>162.7833333333333</v>
      </c>
      <c r="K108" s="289">
        <v>164.56666666666666</v>
      </c>
      <c r="L108" s="289">
        <v>166.23333333333332</v>
      </c>
      <c r="M108" s="276">
        <v>162.9</v>
      </c>
      <c r="N108" s="276">
        <v>159.44999999999999</v>
      </c>
      <c r="O108" s="291">
        <v>44612000</v>
      </c>
      <c r="P108" s="292">
        <v>3.9325319168763397E-2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160.44999999999999</v>
      </c>
      <c r="F109" s="288">
        <v>160.4</v>
      </c>
      <c r="G109" s="289">
        <v>159.05000000000001</v>
      </c>
      <c r="H109" s="289">
        <v>157.65</v>
      </c>
      <c r="I109" s="289">
        <v>156.30000000000001</v>
      </c>
      <c r="J109" s="289">
        <v>161.80000000000001</v>
      </c>
      <c r="K109" s="289">
        <v>163.14999999999998</v>
      </c>
      <c r="L109" s="289">
        <v>164.55</v>
      </c>
      <c r="M109" s="276">
        <v>161.75</v>
      </c>
      <c r="N109" s="276">
        <v>159</v>
      </c>
      <c r="O109" s="291">
        <v>25470000</v>
      </c>
      <c r="P109" s="292">
        <v>8.3135391923990498E-3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461.4</v>
      </c>
      <c r="F110" s="288">
        <v>464.34999999999997</v>
      </c>
      <c r="G110" s="289">
        <v>456.69999999999993</v>
      </c>
      <c r="H110" s="289">
        <v>451.99999999999994</v>
      </c>
      <c r="I110" s="289">
        <v>444.34999999999991</v>
      </c>
      <c r="J110" s="289">
        <v>469.04999999999995</v>
      </c>
      <c r="K110" s="289">
        <v>476.69999999999993</v>
      </c>
      <c r="L110" s="289">
        <v>481.4</v>
      </c>
      <c r="M110" s="276">
        <v>472</v>
      </c>
      <c r="N110" s="276">
        <v>459.65</v>
      </c>
      <c r="O110" s="291">
        <v>8982000</v>
      </c>
      <c r="P110" s="292">
        <v>1.744449478930675E-2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6827.85</v>
      </c>
      <c r="F111" s="288">
        <v>6806.1333333333341</v>
      </c>
      <c r="G111" s="289">
        <v>6772.2666666666682</v>
      </c>
      <c r="H111" s="289">
        <v>6716.6833333333343</v>
      </c>
      <c r="I111" s="289">
        <v>6682.8166666666684</v>
      </c>
      <c r="J111" s="289">
        <v>6861.7166666666681</v>
      </c>
      <c r="K111" s="289">
        <v>6895.5833333333348</v>
      </c>
      <c r="L111" s="289">
        <v>6951.1666666666679</v>
      </c>
      <c r="M111" s="276">
        <v>6840</v>
      </c>
      <c r="N111" s="276">
        <v>6750.55</v>
      </c>
      <c r="O111" s="291">
        <v>2512800</v>
      </c>
      <c r="P111" s="292">
        <v>-5.388004066418163E-2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574.20000000000005</v>
      </c>
      <c r="F112" s="288">
        <v>574.63333333333333</v>
      </c>
      <c r="G112" s="289">
        <v>570.56666666666661</v>
      </c>
      <c r="H112" s="289">
        <v>566.93333333333328</v>
      </c>
      <c r="I112" s="289">
        <v>562.86666666666656</v>
      </c>
      <c r="J112" s="289">
        <v>578.26666666666665</v>
      </c>
      <c r="K112" s="289">
        <v>582.33333333333348</v>
      </c>
      <c r="L112" s="289">
        <v>585.9666666666667</v>
      </c>
      <c r="M112" s="276">
        <v>578.70000000000005</v>
      </c>
      <c r="N112" s="276">
        <v>571</v>
      </c>
      <c r="O112" s="291">
        <v>13243750</v>
      </c>
      <c r="P112" s="292">
        <v>8.0875356803044723E-3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909.05</v>
      </c>
      <c r="F113" s="288">
        <v>903.55000000000007</v>
      </c>
      <c r="G113" s="289">
        <v>887.10000000000014</v>
      </c>
      <c r="H113" s="289">
        <v>865.15000000000009</v>
      </c>
      <c r="I113" s="289">
        <v>848.70000000000016</v>
      </c>
      <c r="J113" s="289">
        <v>925.50000000000011</v>
      </c>
      <c r="K113" s="289">
        <v>941.95000000000016</v>
      </c>
      <c r="L113" s="289">
        <v>963.90000000000009</v>
      </c>
      <c r="M113" s="276">
        <v>920</v>
      </c>
      <c r="N113" s="276">
        <v>881.6</v>
      </c>
      <c r="O113" s="291">
        <v>2251600</v>
      </c>
      <c r="P113" s="292">
        <v>6.5518302060904338E-2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1132.1500000000001</v>
      </c>
      <c r="F114" s="288">
        <v>1130.3166666666666</v>
      </c>
      <c r="G114" s="289">
        <v>1115.8333333333333</v>
      </c>
      <c r="H114" s="289">
        <v>1099.5166666666667</v>
      </c>
      <c r="I114" s="289">
        <v>1085.0333333333333</v>
      </c>
      <c r="J114" s="289">
        <v>1146.6333333333332</v>
      </c>
      <c r="K114" s="289">
        <v>1161.1166666666668</v>
      </c>
      <c r="L114" s="289">
        <v>1177.4333333333332</v>
      </c>
      <c r="M114" s="276">
        <v>1144.8</v>
      </c>
      <c r="N114" s="276">
        <v>1114</v>
      </c>
      <c r="O114" s="291">
        <v>1636800</v>
      </c>
      <c r="P114" s="292">
        <v>-1.6227912008654886E-2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2126.9499999999998</v>
      </c>
      <c r="F115" s="288">
        <v>2114.9166666666665</v>
      </c>
      <c r="G115" s="289">
        <v>2091.1833333333329</v>
      </c>
      <c r="H115" s="289">
        <v>2055.4166666666665</v>
      </c>
      <c r="I115" s="289">
        <v>2031.6833333333329</v>
      </c>
      <c r="J115" s="289">
        <v>2150.6833333333329</v>
      </c>
      <c r="K115" s="289">
        <v>2174.4166666666665</v>
      </c>
      <c r="L115" s="289">
        <v>2210.1833333333329</v>
      </c>
      <c r="M115" s="276">
        <v>2138.65</v>
      </c>
      <c r="N115" s="276">
        <v>2079.15</v>
      </c>
      <c r="O115" s="291">
        <v>1978000</v>
      </c>
      <c r="P115" s="292">
        <v>-2.3306340114556588E-2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245.65</v>
      </c>
      <c r="F116" s="288">
        <v>244.1</v>
      </c>
      <c r="G116" s="289">
        <v>240.2</v>
      </c>
      <c r="H116" s="289">
        <v>234.75</v>
      </c>
      <c r="I116" s="289">
        <v>230.85</v>
      </c>
      <c r="J116" s="289">
        <v>249.54999999999998</v>
      </c>
      <c r="K116" s="289">
        <v>253.45000000000002</v>
      </c>
      <c r="L116" s="289">
        <v>258.89999999999998</v>
      </c>
      <c r="M116" s="276">
        <v>248</v>
      </c>
      <c r="N116" s="276">
        <v>238.65</v>
      </c>
      <c r="O116" s="291">
        <v>29403500</v>
      </c>
      <c r="P116" s="292">
        <v>-1.0832450253149653E-2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1808.45</v>
      </c>
      <c r="F117" s="288">
        <v>1803.5166666666664</v>
      </c>
      <c r="G117" s="289">
        <v>1757.0333333333328</v>
      </c>
      <c r="H117" s="289">
        <v>1705.6166666666663</v>
      </c>
      <c r="I117" s="289">
        <v>1659.1333333333328</v>
      </c>
      <c r="J117" s="289">
        <v>1854.9333333333329</v>
      </c>
      <c r="K117" s="289">
        <v>1901.4166666666665</v>
      </c>
      <c r="L117" s="289">
        <v>1952.833333333333</v>
      </c>
      <c r="M117" s="276">
        <v>1850</v>
      </c>
      <c r="N117" s="276">
        <v>1752.1</v>
      </c>
      <c r="O117" s="291">
        <v>417625</v>
      </c>
      <c r="P117" s="292">
        <v>0.26976284584980237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82478.25</v>
      </c>
      <c r="F118" s="288">
        <v>82004.349999999991</v>
      </c>
      <c r="G118" s="289">
        <v>81104.349999999977</v>
      </c>
      <c r="H118" s="289">
        <v>79730.449999999983</v>
      </c>
      <c r="I118" s="289">
        <v>78830.449999999968</v>
      </c>
      <c r="J118" s="289">
        <v>83378.249999999985</v>
      </c>
      <c r="K118" s="289">
        <v>84278.250000000015</v>
      </c>
      <c r="L118" s="289">
        <v>85652.15</v>
      </c>
      <c r="M118" s="276">
        <v>82904.350000000006</v>
      </c>
      <c r="N118" s="276">
        <v>80630.45</v>
      </c>
      <c r="O118" s="291">
        <v>47980</v>
      </c>
      <c r="P118" s="292">
        <v>1.9549511262218443E-2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1268</v>
      </c>
      <c r="F119" s="288">
        <v>1270.6166666666666</v>
      </c>
      <c r="G119" s="289">
        <v>1260.2833333333331</v>
      </c>
      <c r="H119" s="289">
        <v>1252.5666666666666</v>
      </c>
      <c r="I119" s="289">
        <v>1242.2333333333331</v>
      </c>
      <c r="J119" s="289">
        <v>1278.333333333333</v>
      </c>
      <c r="K119" s="289">
        <v>1288.6666666666665</v>
      </c>
      <c r="L119" s="289">
        <v>1296.383333333333</v>
      </c>
      <c r="M119" s="276">
        <v>1280.95</v>
      </c>
      <c r="N119" s="276">
        <v>1262.9000000000001</v>
      </c>
      <c r="O119" s="291">
        <v>2614500</v>
      </c>
      <c r="P119" s="292">
        <v>1.8107476635514017E-2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352.5</v>
      </c>
      <c r="F120" s="288">
        <v>353.31666666666666</v>
      </c>
      <c r="G120" s="289">
        <v>350.13333333333333</v>
      </c>
      <c r="H120" s="289">
        <v>347.76666666666665</v>
      </c>
      <c r="I120" s="289">
        <v>344.58333333333331</v>
      </c>
      <c r="J120" s="289">
        <v>355.68333333333334</v>
      </c>
      <c r="K120" s="289">
        <v>358.86666666666662</v>
      </c>
      <c r="L120" s="289">
        <v>361.23333333333335</v>
      </c>
      <c r="M120" s="276">
        <v>356.5</v>
      </c>
      <c r="N120" s="276">
        <v>350.95</v>
      </c>
      <c r="O120" s="291">
        <v>1131200</v>
      </c>
      <c r="P120" s="292">
        <v>5.6801195814648729E-2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70.75</v>
      </c>
      <c r="F121" s="288">
        <v>71.333333333333329</v>
      </c>
      <c r="G121" s="289">
        <v>69.86666666666666</v>
      </c>
      <c r="H121" s="289">
        <v>68.983333333333334</v>
      </c>
      <c r="I121" s="289">
        <v>67.516666666666666</v>
      </c>
      <c r="J121" s="289">
        <v>72.216666666666654</v>
      </c>
      <c r="K121" s="289">
        <v>73.683333333333323</v>
      </c>
      <c r="L121" s="289">
        <v>74.566666666666649</v>
      </c>
      <c r="M121" s="276">
        <v>72.8</v>
      </c>
      <c r="N121" s="276">
        <v>70.45</v>
      </c>
      <c r="O121" s="291">
        <v>80818000</v>
      </c>
      <c r="P121" s="292">
        <v>-2.8804902962206332E-2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4353.1499999999996</v>
      </c>
      <c r="F122" s="288">
        <v>4395.2</v>
      </c>
      <c r="G122" s="289">
        <v>4285.3999999999996</v>
      </c>
      <c r="H122" s="289">
        <v>4217.6499999999996</v>
      </c>
      <c r="I122" s="289">
        <v>4107.8499999999995</v>
      </c>
      <c r="J122" s="289">
        <v>4462.95</v>
      </c>
      <c r="K122" s="289">
        <v>4572.7500000000009</v>
      </c>
      <c r="L122" s="289">
        <v>4640.5</v>
      </c>
      <c r="M122" s="276">
        <v>4505</v>
      </c>
      <c r="N122" s="276">
        <v>4327.45</v>
      </c>
      <c r="O122" s="291">
        <v>1487125</v>
      </c>
      <c r="P122" s="292">
        <v>3.2905018232332002E-2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3214.3</v>
      </c>
      <c r="F123" s="288">
        <v>3220.9</v>
      </c>
      <c r="G123" s="289">
        <v>3193.3500000000004</v>
      </c>
      <c r="H123" s="289">
        <v>3172.4</v>
      </c>
      <c r="I123" s="289">
        <v>3144.8500000000004</v>
      </c>
      <c r="J123" s="289">
        <v>3241.8500000000004</v>
      </c>
      <c r="K123" s="289">
        <v>3269.4000000000005</v>
      </c>
      <c r="L123" s="289">
        <v>3290.3500000000004</v>
      </c>
      <c r="M123" s="276">
        <v>3248.45</v>
      </c>
      <c r="N123" s="276">
        <v>3199.95</v>
      </c>
      <c r="O123" s="291">
        <v>414450</v>
      </c>
      <c r="P123" s="292">
        <v>-6.1162079510703363E-2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17510.75</v>
      </c>
      <c r="F124" s="288">
        <v>17458.583333333332</v>
      </c>
      <c r="G124" s="289">
        <v>17342.166666666664</v>
      </c>
      <c r="H124" s="289">
        <v>17173.583333333332</v>
      </c>
      <c r="I124" s="289">
        <v>17057.166666666664</v>
      </c>
      <c r="J124" s="289">
        <v>17627.166666666664</v>
      </c>
      <c r="K124" s="289">
        <v>17743.583333333328</v>
      </c>
      <c r="L124" s="289">
        <v>17912.166666666664</v>
      </c>
      <c r="M124" s="276">
        <v>17575</v>
      </c>
      <c r="N124" s="276">
        <v>17290</v>
      </c>
      <c r="O124" s="291">
        <v>263800</v>
      </c>
      <c r="P124" s="292">
        <v>-4.4202898550724637E-2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176.8</v>
      </c>
      <c r="F125" s="288">
        <v>178</v>
      </c>
      <c r="G125" s="289">
        <v>174.7</v>
      </c>
      <c r="H125" s="289">
        <v>172.6</v>
      </c>
      <c r="I125" s="289">
        <v>169.29999999999998</v>
      </c>
      <c r="J125" s="289">
        <v>180.1</v>
      </c>
      <c r="K125" s="289">
        <v>183.4</v>
      </c>
      <c r="L125" s="289">
        <v>185.5</v>
      </c>
      <c r="M125" s="276">
        <v>181.3</v>
      </c>
      <c r="N125" s="276">
        <v>175.9</v>
      </c>
      <c r="O125" s="291">
        <v>62457400</v>
      </c>
      <c r="P125" s="292">
        <v>2.1253286590709904E-2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113</v>
      </c>
      <c r="F126" s="288">
        <v>112.64999999999999</v>
      </c>
      <c r="G126" s="289">
        <v>112.04999999999998</v>
      </c>
      <c r="H126" s="289">
        <v>111.1</v>
      </c>
      <c r="I126" s="289">
        <v>110.49999999999999</v>
      </c>
      <c r="J126" s="289">
        <v>113.59999999999998</v>
      </c>
      <c r="K126" s="289">
        <v>114.19999999999997</v>
      </c>
      <c r="L126" s="289">
        <v>115.14999999999998</v>
      </c>
      <c r="M126" s="276">
        <v>113.25</v>
      </c>
      <c r="N126" s="276">
        <v>111.7</v>
      </c>
      <c r="O126" s="291">
        <v>83744400</v>
      </c>
      <c r="P126" s="292">
        <v>4.2378673957621325E-3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112.95</v>
      </c>
      <c r="F127" s="288">
        <v>113.03333333333335</v>
      </c>
      <c r="G127" s="289">
        <v>111.56666666666669</v>
      </c>
      <c r="H127" s="289">
        <v>110.18333333333335</v>
      </c>
      <c r="I127" s="289">
        <v>108.7166666666667</v>
      </c>
      <c r="J127" s="289">
        <v>114.41666666666669</v>
      </c>
      <c r="K127" s="289">
        <v>115.88333333333335</v>
      </c>
      <c r="L127" s="289">
        <v>117.26666666666668</v>
      </c>
      <c r="M127" s="276">
        <v>114.5</v>
      </c>
      <c r="N127" s="276">
        <v>111.65</v>
      </c>
      <c r="O127" s="291">
        <v>44367400</v>
      </c>
      <c r="P127" s="292">
        <v>-5.8188950637463224E-2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29430.2</v>
      </c>
      <c r="F128" s="288">
        <v>29616.05</v>
      </c>
      <c r="G128" s="289">
        <v>29104.25</v>
      </c>
      <c r="H128" s="289">
        <v>28778.3</v>
      </c>
      <c r="I128" s="289">
        <v>28266.5</v>
      </c>
      <c r="J128" s="289">
        <v>29942</v>
      </c>
      <c r="K128" s="289">
        <v>30453.799999999996</v>
      </c>
      <c r="L128" s="289">
        <v>30779.75</v>
      </c>
      <c r="M128" s="276">
        <v>30127.85</v>
      </c>
      <c r="N128" s="276">
        <v>29290.1</v>
      </c>
      <c r="O128" s="291">
        <v>77790</v>
      </c>
      <c r="P128" s="292">
        <v>5.6642216788916053E-2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1734.9</v>
      </c>
      <c r="F129" s="288">
        <v>1727.55</v>
      </c>
      <c r="G129" s="289">
        <v>1699.1</v>
      </c>
      <c r="H129" s="289">
        <v>1663.3</v>
      </c>
      <c r="I129" s="289">
        <v>1634.85</v>
      </c>
      <c r="J129" s="289">
        <v>1763.35</v>
      </c>
      <c r="K129" s="289">
        <v>1791.8000000000002</v>
      </c>
      <c r="L129" s="289">
        <v>1827.6</v>
      </c>
      <c r="M129" s="276">
        <v>1756</v>
      </c>
      <c r="N129" s="276">
        <v>1691.75</v>
      </c>
      <c r="O129" s="291">
        <v>3487275</v>
      </c>
      <c r="P129" s="292">
        <v>4.0876631371583351E-2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237.2</v>
      </c>
      <c r="F130" s="288">
        <v>237.91666666666666</v>
      </c>
      <c r="G130" s="289">
        <v>235.0333333333333</v>
      </c>
      <c r="H130" s="289">
        <v>232.86666666666665</v>
      </c>
      <c r="I130" s="289">
        <v>229.98333333333329</v>
      </c>
      <c r="J130" s="289">
        <v>240.08333333333331</v>
      </c>
      <c r="K130" s="289">
        <v>242.9666666666667</v>
      </c>
      <c r="L130" s="289">
        <v>245.13333333333333</v>
      </c>
      <c r="M130" s="276">
        <v>240.8</v>
      </c>
      <c r="N130" s="276">
        <v>235.75</v>
      </c>
      <c r="O130" s="291">
        <v>18027000</v>
      </c>
      <c r="P130" s="292">
        <v>1.2468407750631846E-2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119.4</v>
      </c>
      <c r="F131" s="288">
        <v>119.10000000000001</v>
      </c>
      <c r="G131" s="289">
        <v>117.80000000000001</v>
      </c>
      <c r="H131" s="289">
        <v>116.2</v>
      </c>
      <c r="I131" s="289">
        <v>114.9</v>
      </c>
      <c r="J131" s="289">
        <v>120.70000000000002</v>
      </c>
      <c r="K131" s="289">
        <v>122</v>
      </c>
      <c r="L131" s="289">
        <v>123.60000000000002</v>
      </c>
      <c r="M131" s="276">
        <v>120.4</v>
      </c>
      <c r="N131" s="276">
        <v>117.5</v>
      </c>
      <c r="O131" s="291">
        <v>40851800</v>
      </c>
      <c r="P131" s="292">
        <v>1.4785153241952871E-2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5248.7</v>
      </c>
      <c r="F132" s="288">
        <v>5252.95</v>
      </c>
      <c r="G132" s="289">
        <v>5227.8999999999996</v>
      </c>
      <c r="H132" s="289">
        <v>5207.0999999999995</v>
      </c>
      <c r="I132" s="289">
        <v>5182.0499999999993</v>
      </c>
      <c r="J132" s="289">
        <v>5273.75</v>
      </c>
      <c r="K132" s="289">
        <v>5298.8000000000011</v>
      </c>
      <c r="L132" s="289">
        <v>5319.6</v>
      </c>
      <c r="M132" s="276">
        <v>5278</v>
      </c>
      <c r="N132" s="276">
        <v>5232.1499999999996</v>
      </c>
      <c r="O132" s="291">
        <v>243250</v>
      </c>
      <c r="P132" s="292">
        <v>5.1652892561983473E-3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1978.9</v>
      </c>
      <c r="F133" s="288">
        <v>1975.0333333333335</v>
      </c>
      <c r="G133" s="289">
        <v>1956.0666666666671</v>
      </c>
      <c r="H133" s="289">
        <v>1933.2333333333336</v>
      </c>
      <c r="I133" s="289">
        <v>1914.2666666666671</v>
      </c>
      <c r="J133" s="289">
        <v>1997.866666666667</v>
      </c>
      <c r="K133" s="289">
        <v>2016.8333333333337</v>
      </c>
      <c r="L133" s="289">
        <v>2039.666666666667</v>
      </c>
      <c r="M133" s="276">
        <v>1994</v>
      </c>
      <c r="N133" s="276">
        <v>1952.2</v>
      </c>
      <c r="O133" s="291">
        <v>2194000</v>
      </c>
      <c r="P133" s="292">
        <v>-1.1711711711711712E-2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2572.15</v>
      </c>
      <c r="F134" s="288">
        <v>2584.0833333333335</v>
      </c>
      <c r="G134" s="289">
        <v>2553.7666666666669</v>
      </c>
      <c r="H134" s="289">
        <v>2535.3833333333332</v>
      </c>
      <c r="I134" s="289">
        <v>2505.0666666666666</v>
      </c>
      <c r="J134" s="289">
        <v>2602.4666666666672</v>
      </c>
      <c r="K134" s="289">
        <v>2632.7833333333338</v>
      </c>
      <c r="L134" s="289">
        <v>2651.1666666666674</v>
      </c>
      <c r="M134" s="276">
        <v>2614.4</v>
      </c>
      <c r="N134" s="276">
        <v>2565.6999999999998</v>
      </c>
      <c r="O134" s="291">
        <v>711750</v>
      </c>
      <c r="P134" s="292">
        <v>1.4250089063056644E-2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38.200000000000003</v>
      </c>
      <c r="F135" s="288">
        <v>38.049999999999997</v>
      </c>
      <c r="G135" s="289">
        <v>37.699999999999996</v>
      </c>
      <c r="H135" s="289">
        <v>37.199999999999996</v>
      </c>
      <c r="I135" s="289">
        <v>36.849999999999994</v>
      </c>
      <c r="J135" s="289">
        <v>38.549999999999997</v>
      </c>
      <c r="K135" s="289">
        <v>38.899999999999991</v>
      </c>
      <c r="L135" s="289">
        <v>39.4</v>
      </c>
      <c r="M135" s="276">
        <v>38.4</v>
      </c>
      <c r="N135" s="276">
        <v>37.549999999999997</v>
      </c>
      <c r="O135" s="291">
        <v>297936000</v>
      </c>
      <c r="P135" s="292">
        <v>-5.7498608088272514E-2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228.55</v>
      </c>
      <c r="F136" s="288">
        <v>228.2166666666667</v>
      </c>
      <c r="G136" s="289">
        <v>226.78333333333339</v>
      </c>
      <c r="H136" s="289">
        <v>225.01666666666668</v>
      </c>
      <c r="I136" s="289">
        <v>223.58333333333337</v>
      </c>
      <c r="J136" s="289">
        <v>229.98333333333341</v>
      </c>
      <c r="K136" s="289">
        <v>231.41666666666669</v>
      </c>
      <c r="L136" s="289">
        <v>233.18333333333342</v>
      </c>
      <c r="M136" s="276">
        <v>229.65</v>
      </c>
      <c r="N136" s="276">
        <v>226.45</v>
      </c>
      <c r="O136" s="291">
        <v>20728000</v>
      </c>
      <c r="P136" s="292">
        <v>-4.7601543833854072E-2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1251.3499999999999</v>
      </c>
      <c r="F137" s="288">
        <v>1243.4666666666667</v>
      </c>
      <c r="G137" s="289">
        <v>1223.2333333333333</v>
      </c>
      <c r="H137" s="289">
        <v>1195.1166666666666</v>
      </c>
      <c r="I137" s="289">
        <v>1174.8833333333332</v>
      </c>
      <c r="J137" s="289">
        <v>1271.5833333333335</v>
      </c>
      <c r="K137" s="289">
        <v>1291.8166666666671</v>
      </c>
      <c r="L137" s="289">
        <v>1319.9333333333336</v>
      </c>
      <c r="M137" s="276">
        <v>1263.7</v>
      </c>
      <c r="N137" s="276">
        <v>1215.3499999999999</v>
      </c>
      <c r="O137" s="291">
        <v>1891329</v>
      </c>
      <c r="P137" s="292">
        <v>5.9266013220879869E-2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995.85</v>
      </c>
      <c r="F138" s="288">
        <v>999.6</v>
      </c>
      <c r="G138" s="289">
        <v>987.25</v>
      </c>
      <c r="H138" s="289">
        <v>978.65</v>
      </c>
      <c r="I138" s="289">
        <v>966.3</v>
      </c>
      <c r="J138" s="289">
        <v>1008.2</v>
      </c>
      <c r="K138" s="289">
        <v>1020.5500000000002</v>
      </c>
      <c r="L138" s="289">
        <v>1029.1500000000001</v>
      </c>
      <c r="M138" s="276">
        <v>1011.95</v>
      </c>
      <c r="N138" s="276">
        <v>991</v>
      </c>
      <c r="O138" s="291">
        <v>2210850</v>
      </c>
      <c r="P138" s="292">
        <v>2.9691211401425176E-2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208.7</v>
      </c>
      <c r="F139" s="288">
        <v>208.1</v>
      </c>
      <c r="G139" s="289">
        <v>206.39999999999998</v>
      </c>
      <c r="H139" s="289">
        <v>204.1</v>
      </c>
      <c r="I139" s="289">
        <v>202.39999999999998</v>
      </c>
      <c r="J139" s="289">
        <v>210.39999999999998</v>
      </c>
      <c r="K139" s="289">
        <v>212.09999999999997</v>
      </c>
      <c r="L139" s="289">
        <v>214.39999999999998</v>
      </c>
      <c r="M139" s="276">
        <v>209.8</v>
      </c>
      <c r="N139" s="276">
        <v>205.8</v>
      </c>
      <c r="O139" s="291">
        <v>24603600</v>
      </c>
      <c r="P139" s="292">
        <v>3.3499817273723961E-2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144.44999999999999</v>
      </c>
      <c r="F140" s="288">
        <v>143.94999999999999</v>
      </c>
      <c r="G140" s="289">
        <v>141.94999999999999</v>
      </c>
      <c r="H140" s="289">
        <v>139.44999999999999</v>
      </c>
      <c r="I140" s="289">
        <v>137.44999999999999</v>
      </c>
      <c r="J140" s="289">
        <v>146.44999999999999</v>
      </c>
      <c r="K140" s="289">
        <v>148.44999999999999</v>
      </c>
      <c r="L140" s="289">
        <v>150.94999999999999</v>
      </c>
      <c r="M140" s="276">
        <v>145.94999999999999</v>
      </c>
      <c r="N140" s="276">
        <v>141.44999999999999</v>
      </c>
      <c r="O140" s="291">
        <v>15306000</v>
      </c>
      <c r="P140" s="292">
        <v>7.3201514514093388E-2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2005.5</v>
      </c>
      <c r="F141" s="288">
        <v>2002.5333333333335</v>
      </c>
      <c r="G141" s="289">
        <v>1990.8166666666671</v>
      </c>
      <c r="H141" s="289">
        <v>1976.1333333333334</v>
      </c>
      <c r="I141" s="289">
        <v>1964.416666666667</v>
      </c>
      <c r="J141" s="289">
        <v>2017.2166666666672</v>
      </c>
      <c r="K141" s="289">
        <v>2028.9333333333338</v>
      </c>
      <c r="L141" s="289">
        <v>2043.6166666666672</v>
      </c>
      <c r="M141" s="276">
        <v>2014.25</v>
      </c>
      <c r="N141" s="276">
        <v>1987.85</v>
      </c>
      <c r="O141" s="291">
        <v>30241000</v>
      </c>
      <c r="P141" s="292">
        <v>-2.0502688346181252E-2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122.2</v>
      </c>
      <c r="F142" s="288">
        <v>122.76666666666667</v>
      </c>
      <c r="G142" s="289">
        <v>120.83333333333333</v>
      </c>
      <c r="H142" s="289">
        <v>119.46666666666667</v>
      </c>
      <c r="I142" s="289">
        <v>117.53333333333333</v>
      </c>
      <c r="J142" s="289">
        <v>124.13333333333333</v>
      </c>
      <c r="K142" s="289">
        <v>126.06666666666666</v>
      </c>
      <c r="L142" s="289">
        <v>127.43333333333332</v>
      </c>
      <c r="M142" s="276">
        <v>124.7</v>
      </c>
      <c r="N142" s="276">
        <v>121.4</v>
      </c>
      <c r="O142" s="291">
        <v>140096500</v>
      </c>
      <c r="P142" s="292">
        <v>-1.6013878694868887E-2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972.8</v>
      </c>
      <c r="F143" s="288">
        <v>974.7166666666667</v>
      </c>
      <c r="G143" s="289">
        <v>965.98333333333335</v>
      </c>
      <c r="H143" s="289">
        <v>959.16666666666663</v>
      </c>
      <c r="I143" s="289">
        <v>950.43333333333328</v>
      </c>
      <c r="J143" s="289">
        <v>981.53333333333342</v>
      </c>
      <c r="K143" s="289">
        <v>990.26666666666677</v>
      </c>
      <c r="L143" s="289">
        <v>997.08333333333348</v>
      </c>
      <c r="M143" s="276">
        <v>983.45</v>
      </c>
      <c r="N143" s="276">
        <v>967.9</v>
      </c>
      <c r="O143" s="291">
        <v>8066250</v>
      </c>
      <c r="P143" s="292">
        <v>-5.9155189943617707E-3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403.4</v>
      </c>
      <c r="F144" s="288">
        <v>396.36666666666662</v>
      </c>
      <c r="G144" s="289">
        <v>385.98333333333323</v>
      </c>
      <c r="H144" s="289">
        <v>368.56666666666661</v>
      </c>
      <c r="I144" s="289">
        <v>358.18333333333322</v>
      </c>
      <c r="J144" s="289">
        <v>413.78333333333325</v>
      </c>
      <c r="K144" s="289">
        <v>424.16666666666657</v>
      </c>
      <c r="L144" s="289">
        <v>441.58333333333326</v>
      </c>
      <c r="M144" s="276">
        <v>406.75</v>
      </c>
      <c r="N144" s="276">
        <v>378.95</v>
      </c>
      <c r="O144" s="291">
        <v>132009000</v>
      </c>
      <c r="P144" s="292">
        <v>0.17091538052155403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27752.7</v>
      </c>
      <c r="F145" s="288">
        <v>27832.633333333331</v>
      </c>
      <c r="G145" s="289">
        <v>27588.966666666664</v>
      </c>
      <c r="H145" s="289">
        <v>27425.233333333334</v>
      </c>
      <c r="I145" s="289">
        <v>27181.566666666666</v>
      </c>
      <c r="J145" s="289">
        <v>27996.366666666661</v>
      </c>
      <c r="K145" s="289">
        <v>28240.033333333333</v>
      </c>
      <c r="L145" s="289">
        <v>28403.766666666659</v>
      </c>
      <c r="M145" s="276">
        <v>28076.3</v>
      </c>
      <c r="N145" s="276">
        <v>27668.9</v>
      </c>
      <c r="O145" s="291">
        <v>175950</v>
      </c>
      <c r="P145" s="292">
        <v>1.1933860531991374E-2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1994.1</v>
      </c>
      <c r="F146" s="288">
        <v>2002.4333333333332</v>
      </c>
      <c r="G146" s="289">
        <v>1979.0666666666664</v>
      </c>
      <c r="H146" s="289">
        <v>1964.0333333333333</v>
      </c>
      <c r="I146" s="289">
        <v>1940.6666666666665</v>
      </c>
      <c r="J146" s="289">
        <v>2017.4666666666662</v>
      </c>
      <c r="K146" s="289">
        <v>2040.833333333333</v>
      </c>
      <c r="L146" s="289">
        <v>2055.8666666666659</v>
      </c>
      <c r="M146" s="276">
        <v>2025.8</v>
      </c>
      <c r="N146" s="276">
        <v>1987.4</v>
      </c>
      <c r="O146" s="291">
        <v>1040875</v>
      </c>
      <c r="P146" s="292">
        <v>1.420150053590568E-2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6479.55</v>
      </c>
      <c r="F147" s="288">
        <v>6488.9666666666672</v>
      </c>
      <c r="G147" s="289">
        <v>6433.0333333333347</v>
      </c>
      <c r="H147" s="289">
        <v>6386.5166666666673</v>
      </c>
      <c r="I147" s="289">
        <v>6330.5833333333348</v>
      </c>
      <c r="J147" s="289">
        <v>6535.4833333333345</v>
      </c>
      <c r="K147" s="289">
        <v>6591.416666666667</v>
      </c>
      <c r="L147" s="289">
        <v>6637.9333333333343</v>
      </c>
      <c r="M147" s="276">
        <v>6544.9</v>
      </c>
      <c r="N147" s="276">
        <v>6442.45</v>
      </c>
      <c r="O147" s="291">
        <v>441500</v>
      </c>
      <c r="P147" s="292">
        <v>-4.4113667117726657E-2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1485</v>
      </c>
      <c r="F148" s="288">
        <v>1467.9833333333333</v>
      </c>
      <c r="G148" s="289">
        <v>1440.0166666666667</v>
      </c>
      <c r="H148" s="289">
        <v>1395.0333333333333</v>
      </c>
      <c r="I148" s="289">
        <v>1367.0666666666666</v>
      </c>
      <c r="J148" s="289">
        <v>1512.9666666666667</v>
      </c>
      <c r="K148" s="289">
        <v>1540.9333333333334</v>
      </c>
      <c r="L148" s="289">
        <v>1585.9166666666667</v>
      </c>
      <c r="M148" s="276">
        <v>1495.95</v>
      </c>
      <c r="N148" s="276">
        <v>1423</v>
      </c>
      <c r="O148" s="291">
        <v>3491200</v>
      </c>
      <c r="P148" s="292">
        <v>2.9852507374631267E-2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692.65</v>
      </c>
      <c r="F149" s="288">
        <v>693.2166666666667</v>
      </c>
      <c r="G149" s="289">
        <v>689.93333333333339</v>
      </c>
      <c r="H149" s="289">
        <v>687.2166666666667</v>
      </c>
      <c r="I149" s="289">
        <v>683.93333333333339</v>
      </c>
      <c r="J149" s="289">
        <v>695.93333333333339</v>
      </c>
      <c r="K149" s="289">
        <v>699.2166666666667</v>
      </c>
      <c r="L149" s="289">
        <v>701.93333333333339</v>
      </c>
      <c r="M149" s="276">
        <v>696.5</v>
      </c>
      <c r="N149" s="276">
        <v>690.5</v>
      </c>
      <c r="O149" s="291">
        <v>47122600</v>
      </c>
      <c r="P149" s="292">
        <v>-1.0058527690362048E-2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526.9</v>
      </c>
      <c r="F150" s="288">
        <v>528.48333333333323</v>
      </c>
      <c r="G150" s="289">
        <v>523.41666666666652</v>
      </c>
      <c r="H150" s="289">
        <v>519.93333333333328</v>
      </c>
      <c r="I150" s="289">
        <v>514.86666666666656</v>
      </c>
      <c r="J150" s="289">
        <v>531.96666666666647</v>
      </c>
      <c r="K150" s="289">
        <v>537.0333333333333</v>
      </c>
      <c r="L150" s="289">
        <v>540.51666666666642</v>
      </c>
      <c r="M150" s="276">
        <v>533.54999999999995</v>
      </c>
      <c r="N150" s="276">
        <v>525</v>
      </c>
      <c r="O150" s="291">
        <v>12946500</v>
      </c>
      <c r="P150" s="292">
        <v>1.053740779768177E-2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709.8</v>
      </c>
      <c r="F151" s="288">
        <v>711.91666666666663</v>
      </c>
      <c r="G151" s="289">
        <v>706.38333333333321</v>
      </c>
      <c r="H151" s="289">
        <v>702.96666666666658</v>
      </c>
      <c r="I151" s="289">
        <v>697.43333333333317</v>
      </c>
      <c r="J151" s="289">
        <v>715.33333333333326</v>
      </c>
      <c r="K151" s="289">
        <v>720.86666666666679</v>
      </c>
      <c r="L151" s="289">
        <v>724.2833333333333</v>
      </c>
      <c r="M151" s="276">
        <v>717.45</v>
      </c>
      <c r="N151" s="276">
        <v>708.5</v>
      </c>
      <c r="O151" s="291">
        <v>9610000</v>
      </c>
      <c r="P151" s="292">
        <v>-1.4662155234286886E-2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650.6</v>
      </c>
      <c r="F152" s="288">
        <v>650.19999999999993</v>
      </c>
      <c r="G152" s="289">
        <v>645.79999999999984</v>
      </c>
      <c r="H152" s="289">
        <v>640.99999999999989</v>
      </c>
      <c r="I152" s="289">
        <v>636.5999999999998</v>
      </c>
      <c r="J152" s="289">
        <v>654.99999999999989</v>
      </c>
      <c r="K152" s="289">
        <v>659.4</v>
      </c>
      <c r="L152" s="289">
        <v>664.19999999999993</v>
      </c>
      <c r="M152" s="276">
        <v>654.6</v>
      </c>
      <c r="N152" s="276">
        <v>645.4</v>
      </c>
      <c r="O152" s="291">
        <v>6970050</v>
      </c>
      <c r="P152" s="292">
        <v>-2.5481313703284259E-2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313.14999999999998</v>
      </c>
      <c r="F153" s="288">
        <v>313.01666666666665</v>
      </c>
      <c r="G153" s="289">
        <v>309.7833333333333</v>
      </c>
      <c r="H153" s="289">
        <v>306.41666666666663</v>
      </c>
      <c r="I153" s="289">
        <v>303.18333333333328</v>
      </c>
      <c r="J153" s="289">
        <v>316.38333333333333</v>
      </c>
      <c r="K153" s="289">
        <v>319.61666666666667</v>
      </c>
      <c r="L153" s="289">
        <v>322.98333333333335</v>
      </c>
      <c r="M153" s="276">
        <v>316.25</v>
      </c>
      <c r="N153" s="276">
        <v>309.64999999999998</v>
      </c>
      <c r="O153" s="291">
        <v>103192800</v>
      </c>
      <c r="P153" s="292">
        <v>-3.1871657754010692E-2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105.25</v>
      </c>
      <c r="F154" s="288">
        <v>105.08333333333333</v>
      </c>
      <c r="G154" s="289">
        <v>103.71666666666665</v>
      </c>
      <c r="H154" s="289">
        <v>102.18333333333332</v>
      </c>
      <c r="I154" s="289">
        <v>100.81666666666665</v>
      </c>
      <c r="J154" s="289">
        <v>106.61666666666666</v>
      </c>
      <c r="K154" s="289">
        <v>107.98333333333333</v>
      </c>
      <c r="L154" s="289">
        <v>109.51666666666667</v>
      </c>
      <c r="M154" s="276">
        <v>106.45</v>
      </c>
      <c r="N154" s="276">
        <v>103.55</v>
      </c>
      <c r="O154" s="291">
        <v>129316500</v>
      </c>
      <c r="P154" s="292">
        <v>-1.1302059142282087E-2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1113.8</v>
      </c>
      <c r="F155" s="288">
        <v>1115.7</v>
      </c>
      <c r="G155" s="289">
        <v>1105.4000000000001</v>
      </c>
      <c r="H155" s="289">
        <v>1097</v>
      </c>
      <c r="I155" s="289">
        <v>1086.7</v>
      </c>
      <c r="J155" s="289">
        <v>1124.1000000000001</v>
      </c>
      <c r="K155" s="289">
        <v>1134.3999999999999</v>
      </c>
      <c r="L155" s="289">
        <v>1142.8000000000002</v>
      </c>
      <c r="M155" s="276">
        <v>1126</v>
      </c>
      <c r="N155" s="276">
        <v>1107.3</v>
      </c>
      <c r="O155" s="291">
        <v>41196950</v>
      </c>
      <c r="P155" s="292">
        <v>-9.6879251350125736E-4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3075.4</v>
      </c>
      <c r="F156" s="288">
        <v>3069.6333333333332</v>
      </c>
      <c r="G156" s="289">
        <v>3055.7666666666664</v>
      </c>
      <c r="H156" s="289">
        <v>3036.1333333333332</v>
      </c>
      <c r="I156" s="289">
        <v>3022.2666666666664</v>
      </c>
      <c r="J156" s="289">
        <v>3089.2666666666664</v>
      </c>
      <c r="K156" s="289">
        <v>3103.1333333333332</v>
      </c>
      <c r="L156" s="289">
        <v>3122.7666666666664</v>
      </c>
      <c r="M156" s="276">
        <v>3083.5</v>
      </c>
      <c r="N156" s="276">
        <v>3050</v>
      </c>
      <c r="O156" s="291">
        <v>7735500</v>
      </c>
      <c r="P156" s="292">
        <v>1.3920018874601864E-2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981.65</v>
      </c>
      <c r="F157" s="288">
        <v>980.68333333333339</v>
      </c>
      <c r="G157" s="289">
        <v>973.46666666666681</v>
      </c>
      <c r="H157" s="289">
        <v>965.28333333333342</v>
      </c>
      <c r="I157" s="289">
        <v>958.06666666666683</v>
      </c>
      <c r="J157" s="289">
        <v>988.86666666666679</v>
      </c>
      <c r="K157" s="289">
        <v>996.08333333333348</v>
      </c>
      <c r="L157" s="289">
        <v>1004.2666666666668</v>
      </c>
      <c r="M157" s="276">
        <v>987.9</v>
      </c>
      <c r="N157" s="276">
        <v>972.5</v>
      </c>
      <c r="O157" s="291">
        <v>11691600</v>
      </c>
      <c r="P157" s="292">
        <v>-2.9146529819142047E-2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1544</v>
      </c>
      <c r="F158" s="288">
        <v>1546.1166666666668</v>
      </c>
      <c r="G158" s="289">
        <v>1536.5333333333335</v>
      </c>
      <c r="H158" s="289">
        <v>1529.0666666666668</v>
      </c>
      <c r="I158" s="289">
        <v>1519.4833333333336</v>
      </c>
      <c r="J158" s="289">
        <v>1553.5833333333335</v>
      </c>
      <c r="K158" s="289">
        <v>1563.1666666666665</v>
      </c>
      <c r="L158" s="289">
        <v>1570.6333333333334</v>
      </c>
      <c r="M158" s="276">
        <v>1555.7</v>
      </c>
      <c r="N158" s="276">
        <v>1538.65</v>
      </c>
      <c r="O158" s="291">
        <v>5129250</v>
      </c>
      <c r="P158" s="292">
        <v>9.223050247177747E-3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2726.45</v>
      </c>
      <c r="F159" s="288">
        <v>2734.9166666666665</v>
      </c>
      <c r="G159" s="289">
        <v>2702.1333333333332</v>
      </c>
      <c r="H159" s="289">
        <v>2677.8166666666666</v>
      </c>
      <c r="I159" s="289">
        <v>2645.0333333333333</v>
      </c>
      <c r="J159" s="289">
        <v>2759.2333333333331</v>
      </c>
      <c r="K159" s="289">
        <v>2792.0166666666669</v>
      </c>
      <c r="L159" s="289">
        <v>2816.333333333333</v>
      </c>
      <c r="M159" s="276">
        <v>2767.7</v>
      </c>
      <c r="N159" s="276">
        <v>2710.6</v>
      </c>
      <c r="O159" s="291">
        <v>961000</v>
      </c>
      <c r="P159" s="292">
        <v>-1.0808028821410191E-2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452.7</v>
      </c>
      <c r="F160" s="288">
        <v>448.81666666666666</v>
      </c>
      <c r="G160" s="289">
        <v>430.83333333333331</v>
      </c>
      <c r="H160" s="289">
        <v>408.96666666666664</v>
      </c>
      <c r="I160" s="289">
        <v>390.98333333333329</v>
      </c>
      <c r="J160" s="289">
        <v>470.68333333333334</v>
      </c>
      <c r="K160" s="289">
        <v>488.66666666666669</v>
      </c>
      <c r="L160" s="289">
        <v>510.53333333333336</v>
      </c>
      <c r="M160" s="276">
        <v>466.8</v>
      </c>
      <c r="N160" s="276">
        <v>426.95</v>
      </c>
      <c r="O160" s="291">
        <v>3048000</v>
      </c>
      <c r="P160" s="292">
        <v>0.16848763657274296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827.45</v>
      </c>
      <c r="F161" s="288">
        <v>822.26666666666677</v>
      </c>
      <c r="G161" s="289">
        <v>810.38333333333355</v>
      </c>
      <c r="H161" s="289">
        <v>793.31666666666683</v>
      </c>
      <c r="I161" s="289">
        <v>781.43333333333362</v>
      </c>
      <c r="J161" s="289">
        <v>839.33333333333348</v>
      </c>
      <c r="K161" s="289">
        <v>851.2166666666667</v>
      </c>
      <c r="L161" s="289">
        <v>868.28333333333342</v>
      </c>
      <c r="M161" s="276">
        <v>834.15</v>
      </c>
      <c r="N161" s="276">
        <v>805.2</v>
      </c>
      <c r="O161" s="291">
        <v>999775</v>
      </c>
      <c r="P161" s="292">
        <v>-5.0929112181693048E-2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627.95000000000005</v>
      </c>
      <c r="F162" s="288">
        <v>630.5</v>
      </c>
      <c r="G162" s="289">
        <v>623.29999999999995</v>
      </c>
      <c r="H162" s="289">
        <v>618.65</v>
      </c>
      <c r="I162" s="289">
        <v>611.44999999999993</v>
      </c>
      <c r="J162" s="289">
        <v>635.15</v>
      </c>
      <c r="K162" s="289">
        <v>642.35</v>
      </c>
      <c r="L162" s="289">
        <v>647</v>
      </c>
      <c r="M162" s="276">
        <v>637.70000000000005</v>
      </c>
      <c r="N162" s="276">
        <v>625.85</v>
      </c>
      <c r="O162" s="291">
        <v>5028800</v>
      </c>
      <c r="P162" s="292">
        <v>-7.460624481901078E-3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1283.4000000000001</v>
      </c>
      <c r="F163" s="288">
        <v>1283.9833333333333</v>
      </c>
      <c r="G163" s="289">
        <v>1275.6666666666667</v>
      </c>
      <c r="H163" s="289">
        <v>1267.9333333333334</v>
      </c>
      <c r="I163" s="289">
        <v>1259.6166666666668</v>
      </c>
      <c r="J163" s="289">
        <v>1291.7166666666667</v>
      </c>
      <c r="K163" s="289">
        <v>1300.0333333333333</v>
      </c>
      <c r="L163" s="289">
        <v>1307.7666666666667</v>
      </c>
      <c r="M163" s="276">
        <v>1292.3</v>
      </c>
      <c r="N163" s="276">
        <v>1276.25</v>
      </c>
      <c r="O163" s="291">
        <v>974400</v>
      </c>
      <c r="P163" s="292">
        <v>3.111111111111111E-2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6645.45</v>
      </c>
      <c r="F164" s="288">
        <v>6646.3833333333341</v>
      </c>
      <c r="G164" s="289">
        <v>6593.7666666666682</v>
      </c>
      <c r="H164" s="289">
        <v>6542.0833333333339</v>
      </c>
      <c r="I164" s="289">
        <v>6489.4666666666681</v>
      </c>
      <c r="J164" s="289">
        <v>6698.0666666666684</v>
      </c>
      <c r="K164" s="289">
        <v>6750.6833333333352</v>
      </c>
      <c r="L164" s="289">
        <v>6802.3666666666686</v>
      </c>
      <c r="M164" s="276">
        <v>6699</v>
      </c>
      <c r="N164" s="276">
        <v>6594.7</v>
      </c>
      <c r="O164" s="291">
        <v>2468900</v>
      </c>
      <c r="P164" s="292">
        <v>1.0808597748208802E-2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781.5</v>
      </c>
      <c r="F165" s="288">
        <v>777.98333333333323</v>
      </c>
      <c r="G165" s="289">
        <v>768.96666666666647</v>
      </c>
      <c r="H165" s="289">
        <v>756.43333333333328</v>
      </c>
      <c r="I165" s="289">
        <v>747.41666666666652</v>
      </c>
      <c r="J165" s="289">
        <v>790.51666666666642</v>
      </c>
      <c r="K165" s="289">
        <v>799.53333333333308</v>
      </c>
      <c r="L165" s="289">
        <v>812.06666666666638</v>
      </c>
      <c r="M165" s="276">
        <v>787</v>
      </c>
      <c r="N165" s="276">
        <v>765.45</v>
      </c>
      <c r="O165" s="291">
        <v>20465900</v>
      </c>
      <c r="P165" s="292">
        <v>-1.630842289427643E-2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274.14999999999998</v>
      </c>
      <c r="F166" s="288">
        <v>275.59999999999997</v>
      </c>
      <c r="G166" s="289">
        <v>269.84999999999991</v>
      </c>
      <c r="H166" s="289">
        <v>265.54999999999995</v>
      </c>
      <c r="I166" s="289">
        <v>259.7999999999999</v>
      </c>
      <c r="J166" s="289">
        <v>279.89999999999992</v>
      </c>
      <c r="K166" s="289">
        <v>285.65000000000003</v>
      </c>
      <c r="L166" s="289">
        <v>289.94999999999993</v>
      </c>
      <c r="M166" s="276">
        <v>281.35000000000002</v>
      </c>
      <c r="N166" s="276">
        <v>271.3</v>
      </c>
      <c r="O166" s="291">
        <v>120819400</v>
      </c>
      <c r="P166" s="292">
        <v>1.9514491995396045E-2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998.7</v>
      </c>
      <c r="F167" s="288">
        <v>1002.75</v>
      </c>
      <c r="G167" s="289">
        <v>988.3</v>
      </c>
      <c r="H167" s="289">
        <v>977.9</v>
      </c>
      <c r="I167" s="289">
        <v>963.44999999999993</v>
      </c>
      <c r="J167" s="289">
        <v>1013.15</v>
      </c>
      <c r="K167" s="289">
        <v>1027.5999999999999</v>
      </c>
      <c r="L167" s="289">
        <v>1038</v>
      </c>
      <c r="M167" s="276">
        <v>1017.2</v>
      </c>
      <c r="N167" s="276">
        <v>992.35</v>
      </c>
      <c r="O167" s="291">
        <v>2723000</v>
      </c>
      <c r="P167" s="292">
        <v>-1.7322266329844821E-2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513.1</v>
      </c>
      <c r="F168" s="288">
        <v>513.06666666666672</v>
      </c>
      <c r="G168" s="289">
        <v>509.33333333333348</v>
      </c>
      <c r="H168" s="289">
        <v>505.56666666666678</v>
      </c>
      <c r="I168" s="289">
        <v>501.83333333333354</v>
      </c>
      <c r="J168" s="289">
        <v>516.83333333333348</v>
      </c>
      <c r="K168" s="289">
        <v>520.56666666666683</v>
      </c>
      <c r="L168" s="289">
        <v>524.33333333333337</v>
      </c>
      <c r="M168" s="276">
        <v>516.79999999999995</v>
      </c>
      <c r="N168" s="276">
        <v>509.3</v>
      </c>
      <c r="O168" s="291">
        <v>30939200</v>
      </c>
      <c r="P168" s="292">
        <v>-9.5779553370211028E-3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190.95</v>
      </c>
      <c r="F169" s="288">
        <v>193.63333333333333</v>
      </c>
      <c r="G169" s="289">
        <v>187.66666666666666</v>
      </c>
      <c r="H169" s="289">
        <v>184.38333333333333</v>
      </c>
      <c r="I169" s="289">
        <v>178.41666666666666</v>
      </c>
      <c r="J169" s="289">
        <v>196.91666666666666</v>
      </c>
      <c r="K169" s="289">
        <v>202.88333333333335</v>
      </c>
      <c r="L169" s="289">
        <v>206.16666666666666</v>
      </c>
      <c r="M169" s="276">
        <v>199.6</v>
      </c>
      <c r="N169" s="276">
        <v>190.35</v>
      </c>
      <c r="O169" s="291">
        <v>84297000</v>
      </c>
      <c r="P169" s="292">
        <v>-3.6517624468522837E-2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E23" sqref="E2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44340</v>
      </c>
    </row>
    <row r="7" spans="1:15">
      <c r="A7"/>
    </row>
    <row r="8" spans="1:15" ht="28.5" customHeight="1">
      <c r="A8" s="549" t="s">
        <v>16</v>
      </c>
      <c r="B8" s="550"/>
      <c r="C8" s="548" t="s">
        <v>19</v>
      </c>
      <c r="D8" s="548" t="s">
        <v>20</v>
      </c>
      <c r="E8" s="548" t="s">
        <v>21</v>
      </c>
      <c r="F8" s="548"/>
      <c r="G8" s="548"/>
      <c r="H8" s="548" t="s">
        <v>22</v>
      </c>
      <c r="I8" s="548"/>
      <c r="J8" s="548"/>
      <c r="K8" s="251"/>
      <c r="L8" s="259"/>
      <c r="M8" s="259"/>
    </row>
    <row r="9" spans="1:15" ht="36" customHeight="1">
      <c r="A9" s="544"/>
      <c r="B9" s="546"/>
      <c r="C9" s="551" t="s">
        <v>23</v>
      </c>
      <c r="D9" s="551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15175.3</v>
      </c>
      <c r="D10" s="275">
        <v>15117.050000000001</v>
      </c>
      <c r="E10" s="275">
        <v>15044.100000000002</v>
      </c>
      <c r="F10" s="275">
        <v>14912.900000000001</v>
      </c>
      <c r="G10" s="275">
        <v>14839.950000000003</v>
      </c>
      <c r="H10" s="275">
        <v>15248.250000000002</v>
      </c>
      <c r="I10" s="275">
        <v>15321.200000000003</v>
      </c>
      <c r="J10" s="275">
        <v>15452.400000000001</v>
      </c>
      <c r="K10" s="274">
        <v>15190</v>
      </c>
      <c r="L10" s="274">
        <v>14985.85</v>
      </c>
      <c r="M10" s="279"/>
    </row>
    <row r="11" spans="1:15">
      <c r="A11" s="273">
        <v>2</v>
      </c>
      <c r="B11" s="254" t="s">
        <v>216</v>
      </c>
      <c r="C11" s="276">
        <v>34606.9</v>
      </c>
      <c r="D11" s="256">
        <v>34287.033333333333</v>
      </c>
      <c r="E11" s="256">
        <v>33879.616666666669</v>
      </c>
      <c r="F11" s="256">
        <v>33152.333333333336</v>
      </c>
      <c r="G11" s="256">
        <v>32744.916666666672</v>
      </c>
      <c r="H11" s="256">
        <v>35014.316666666666</v>
      </c>
      <c r="I11" s="256">
        <v>35421.733333333337</v>
      </c>
      <c r="J11" s="256">
        <v>36149.016666666663</v>
      </c>
      <c r="K11" s="276">
        <v>34694.449999999997</v>
      </c>
      <c r="L11" s="276">
        <v>33559.75</v>
      </c>
      <c r="M11" s="279"/>
    </row>
    <row r="12" spans="1:15">
      <c r="A12" s="273">
        <v>3</v>
      </c>
      <c r="B12" s="262" t="s">
        <v>217</v>
      </c>
      <c r="C12" s="276">
        <v>1973.5</v>
      </c>
      <c r="D12" s="256">
        <v>1973.7666666666667</v>
      </c>
      <c r="E12" s="256">
        <v>1966.1833333333334</v>
      </c>
      <c r="F12" s="256">
        <v>1958.8666666666668</v>
      </c>
      <c r="G12" s="256">
        <v>1951.2833333333335</v>
      </c>
      <c r="H12" s="256">
        <v>1981.0833333333333</v>
      </c>
      <c r="I12" s="256">
        <v>1988.6666666666667</v>
      </c>
      <c r="J12" s="256">
        <v>1995.9833333333331</v>
      </c>
      <c r="K12" s="276">
        <v>1981.35</v>
      </c>
      <c r="L12" s="276">
        <v>1966.45</v>
      </c>
      <c r="M12" s="279"/>
    </row>
    <row r="13" spans="1:15">
      <c r="A13" s="273">
        <v>4</v>
      </c>
      <c r="B13" s="254" t="s">
        <v>218</v>
      </c>
      <c r="C13" s="276">
        <v>4194.6499999999996</v>
      </c>
      <c r="D13" s="256">
        <v>4194.7833333333338</v>
      </c>
      <c r="E13" s="256">
        <v>4185.5166666666673</v>
      </c>
      <c r="F13" s="256">
        <v>4176.3833333333332</v>
      </c>
      <c r="G13" s="256">
        <v>4167.1166666666668</v>
      </c>
      <c r="H13" s="256">
        <v>4203.9166666666679</v>
      </c>
      <c r="I13" s="256">
        <v>4213.1833333333343</v>
      </c>
      <c r="J13" s="256">
        <v>4222.3166666666684</v>
      </c>
      <c r="K13" s="276">
        <v>4204.05</v>
      </c>
      <c r="L13" s="276">
        <v>4185.6499999999996</v>
      </c>
      <c r="M13" s="279"/>
    </row>
    <row r="14" spans="1:15">
      <c r="A14" s="273">
        <v>5</v>
      </c>
      <c r="B14" s="254" t="s">
        <v>219</v>
      </c>
      <c r="C14" s="276">
        <v>26105.3</v>
      </c>
      <c r="D14" s="256">
        <v>26065.3</v>
      </c>
      <c r="E14" s="256">
        <v>25976.6</v>
      </c>
      <c r="F14" s="256">
        <v>25847.899999999998</v>
      </c>
      <c r="G14" s="256">
        <v>25759.199999999997</v>
      </c>
      <c r="H14" s="256">
        <v>26194</v>
      </c>
      <c r="I14" s="256">
        <v>26282.700000000004</v>
      </c>
      <c r="J14" s="256">
        <v>26411.4</v>
      </c>
      <c r="K14" s="276">
        <v>26154</v>
      </c>
      <c r="L14" s="276">
        <v>25936.6</v>
      </c>
      <c r="M14" s="279"/>
    </row>
    <row r="15" spans="1:15">
      <c r="A15" s="273">
        <v>6</v>
      </c>
      <c r="B15" s="254" t="s">
        <v>220</v>
      </c>
      <c r="C15" s="276">
        <v>3461.75</v>
      </c>
      <c r="D15" s="256">
        <v>3467.75</v>
      </c>
      <c r="E15" s="256">
        <v>3451.85</v>
      </c>
      <c r="F15" s="256">
        <v>3441.95</v>
      </c>
      <c r="G15" s="256">
        <v>3426.0499999999997</v>
      </c>
      <c r="H15" s="256">
        <v>3477.65</v>
      </c>
      <c r="I15" s="256">
        <v>3493.5499999999997</v>
      </c>
      <c r="J15" s="256">
        <v>3503.4500000000003</v>
      </c>
      <c r="K15" s="276">
        <v>3483.65</v>
      </c>
      <c r="L15" s="276">
        <v>3457.85</v>
      </c>
      <c r="M15" s="279"/>
    </row>
    <row r="16" spans="1:15">
      <c r="A16" s="273">
        <v>7</v>
      </c>
      <c r="B16" s="254" t="s">
        <v>221</v>
      </c>
      <c r="C16" s="276">
        <v>7093</v>
      </c>
      <c r="D16" s="256">
        <v>7085.5999999999995</v>
      </c>
      <c r="E16" s="256">
        <v>7061.0499999999993</v>
      </c>
      <c r="F16" s="256">
        <v>7029.0999999999995</v>
      </c>
      <c r="G16" s="256">
        <v>7004.5499999999993</v>
      </c>
      <c r="H16" s="256">
        <v>7117.5499999999993</v>
      </c>
      <c r="I16" s="256">
        <v>7142.1</v>
      </c>
      <c r="J16" s="256">
        <v>7174.0499999999993</v>
      </c>
      <c r="K16" s="276">
        <v>7110.15</v>
      </c>
      <c r="L16" s="276">
        <v>7053.65</v>
      </c>
      <c r="M16" s="279"/>
    </row>
    <row r="17" spans="1:13">
      <c r="A17" s="273">
        <v>8</v>
      </c>
      <c r="B17" s="254" t="s">
        <v>38</v>
      </c>
      <c r="C17" s="254">
        <v>1965.25</v>
      </c>
      <c r="D17" s="256">
        <v>1970.8333333333333</v>
      </c>
      <c r="E17" s="256">
        <v>1953.7166666666665</v>
      </c>
      <c r="F17" s="256">
        <v>1942.1833333333332</v>
      </c>
      <c r="G17" s="256">
        <v>1925.0666666666664</v>
      </c>
      <c r="H17" s="256">
        <v>1982.3666666666666</v>
      </c>
      <c r="I17" s="256">
        <v>1999.4833333333333</v>
      </c>
      <c r="J17" s="256">
        <v>2011.0166666666667</v>
      </c>
      <c r="K17" s="254">
        <v>1987.95</v>
      </c>
      <c r="L17" s="254">
        <v>1959.3</v>
      </c>
      <c r="M17" s="254">
        <v>6.7481600000000004</v>
      </c>
    </row>
    <row r="18" spans="1:13">
      <c r="A18" s="273">
        <v>9</v>
      </c>
      <c r="B18" s="254" t="s">
        <v>222</v>
      </c>
      <c r="C18" s="254">
        <v>980.5</v>
      </c>
      <c r="D18" s="256">
        <v>976.5</v>
      </c>
      <c r="E18" s="256">
        <v>964.05</v>
      </c>
      <c r="F18" s="256">
        <v>947.59999999999991</v>
      </c>
      <c r="G18" s="256">
        <v>935.14999999999986</v>
      </c>
      <c r="H18" s="256">
        <v>992.95</v>
      </c>
      <c r="I18" s="256">
        <v>1005.4000000000001</v>
      </c>
      <c r="J18" s="256">
        <v>1021.8500000000001</v>
      </c>
      <c r="K18" s="254">
        <v>988.95</v>
      </c>
      <c r="L18" s="254">
        <v>960.05</v>
      </c>
      <c r="M18" s="254">
        <v>11.69852</v>
      </c>
    </row>
    <row r="19" spans="1:13">
      <c r="A19" s="273">
        <v>10</v>
      </c>
      <c r="B19" s="254" t="s">
        <v>735</v>
      </c>
      <c r="C19" s="255">
        <v>1664.65</v>
      </c>
      <c r="D19" s="256">
        <v>1682.2333333333333</v>
      </c>
      <c r="E19" s="256">
        <v>1642.4666666666667</v>
      </c>
      <c r="F19" s="256">
        <v>1620.2833333333333</v>
      </c>
      <c r="G19" s="256">
        <v>1580.5166666666667</v>
      </c>
      <c r="H19" s="256">
        <v>1704.4166666666667</v>
      </c>
      <c r="I19" s="256">
        <v>1744.1833333333336</v>
      </c>
      <c r="J19" s="256">
        <v>1766.3666666666668</v>
      </c>
      <c r="K19" s="254">
        <v>1722</v>
      </c>
      <c r="L19" s="254">
        <v>1660.05</v>
      </c>
      <c r="M19" s="254">
        <v>7.5583900000000002</v>
      </c>
    </row>
    <row r="20" spans="1:13">
      <c r="A20" s="273">
        <v>11</v>
      </c>
      <c r="B20" s="254" t="s">
        <v>288</v>
      </c>
      <c r="C20" s="254">
        <v>16036.7</v>
      </c>
      <c r="D20" s="256">
        <v>16042.266666666668</v>
      </c>
      <c r="E20" s="256">
        <v>15894.533333333336</v>
      </c>
      <c r="F20" s="256">
        <v>15752.366666666669</v>
      </c>
      <c r="G20" s="256">
        <v>15604.633333333337</v>
      </c>
      <c r="H20" s="256">
        <v>16184.433333333336</v>
      </c>
      <c r="I20" s="256">
        <v>16332.16666666667</v>
      </c>
      <c r="J20" s="256">
        <v>16474.333333333336</v>
      </c>
      <c r="K20" s="254">
        <v>16190</v>
      </c>
      <c r="L20" s="254">
        <v>15900.1</v>
      </c>
      <c r="M20" s="254">
        <v>9.375E-2</v>
      </c>
    </row>
    <row r="21" spans="1:13">
      <c r="A21" s="273">
        <v>12</v>
      </c>
      <c r="B21" s="254" t="s">
        <v>40</v>
      </c>
      <c r="C21" s="254">
        <v>1315.1</v>
      </c>
      <c r="D21" s="256">
        <v>1317.05</v>
      </c>
      <c r="E21" s="256">
        <v>1298.0999999999999</v>
      </c>
      <c r="F21" s="256">
        <v>1281.0999999999999</v>
      </c>
      <c r="G21" s="256">
        <v>1262.1499999999999</v>
      </c>
      <c r="H21" s="256">
        <v>1334.05</v>
      </c>
      <c r="I21" s="256">
        <v>1353.0000000000002</v>
      </c>
      <c r="J21" s="256">
        <v>1370</v>
      </c>
      <c r="K21" s="254">
        <v>1336</v>
      </c>
      <c r="L21" s="254">
        <v>1300.05</v>
      </c>
      <c r="M21" s="254">
        <v>83.142150000000001</v>
      </c>
    </row>
    <row r="22" spans="1:13">
      <c r="A22" s="273">
        <v>13</v>
      </c>
      <c r="B22" s="254" t="s">
        <v>289</v>
      </c>
      <c r="C22" s="254">
        <v>1299.2</v>
      </c>
      <c r="D22" s="256">
        <v>1297.2333333333333</v>
      </c>
      <c r="E22" s="256">
        <v>1273.9666666666667</v>
      </c>
      <c r="F22" s="256">
        <v>1248.7333333333333</v>
      </c>
      <c r="G22" s="256">
        <v>1225.4666666666667</v>
      </c>
      <c r="H22" s="256">
        <v>1322.4666666666667</v>
      </c>
      <c r="I22" s="256">
        <v>1345.7333333333336</v>
      </c>
      <c r="J22" s="256">
        <v>1370.9666666666667</v>
      </c>
      <c r="K22" s="254">
        <v>1320.5</v>
      </c>
      <c r="L22" s="254">
        <v>1272</v>
      </c>
      <c r="M22" s="254">
        <v>11.450749999999999</v>
      </c>
    </row>
    <row r="23" spans="1:13">
      <c r="A23" s="273">
        <v>14</v>
      </c>
      <c r="B23" s="254" t="s">
        <v>41</v>
      </c>
      <c r="C23" s="254">
        <v>769.2</v>
      </c>
      <c r="D23" s="256">
        <v>770.36666666666667</v>
      </c>
      <c r="E23" s="256">
        <v>765.48333333333335</v>
      </c>
      <c r="F23" s="256">
        <v>761.76666666666665</v>
      </c>
      <c r="G23" s="256">
        <v>756.88333333333333</v>
      </c>
      <c r="H23" s="256">
        <v>774.08333333333337</v>
      </c>
      <c r="I23" s="256">
        <v>778.96666666666681</v>
      </c>
      <c r="J23" s="256">
        <v>782.68333333333339</v>
      </c>
      <c r="K23" s="254">
        <v>775.25</v>
      </c>
      <c r="L23" s="254">
        <v>766.65</v>
      </c>
      <c r="M23" s="254">
        <v>52.748170000000002</v>
      </c>
    </row>
    <row r="24" spans="1:13">
      <c r="A24" s="273">
        <v>15</v>
      </c>
      <c r="B24" s="254" t="s">
        <v>828</v>
      </c>
      <c r="C24" s="254">
        <v>1338.7</v>
      </c>
      <c r="D24" s="256">
        <v>1349.6333333333332</v>
      </c>
      <c r="E24" s="256">
        <v>1299.2666666666664</v>
      </c>
      <c r="F24" s="256">
        <v>1259.8333333333333</v>
      </c>
      <c r="G24" s="256">
        <v>1209.4666666666665</v>
      </c>
      <c r="H24" s="256">
        <v>1389.0666666666664</v>
      </c>
      <c r="I24" s="256">
        <v>1439.4333333333332</v>
      </c>
      <c r="J24" s="256">
        <v>1478.8666666666663</v>
      </c>
      <c r="K24" s="254">
        <v>1400</v>
      </c>
      <c r="L24" s="254">
        <v>1310.2</v>
      </c>
      <c r="M24" s="254">
        <v>66.746250000000003</v>
      </c>
    </row>
    <row r="25" spans="1:13">
      <c r="A25" s="273">
        <v>16</v>
      </c>
      <c r="B25" s="254" t="s">
        <v>290</v>
      </c>
      <c r="C25" s="254">
        <v>1453.85</v>
      </c>
      <c r="D25" s="256">
        <v>1441.3</v>
      </c>
      <c r="E25" s="256">
        <v>1427.6</v>
      </c>
      <c r="F25" s="256">
        <v>1401.35</v>
      </c>
      <c r="G25" s="256">
        <v>1387.6499999999999</v>
      </c>
      <c r="H25" s="256">
        <v>1467.55</v>
      </c>
      <c r="I25" s="256">
        <v>1481.2500000000002</v>
      </c>
      <c r="J25" s="256">
        <v>1507.5</v>
      </c>
      <c r="K25" s="254">
        <v>1455</v>
      </c>
      <c r="L25" s="254">
        <v>1415.05</v>
      </c>
      <c r="M25" s="254">
        <v>41.563470000000002</v>
      </c>
    </row>
    <row r="26" spans="1:13">
      <c r="A26" s="273">
        <v>17</v>
      </c>
      <c r="B26" s="254" t="s">
        <v>223</v>
      </c>
      <c r="C26" s="254">
        <v>125.2</v>
      </c>
      <c r="D26" s="256">
        <v>126.28333333333332</v>
      </c>
      <c r="E26" s="256">
        <v>123.61666666666665</v>
      </c>
      <c r="F26" s="256">
        <v>122.03333333333333</v>
      </c>
      <c r="G26" s="256">
        <v>119.36666666666666</v>
      </c>
      <c r="H26" s="256">
        <v>127.86666666666663</v>
      </c>
      <c r="I26" s="256">
        <v>130.5333333333333</v>
      </c>
      <c r="J26" s="256">
        <v>132.11666666666662</v>
      </c>
      <c r="K26" s="254">
        <v>128.94999999999999</v>
      </c>
      <c r="L26" s="254">
        <v>124.7</v>
      </c>
      <c r="M26" s="254">
        <v>57.725439999999999</v>
      </c>
    </row>
    <row r="27" spans="1:13">
      <c r="A27" s="273">
        <v>18</v>
      </c>
      <c r="B27" s="254" t="s">
        <v>224</v>
      </c>
      <c r="C27" s="254">
        <v>188.5</v>
      </c>
      <c r="D27" s="256">
        <v>187.54999999999998</v>
      </c>
      <c r="E27" s="256">
        <v>185.09999999999997</v>
      </c>
      <c r="F27" s="256">
        <v>181.7</v>
      </c>
      <c r="G27" s="256">
        <v>179.24999999999997</v>
      </c>
      <c r="H27" s="256">
        <v>190.94999999999996</v>
      </c>
      <c r="I27" s="256">
        <v>193.39999999999995</v>
      </c>
      <c r="J27" s="256">
        <v>196.79999999999995</v>
      </c>
      <c r="K27" s="254">
        <v>190</v>
      </c>
      <c r="L27" s="254">
        <v>184.15</v>
      </c>
      <c r="M27" s="254">
        <v>14.796939999999999</v>
      </c>
    </row>
    <row r="28" spans="1:13">
      <c r="A28" s="273">
        <v>19</v>
      </c>
      <c r="B28" s="254" t="s">
        <v>225</v>
      </c>
      <c r="C28" s="254">
        <v>1935.1</v>
      </c>
      <c r="D28" s="256">
        <v>1938.4833333333336</v>
      </c>
      <c r="E28" s="256">
        <v>1926.2666666666671</v>
      </c>
      <c r="F28" s="256">
        <v>1917.4333333333336</v>
      </c>
      <c r="G28" s="256">
        <v>1905.2166666666672</v>
      </c>
      <c r="H28" s="256">
        <v>1947.3166666666671</v>
      </c>
      <c r="I28" s="256">
        <v>1959.5333333333333</v>
      </c>
      <c r="J28" s="256">
        <v>1968.366666666667</v>
      </c>
      <c r="K28" s="254">
        <v>1950.7</v>
      </c>
      <c r="L28" s="254">
        <v>1929.65</v>
      </c>
      <c r="M28" s="254">
        <v>0.81216999999999995</v>
      </c>
    </row>
    <row r="29" spans="1:13">
      <c r="A29" s="273">
        <v>20</v>
      </c>
      <c r="B29" s="254" t="s">
        <v>294</v>
      </c>
      <c r="C29" s="254">
        <v>956.45</v>
      </c>
      <c r="D29" s="256">
        <v>961.25</v>
      </c>
      <c r="E29" s="256">
        <v>947.65</v>
      </c>
      <c r="F29" s="256">
        <v>938.85</v>
      </c>
      <c r="G29" s="256">
        <v>925.25</v>
      </c>
      <c r="H29" s="256">
        <v>970.05</v>
      </c>
      <c r="I29" s="256">
        <v>983.64999999999986</v>
      </c>
      <c r="J29" s="256">
        <v>992.44999999999993</v>
      </c>
      <c r="K29" s="254">
        <v>974.85</v>
      </c>
      <c r="L29" s="254">
        <v>952.45</v>
      </c>
      <c r="M29" s="254">
        <v>3.38273</v>
      </c>
    </row>
    <row r="30" spans="1:13">
      <c r="A30" s="273">
        <v>21</v>
      </c>
      <c r="B30" s="254" t="s">
        <v>226</v>
      </c>
      <c r="C30" s="254">
        <v>3003.5</v>
      </c>
      <c r="D30" s="256">
        <v>3011.25</v>
      </c>
      <c r="E30" s="256">
        <v>2982.5</v>
      </c>
      <c r="F30" s="256">
        <v>2961.5</v>
      </c>
      <c r="G30" s="256">
        <v>2932.75</v>
      </c>
      <c r="H30" s="256">
        <v>3032.25</v>
      </c>
      <c r="I30" s="256">
        <v>3061</v>
      </c>
      <c r="J30" s="256">
        <v>3082</v>
      </c>
      <c r="K30" s="254">
        <v>3040</v>
      </c>
      <c r="L30" s="254">
        <v>2990.25</v>
      </c>
      <c r="M30" s="254">
        <v>4.2578699999999996</v>
      </c>
    </row>
    <row r="31" spans="1:13">
      <c r="A31" s="273">
        <v>22</v>
      </c>
      <c r="B31" s="254" t="s">
        <v>44</v>
      </c>
      <c r="C31" s="254">
        <v>791.65</v>
      </c>
      <c r="D31" s="256">
        <v>790.76666666666677</v>
      </c>
      <c r="E31" s="256">
        <v>786.08333333333348</v>
      </c>
      <c r="F31" s="256">
        <v>780.51666666666677</v>
      </c>
      <c r="G31" s="256">
        <v>775.83333333333348</v>
      </c>
      <c r="H31" s="256">
        <v>796.33333333333348</v>
      </c>
      <c r="I31" s="256">
        <v>801.01666666666665</v>
      </c>
      <c r="J31" s="256">
        <v>806.58333333333348</v>
      </c>
      <c r="K31" s="254">
        <v>795.45</v>
      </c>
      <c r="L31" s="254">
        <v>785.2</v>
      </c>
      <c r="M31" s="254">
        <v>5.8305699999999998</v>
      </c>
    </row>
    <row r="32" spans="1:13">
      <c r="A32" s="273">
        <v>23</v>
      </c>
      <c r="B32" s="254" t="s">
        <v>45</v>
      </c>
      <c r="C32" s="254">
        <v>321.45</v>
      </c>
      <c r="D32" s="256">
        <v>322.01666666666665</v>
      </c>
      <c r="E32" s="256">
        <v>319.68333333333328</v>
      </c>
      <c r="F32" s="256">
        <v>317.91666666666663</v>
      </c>
      <c r="G32" s="256">
        <v>315.58333333333326</v>
      </c>
      <c r="H32" s="256">
        <v>323.7833333333333</v>
      </c>
      <c r="I32" s="256">
        <v>326.11666666666667</v>
      </c>
      <c r="J32" s="256">
        <v>327.88333333333333</v>
      </c>
      <c r="K32" s="254">
        <v>324.35000000000002</v>
      </c>
      <c r="L32" s="254">
        <v>320.25</v>
      </c>
      <c r="M32" s="254">
        <v>40.391190000000002</v>
      </c>
    </row>
    <row r="33" spans="1:13">
      <c r="A33" s="273">
        <v>24</v>
      </c>
      <c r="B33" s="254" t="s">
        <v>46</v>
      </c>
      <c r="C33" s="254">
        <v>3247.75</v>
      </c>
      <c r="D33" s="256">
        <v>3244.0499999999997</v>
      </c>
      <c r="E33" s="256">
        <v>3228.6999999999994</v>
      </c>
      <c r="F33" s="256">
        <v>3209.6499999999996</v>
      </c>
      <c r="G33" s="256">
        <v>3194.2999999999993</v>
      </c>
      <c r="H33" s="256">
        <v>3263.0999999999995</v>
      </c>
      <c r="I33" s="256">
        <v>3278.45</v>
      </c>
      <c r="J33" s="256">
        <v>3297.4999999999995</v>
      </c>
      <c r="K33" s="254">
        <v>3259.4</v>
      </c>
      <c r="L33" s="254">
        <v>3225</v>
      </c>
      <c r="M33" s="254">
        <v>4.7143899999999999</v>
      </c>
    </row>
    <row r="34" spans="1:13">
      <c r="A34" s="273">
        <v>25</v>
      </c>
      <c r="B34" s="254" t="s">
        <v>47</v>
      </c>
      <c r="C34" s="254">
        <v>217.35</v>
      </c>
      <c r="D34" s="256">
        <v>216.95000000000002</v>
      </c>
      <c r="E34" s="256">
        <v>214.90000000000003</v>
      </c>
      <c r="F34" s="256">
        <v>212.45000000000002</v>
      </c>
      <c r="G34" s="256">
        <v>210.40000000000003</v>
      </c>
      <c r="H34" s="256">
        <v>219.40000000000003</v>
      </c>
      <c r="I34" s="256">
        <v>221.45000000000005</v>
      </c>
      <c r="J34" s="256">
        <v>223.90000000000003</v>
      </c>
      <c r="K34" s="254">
        <v>219</v>
      </c>
      <c r="L34" s="254">
        <v>214.5</v>
      </c>
      <c r="M34" s="254">
        <v>76.735079999999996</v>
      </c>
    </row>
    <row r="35" spans="1:13">
      <c r="A35" s="273">
        <v>26</v>
      </c>
      <c r="B35" s="254" t="s">
        <v>48</v>
      </c>
      <c r="C35" s="254">
        <v>125.45</v>
      </c>
      <c r="D35" s="256">
        <v>125.38333333333333</v>
      </c>
      <c r="E35" s="256">
        <v>123.91666666666666</v>
      </c>
      <c r="F35" s="256">
        <v>122.38333333333333</v>
      </c>
      <c r="G35" s="256">
        <v>120.91666666666666</v>
      </c>
      <c r="H35" s="256">
        <v>126.91666666666666</v>
      </c>
      <c r="I35" s="256">
        <v>128.38333333333333</v>
      </c>
      <c r="J35" s="256">
        <v>129.91666666666666</v>
      </c>
      <c r="K35" s="254">
        <v>126.85</v>
      </c>
      <c r="L35" s="254">
        <v>123.85</v>
      </c>
      <c r="M35" s="254">
        <v>155.00993</v>
      </c>
    </row>
    <row r="36" spans="1:13">
      <c r="A36" s="273">
        <v>27</v>
      </c>
      <c r="B36" s="254" t="s">
        <v>50</v>
      </c>
      <c r="C36" s="254">
        <v>2832.5</v>
      </c>
      <c r="D36" s="256">
        <v>2827.1666666666665</v>
      </c>
      <c r="E36" s="256">
        <v>2800.333333333333</v>
      </c>
      <c r="F36" s="256">
        <v>2768.1666666666665</v>
      </c>
      <c r="G36" s="256">
        <v>2741.333333333333</v>
      </c>
      <c r="H36" s="256">
        <v>2859.333333333333</v>
      </c>
      <c r="I36" s="256">
        <v>2886.1666666666661</v>
      </c>
      <c r="J36" s="256">
        <v>2918.333333333333</v>
      </c>
      <c r="K36" s="254">
        <v>2854</v>
      </c>
      <c r="L36" s="254">
        <v>2795</v>
      </c>
      <c r="M36" s="254">
        <v>13.28308</v>
      </c>
    </row>
    <row r="37" spans="1:13">
      <c r="A37" s="273">
        <v>28</v>
      </c>
      <c r="B37" s="254" t="s">
        <v>52</v>
      </c>
      <c r="C37" s="254">
        <v>1013.15</v>
      </c>
      <c r="D37" s="256">
        <v>1018.8333333333334</v>
      </c>
      <c r="E37" s="256">
        <v>1002.7666666666667</v>
      </c>
      <c r="F37" s="256">
        <v>992.38333333333333</v>
      </c>
      <c r="G37" s="256">
        <v>976.31666666666661</v>
      </c>
      <c r="H37" s="256">
        <v>1029.2166666666667</v>
      </c>
      <c r="I37" s="256">
        <v>1045.2833333333335</v>
      </c>
      <c r="J37" s="256">
        <v>1055.6666666666667</v>
      </c>
      <c r="K37" s="254">
        <v>1034.9000000000001</v>
      </c>
      <c r="L37" s="254">
        <v>1008.45</v>
      </c>
      <c r="M37" s="254">
        <v>13.384980000000001</v>
      </c>
    </row>
    <row r="38" spans="1:13">
      <c r="A38" s="273">
        <v>29</v>
      </c>
      <c r="B38" s="254" t="s">
        <v>227</v>
      </c>
      <c r="C38" s="254">
        <v>3034.15</v>
      </c>
      <c r="D38" s="256">
        <v>3039.0499999999997</v>
      </c>
      <c r="E38" s="256">
        <v>3008.0999999999995</v>
      </c>
      <c r="F38" s="256">
        <v>2982.0499999999997</v>
      </c>
      <c r="G38" s="256">
        <v>2951.0999999999995</v>
      </c>
      <c r="H38" s="256">
        <v>3065.0999999999995</v>
      </c>
      <c r="I38" s="256">
        <v>3096.0499999999993</v>
      </c>
      <c r="J38" s="256">
        <v>3122.0999999999995</v>
      </c>
      <c r="K38" s="254">
        <v>3070</v>
      </c>
      <c r="L38" s="254">
        <v>3013</v>
      </c>
      <c r="M38" s="254">
        <v>3.7539699999999998</v>
      </c>
    </row>
    <row r="39" spans="1:13">
      <c r="A39" s="273">
        <v>30</v>
      </c>
      <c r="B39" s="254" t="s">
        <v>54</v>
      </c>
      <c r="C39" s="254">
        <v>730.9</v>
      </c>
      <c r="D39" s="256">
        <v>723.76666666666677</v>
      </c>
      <c r="E39" s="256">
        <v>714.13333333333355</v>
      </c>
      <c r="F39" s="256">
        <v>697.36666666666679</v>
      </c>
      <c r="G39" s="256">
        <v>687.73333333333358</v>
      </c>
      <c r="H39" s="256">
        <v>740.53333333333353</v>
      </c>
      <c r="I39" s="256">
        <v>750.16666666666674</v>
      </c>
      <c r="J39" s="256">
        <v>766.93333333333351</v>
      </c>
      <c r="K39" s="254">
        <v>733.4</v>
      </c>
      <c r="L39" s="254">
        <v>707</v>
      </c>
      <c r="M39" s="254">
        <v>158.83691999999999</v>
      </c>
    </row>
    <row r="40" spans="1:13">
      <c r="A40" s="273">
        <v>31</v>
      </c>
      <c r="B40" s="254" t="s">
        <v>55</v>
      </c>
      <c r="C40" s="254">
        <v>4125.55</v>
      </c>
      <c r="D40" s="256">
        <v>4104.2166666666662</v>
      </c>
      <c r="E40" s="256">
        <v>4076.4333333333325</v>
      </c>
      <c r="F40" s="256">
        <v>4027.3166666666662</v>
      </c>
      <c r="G40" s="256">
        <v>3999.5333333333324</v>
      </c>
      <c r="H40" s="256">
        <v>4153.3333333333321</v>
      </c>
      <c r="I40" s="256">
        <v>4181.1166666666668</v>
      </c>
      <c r="J40" s="256">
        <v>4230.2333333333327</v>
      </c>
      <c r="K40" s="254">
        <v>4132</v>
      </c>
      <c r="L40" s="254">
        <v>4055.1</v>
      </c>
      <c r="M40" s="254">
        <v>3.78016</v>
      </c>
    </row>
    <row r="41" spans="1:13">
      <c r="A41" s="273">
        <v>32</v>
      </c>
      <c r="B41" s="254" t="s">
        <v>58</v>
      </c>
      <c r="C41" s="254">
        <v>5631.75</v>
      </c>
      <c r="D41" s="256">
        <v>5637.6833333333334</v>
      </c>
      <c r="E41" s="256">
        <v>5580.3666666666668</v>
      </c>
      <c r="F41" s="256">
        <v>5528.9833333333336</v>
      </c>
      <c r="G41" s="256">
        <v>5471.666666666667</v>
      </c>
      <c r="H41" s="256">
        <v>5689.0666666666666</v>
      </c>
      <c r="I41" s="256">
        <v>5746.3833333333341</v>
      </c>
      <c r="J41" s="256">
        <v>5797.7666666666664</v>
      </c>
      <c r="K41" s="254">
        <v>5695</v>
      </c>
      <c r="L41" s="254">
        <v>5586.3</v>
      </c>
      <c r="M41" s="254">
        <v>18.569659999999999</v>
      </c>
    </row>
    <row r="42" spans="1:13">
      <c r="A42" s="273">
        <v>33</v>
      </c>
      <c r="B42" s="254" t="s">
        <v>57</v>
      </c>
      <c r="C42" s="254">
        <v>11265.15</v>
      </c>
      <c r="D42" s="256">
        <v>11297.716666666667</v>
      </c>
      <c r="E42" s="256">
        <v>11180.433333333334</v>
      </c>
      <c r="F42" s="256">
        <v>11095.716666666667</v>
      </c>
      <c r="G42" s="256">
        <v>10978.433333333334</v>
      </c>
      <c r="H42" s="256">
        <v>11382.433333333334</v>
      </c>
      <c r="I42" s="256">
        <v>11499.716666666667</v>
      </c>
      <c r="J42" s="256">
        <v>11584.433333333334</v>
      </c>
      <c r="K42" s="254">
        <v>11415</v>
      </c>
      <c r="L42" s="254">
        <v>11213</v>
      </c>
      <c r="M42" s="254">
        <v>2.77521</v>
      </c>
    </row>
    <row r="43" spans="1:13">
      <c r="A43" s="273">
        <v>34</v>
      </c>
      <c r="B43" s="254" t="s">
        <v>228</v>
      </c>
      <c r="C43" s="254">
        <v>3588.25</v>
      </c>
      <c r="D43" s="256">
        <v>3604.3333333333335</v>
      </c>
      <c r="E43" s="256">
        <v>3547.916666666667</v>
      </c>
      <c r="F43" s="256">
        <v>3507.5833333333335</v>
      </c>
      <c r="G43" s="256">
        <v>3451.166666666667</v>
      </c>
      <c r="H43" s="256">
        <v>3644.666666666667</v>
      </c>
      <c r="I43" s="256">
        <v>3701.0833333333339</v>
      </c>
      <c r="J43" s="256">
        <v>3741.416666666667</v>
      </c>
      <c r="K43" s="254">
        <v>3660.75</v>
      </c>
      <c r="L43" s="254">
        <v>3564</v>
      </c>
      <c r="M43" s="254">
        <v>0.19259000000000001</v>
      </c>
    </row>
    <row r="44" spans="1:13">
      <c r="A44" s="273">
        <v>35</v>
      </c>
      <c r="B44" s="254" t="s">
        <v>59</v>
      </c>
      <c r="C44" s="254">
        <v>2131.1</v>
      </c>
      <c r="D44" s="256">
        <v>2146.3666666666668</v>
      </c>
      <c r="E44" s="256">
        <v>2102.7333333333336</v>
      </c>
      <c r="F44" s="256">
        <v>2074.3666666666668</v>
      </c>
      <c r="G44" s="256">
        <v>2030.7333333333336</v>
      </c>
      <c r="H44" s="256">
        <v>2174.7333333333336</v>
      </c>
      <c r="I44" s="256">
        <v>2218.3666666666668</v>
      </c>
      <c r="J44" s="256">
        <v>2246.7333333333336</v>
      </c>
      <c r="K44" s="254">
        <v>2190</v>
      </c>
      <c r="L44" s="254">
        <v>2118</v>
      </c>
      <c r="M44" s="254">
        <v>7.3829099999999999</v>
      </c>
    </row>
    <row r="45" spans="1:13">
      <c r="A45" s="273">
        <v>36</v>
      </c>
      <c r="B45" s="254" t="s">
        <v>229</v>
      </c>
      <c r="C45" s="254">
        <v>299.64999999999998</v>
      </c>
      <c r="D45" s="256">
        <v>298.81666666666666</v>
      </c>
      <c r="E45" s="256">
        <v>296.13333333333333</v>
      </c>
      <c r="F45" s="256">
        <v>292.61666666666667</v>
      </c>
      <c r="G45" s="256">
        <v>289.93333333333334</v>
      </c>
      <c r="H45" s="256">
        <v>302.33333333333331</v>
      </c>
      <c r="I45" s="256">
        <v>305.01666666666659</v>
      </c>
      <c r="J45" s="256">
        <v>308.5333333333333</v>
      </c>
      <c r="K45" s="254">
        <v>301.5</v>
      </c>
      <c r="L45" s="254">
        <v>295.3</v>
      </c>
      <c r="M45" s="254">
        <v>84.265929999999997</v>
      </c>
    </row>
    <row r="46" spans="1:13">
      <c r="A46" s="273">
        <v>37</v>
      </c>
      <c r="B46" s="254" t="s">
        <v>60</v>
      </c>
      <c r="C46" s="254">
        <v>80.8</v>
      </c>
      <c r="D46" s="256">
        <v>79.683333333333323</v>
      </c>
      <c r="E46" s="256">
        <v>78.21666666666664</v>
      </c>
      <c r="F46" s="256">
        <v>75.633333333333312</v>
      </c>
      <c r="G46" s="256">
        <v>74.166666666666629</v>
      </c>
      <c r="H46" s="256">
        <v>82.266666666666652</v>
      </c>
      <c r="I46" s="256">
        <v>83.73333333333332</v>
      </c>
      <c r="J46" s="256">
        <v>86.316666666666663</v>
      </c>
      <c r="K46" s="254">
        <v>81.150000000000006</v>
      </c>
      <c r="L46" s="254">
        <v>77.099999999999994</v>
      </c>
      <c r="M46" s="254">
        <v>1368.7951</v>
      </c>
    </row>
    <row r="47" spans="1:13">
      <c r="A47" s="273">
        <v>38</v>
      </c>
      <c r="B47" s="254" t="s">
        <v>61</v>
      </c>
      <c r="C47" s="254">
        <v>78.400000000000006</v>
      </c>
      <c r="D47" s="256">
        <v>78.5</v>
      </c>
      <c r="E47" s="256">
        <v>77</v>
      </c>
      <c r="F47" s="256">
        <v>75.599999999999994</v>
      </c>
      <c r="G47" s="256">
        <v>74.099999999999994</v>
      </c>
      <c r="H47" s="256">
        <v>79.900000000000006</v>
      </c>
      <c r="I47" s="256">
        <v>81.400000000000006</v>
      </c>
      <c r="J47" s="256">
        <v>82.800000000000011</v>
      </c>
      <c r="K47" s="254">
        <v>80</v>
      </c>
      <c r="L47" s="254">
        <v>77.099999999999994</v>
      </c>
      <c r="M47" s="254">
        <v>126.68355</v>
      </c>
    </row>
    <row r="48" spans="1:13">
      <c r="A48" s="273">
        <v>39</v>
      </c>
      <c r="B48" s="254" t="s">
        <v>62</v>
      </c>
      <c r="C48" s="254">
        <v>1484.65</v>
      </c>
      <c r="D48" s="256">
        <v>1484.45</v>
      </c>
      <c r="E48" s="256">
        <v>1464.9</v>
      </c>
      <c r="F48" s="256">
        <v>1445.15</v>
      </c>
      <c r="G48" s="256">
        <v>1425.6000000000001</v>
      </c>
      <c r="H48" s="256">
        <v>1504.2</v>
      </c>
      <c r="I48" s="256">
        <v>1523.7499999999998</v>
      </c>
      <c r="J48" s="256">
        <v>1543.5</v>
      </c>
      <c r="K48" s="254">
        <v>1504</v>
      </c>
      <c r="L48" s="254">
        <v>1464.7</v>
      </c>
      <c r="M48" s="254">
        <v>9.3843399999999999</v>
      </c>
    </row>
    <row r="49" spans="1:13">
      <c r="A49" s="273">
        <v>40</v>
      </c>
      <c r="B49" s="254" t="s">
        <v>65</v>
      </c>
      <c r="C49" s="254">
        <v>790.8</v>
      </c>
      <c r="D49" s="256">
        <v>793.35</v>
      </c>
      <c r="E49" s="256">
        <v>785.7</v>
      </c>
      <c r="F49" s="256">
        <v>780.6</v>
      </c>
      <c r="G49" s="256">
        <v>772.95</v>
      </c>
      <c r="H49" s="256">
        <v>798.45</v>
      </c>
      <c r="I49" s="256">
        <v>806.09999999999991</v>
      </c>
      <c r="J49" s="256">
        <v>811.2</v>
      </c>
      <c r="K49" s="254">
        <v>801</v>
      </c>
      <c r="L49" s="254">
        <v>788.25</v>
      </c>
      <c r="M49" s="254">
        <v>14.795059999999999</v>
      </c>
    </row>
    <row r="50" spans="1:13">
      <c r="A50" s="273">
        <v>41</v>
      </c>
      <c r="B50" s="254" t="s">
        <v>64</v>
      </c>
      <c r="C50" s="254">
        <v>157.6</v>
      </c>
      <c r="D50" s="256">
        <v>157.61666666666667</v>
      </c>
      <c r="E50" s="256">
        <v>156.23333333333335</v>
      </c>
      <c r="F50" s="256">
        <v>154.86666666666667</v>
      </c>
      <c r="G50" s="256">
        <v>153.48333333333335</v>
      </c>
      <c r="H50" s="256">
        <v>158.98333333333335</v>
      </c>
      <c r="I50" s="256">
        <v>160.36666666666667</v>
      </c>
      <c r="J50" s="256">
        <v>161.73333333333335</v>
      </c>
      <c r="K50" s="254">
        <v>159</v>
      </c>
      <c r="L50" s="254">
        <v>156.25</v>
      </c>
      <c r="M50" s="254">
        <v>193.87924000000001</v>
      </c>
    </row>
    <row r="51" spans="1:13">
      <c r="A51" s="273">
        <v>42</v>
      </c>
      <c r="B51" s="254" t="s">
        <v>66</v>
      </c>
      <c r="C51" s="254">
        <v>644.65</v>
      </c>
      <c r="D51" s="256">
        <v>650.38333333333333</v>
      </c>
      <c r="E51" s="256">
        <v>637.26666666666665</v>
      </c>
      <c r="F51" s="256">
        <v>629.88333333333333</v>
      </c>
      <c r="G51" s="256">
        <v>616.76666666666665</v>
      </c>
      <c r="H51" s="256">
        <v>657.76666666666665</v>
      </c>
      <c r="I51" s="256">
        <v>670.88333333333321</v>
      </c>
      <c r="J51" s="256">
        <v>678.26666666666665</v>
      </c>
      <c r="K51" s="254">
        <v>663.5</v>
      </c>
      <c r="L51" s="254">
        <v>643</v>
      </c>
      <c r="M51" s="254">
        <v>26.956669999999999</v>
      </c>
    </row>
    <row r="52" spans="1:13">
      <c r="A52" s="273">
        <v>43</v>
      </c>
      <c r="B52" s="254" t="s">
        <v>69</v>
      </c>
      <c r="C52" s="254">
        <v>72.2</v>
      </c>
      <c r="D52" s="256">
        <v>72.566666666666663</v>
      </c>
      <c r="E52" s="256">
        <v>71.333333333333329</v>
      </c>
      <c r="F52" s="256">
        <v>70.466666666666669</v>
      </c>
      <c r="G52" s="256">
        <v>69.233333333333334</v>
      </c>
      <c r="H52" s="256">
        <v>73.433333333333323</v>
      </c>
      <c r="I52" s="256">
        <v>74.666666666666671</v>
      </c>
      <c r="J52" s="256">
        <v>75.533333333333317</v>
      </c>
      <c r="K52" s="254">
        <v>73.8</v>
      </c>
      <c r="L52" s="254">
        <v>71.7</v>
      </c>
      <c r="M52" s="254">
        <v>637.1377</v>
      </c>
    </row>
    <row r="53" spans="1:13">
      <c r="A53" s="273">
        <v>44</v>
      </c>
      <c r="B53" s="254" t="s">
        <v>73</v>
      </c>
      <c r="C53" s="254">
        <v>461.05</v>
      </c>
      <c r="D53" s="256">
        <v>462.7</v>
      </c>
      <c r="E53" s="256">
        <v>457.4</v>
      </c>
      <c r="F53" s="256">
        <v>453.75</v>
      </c>
      <c r="G53" s="256">
        <v>448.45</v>
      </c>
      <c r="H53" s="256">
        <v>466.34999999999997</v>
      </c>
      <c r="I53" s="256">
        <v>471.65000000000003</v>
      </c>
      <c r="J53" s="256">
        <v>475.29999999999995</v>
      </c>
      <c r="K53" s="254">
        <v>468</v>
      </c>
      <c r="L53" s="254">
        <v>459.05</v>
      </c>
      <c r="M53" s="254">
        <v>119.93868999999999</v>
      </c>
    </row>
    <row r="54" spans="1:13">
      <c r="A54" s="273">
        <v>45</v>
      </c>
      <c r="B54" s="254" t="s">
        <v>68</v>
      </c>
      <c r="C54" s="254">
        <v>530.95000000000005</v>
      </c>
      <c r="D54" s="256">
        <v>528.75</v>
      </c>
      <c r="E54" s="256">
        <v>524.20000000000005</v>
      </c>
      <c r="F54" s="256">
        <v>517.45000000000005</v>
      </c>
      <c r="G54" s="256">
        <v>512.90000000000009</v>
      </c>
      <c r="H54" s="256">
        <v>535.5</v>
      </c>
      <c r="I54" s="256">
        <v>540.04999999999995</v>
      </c>
      <c r="J54" s="256">
        <v>546.79999999999995</v>
      </c>
      <c r="K54" s="254">
        <v>533.29999999999995</v>
      </c>
      <c r="L54" s="254">
        <v>522</v>
      </c>
      <c r="M54" s="254">
        <v>102.99402000000001</v>
      </c>
    </row>
    <row r="55" spans="1:13">
      <c r="A55" s="273">
        <v>46</v>
      </c>
      <c r="B55" s="254" t="s">
        <v>70</v>
      </c>
      <c r="C55" s="254">
        <v>382.5</v>
      </c>
      <c r="D55" s="256">
        <v>383.51666666666665</v>
      </c>
      <c r="E55" s="256">
        <v>380.63333333333333</v>
      </c>
      <c r="F55" s="256">
        <v>378.76666666666665</v>
      </c>
      <c r="G55" s="256">
        <v>375.88333333333333</v>
      </c>
      <c r="H55" s="256">
        <v>385.38333333333333</v>
      </c>
      <c r="I55" s="256">
        <v>388.26666666666665</v>
      </c>
      <c r="J55" s="256">
        <v>390.13333333333333</v>
      </c>
      <c r="K55" s="254">
        <v>386.4</v>
      </c>
      <c r="L55" s="254">
        <v>381.65</v>
      </c>
      <c r="M55" s="254">
        <v>14.480779999999999</v>
      </c>
    </row>
    <row r="56" spans="1:13">
      <c r="A56" s="273">
        <v>47</v>
      </c>
      <c r="B56" s="254" t="s">
        <v>230</v>
      </c>
      <c r="C56" s="254">
        <v>1201.75</v>
      </c>
      <c r="D56" s="256">
        <v>1209.6499999999999</v>
      </c>
      <c r="E56" s="256">
        <v>1184.2999999999997</v>
      </c>
      <c r="F56" s="256">
        <v>1166.8499999999999</v>
      </c>
      <c r="G56" s="256">
        <v>1141.4999999999998</v>
      </c>
      <c r="H56" s="256">
        <v>1227.0999999999997</v>
      </c>
      <c r="I56" s="256">
        <v>1252.4499999999996</v>
      </c>
      <c r="J56" s="256">
        <v>1269.8999999999996</v>
      </c>
      <c r="K56" s="254">
        <v>1235</v>
      </c>
      <c r="L56" s="254">
        <v>1192.2</v>
      </c>
      <c r="M56" s="254">
        <v>1.1549799999999999</v>
      </c>
    </row>
    <row r="57" spans="1:13">
      <c r="A57" s="273">
        <v>48</v>
      </c>
      <c r="B57" s="254" t="s">
        <v>71</v>
      </c>
      <c r="C57" s="254">
        <v>15288.15</v>
      </c>
      <c r="D57" s="256">
        <v>15394.050000000001</v>
      </c>
      <c r="E57" s="256">
        <v>14947.100000000002</v>
      </c>
      <c r="F57" s="256">
        <v>14606.050000000001</v>
      </c>
      <c r="G57" s="256">
        <v>14159.100000000002</v>
      </c>
      <c r="H57" s="256">
        <v>15735.100000000002</v>
      </c>
      <c r="I57" s="256">
        <v>16182.050000000003</v>
      </c>
      <c r="J57" s="256">
        <v>16523.100000000002</v>
      </c>
      <c r="K57" s="254">
        <v>15841</v>
      </c>
      <c r="L57" s="254">
        <v>15053</v>
      </c>
      <c r="M57" s="254">
        <v>2.5628700000000002</v>
      </c>
    </row>
    <row r="58" spans="1:13">
      <c r="A58" s="273">
        <v>49</v>
      </c>
      <c r="B58" s="254" t="s">
        <v>74</v>
      </c>
      <c r="C58" s="254">
        <v>3435.75</v>
      </c>
      <c r="D58" s="256">
        <v>3434.25</v>
      </c>
      <c r="E58" s="256">
        <v>3419.5</v>
      </c>
      <c r="F58" s="256">
        <v>3403.25</v>
      </c>
      <c r="G58" s="256">
        <v>3388.5</v>
      </c>
      <c r="H58" s="256">
        <v>3450.5</v>
      </c>
      <c r="I58" s="256">
        <v>3465.25</v>
      </c>
      <c r="J58" s="256">
        <v>3481.5</v>
      </c>
      <c r="K58" s="254">
        <v>3449</v>
      </c>
      <c r="L58" s="254">
        <v>3418</v>
      </c>
      <c r="M58" s="254">
        <v>5.2168799999999997</v>
      </c>
    </row>
    <row r="59" spans="1:13">
      <c r="A59" s="273">
        <v>50</v>
      </c>
      <c r="B59" s="254" t="s">
        <v>80</v>
      </c>
      <c r="C59" s="254">
        <v>689.35</v>
      </c>
      <c r="D59" s="256">
        <v>690.5</v>
      </c>
      <c r="E59" s="256">
        <v>679.05</v>
      </c>
      <c r="F59" s="256">
        <v>668.75</v>
      </c>
      <c r="G59" s="256">
        <v>657.3</v>
      </c>
      <c r="H59" s="256">
        <v>700.8</v>
      </c>
      <c r="I59" s="256">
        <v>712.25</v>
      </c>
      <c r="J59" s="256">
        <v>722.55</v>
      </c>
      <c r="K59" s="254">
        <v>701.95</v>
      </c>
      <c r="L59" s="254">
        <v>680.2</v>
      </c>
      <c r="M59" s="254">
        <v>6.44658</v>
      </c>
    </row>
    <row r="60" spans="1:13">
      <c r="A60" s="273">
        <v>51</v>
      </c>
      <c r="B60" s="254" t="s">
        <v>75</v>
      </c>
      <c r="C60" s="254">
        <v>613.15</v>
      </c>
      <c r="D60" s="256">
        <v>614.25</v>
      </c>
      <c r="E60" s="256">
        <v>606.79999999999995</v>
      </c>
      <c r="F60" s="256">
        <v>600.44999999999993</v>
      </c>
      <c r="G60" s="256">
        <v>592.99999999999989</v>
      </c>
      <c r="H60" s="256">
        <v>620.6</v>
      </c>
      <c r="I60" s="256">
        <v>628.05000000000007</v>
      </c>
      <c r="J60" s="256">
        <v>634.40000000000009</v>
      </c>
      <c r="K60" s="254">
        <v>621.70000000000005</v>
      </c>
      <c r="L60" s="254">
        <v>607.9</v>
      </c>
      <c r="M60" s="254">
        <v>41.372729999999997</v>
      </c>
    </row>
    <row r="61" spans="1:13">
      <c r="A61" s="273">
        <v>52</v>
      </c>
      <c r="B61" s="254" t="s">
        <v>76</v>
      </c>
      <c r="C61" s="254">
        <v>152.85</v>
      </c>
      <c r="D61" s="256">
        <v>151.61666666666667</v>
      </c>
      <c r="E61" s="256">
        <v>149.73333333333335</v>
      </c>
      <c r="F61" s="256">
        <v>146.61666666666667</v>
      </c>
      <c r="G61" s="256">
        <v>144.73333333333335</v>
      </c>
      <c r="H61" s="256">
        <v>154.73333333333335</v>
      </c>
      <c r="I61" s="256">
        <v>156.61666666666667</v>
      </c>
      <c r="J61" s="256">
        <v>159.73333333333335</v>
      </c>
      <c r="K61" s="254">
        <v>153.5</v>
      </c>
      <c r="L61" s="254">
        <v>148.5</v>
      </c>
      <c r="M61" s="254">
        <v>335.05835000000002</v>
      </c>
    </row>
    <row r="62" spans="1:13">
      <c r="A62" s="273">
        <v>53</v>
      </c>
      <c r="B62" s="254" t="s">
        <v>77</v>
      </c>
      <c r="C62" s="254">
        <v>129.55000000000001</v>
      </c>
      <c r="D62" s="256">
        <v>129.41666666666666</v>
      </c>
      <c r="E62" s="256">
        <v>127.88333333333333</v>
      </c>
      <c r="F62" s="256">
        <v>126.21666666666667</v>
      </c>
      <c r="G62" s="256">
        <v>124.68333333333334</v>
      </c>
      <c r="H62" s="256">
        <v>131.08333333333331</v>
      </c>
      <c r="I62" s="256">
        <v>132.61666666666667</v>
      </c>
      <c r="J62" s="256">
        <v>134.2833333333333</v>
      </c>
      <c r="K62" s="254">
        <v>130.94999999999999</v>
      </c>
      <c r="L62" s="254">
        <v>127.75</v>
      </c>
      <c r="M62" s="254">
        <v>17.78266</v>
      </c>
    </row>
    <row r="63" spans="1:13">
      <c r="A63" s="273">
        <v>54</v>
      </c>
      <c r="B63" s="254" t="s">
        <v>81</v>
      </c>
      <c r="C63" s="254">
        <v>582.79999999999995</v>
      </c>
      <c r="D63" s="256">
        <v>580.41666666666663</v>
      </c>
      <c r="E63" s="256">
        <v>574.43333333333328</v>
      </c>
      <c r="F63" s="256">
        <v>566.06666666666661</v>
      </c>
      <c r="G63" s="256">
        <v>560.08333333333326</v>
      </c>
      <c r="H63" s="256">
        <v>588.7833333333333</v>
      </c>
      <c r="I63" s="256">
        <v>594.76666666666665</v>
      </c>
      <c r="J63" s="256">
        <v>603.13333333333333</v>
      </c>
      <c r="K63" s="254">
        <v>586.4</v>
      </c>
      <c r="L63" s="254">
        <v>572.04999999999995</v>
      </c>
      <c r="M63" s="254">
        <v>70.593249999999998</v>
      </c>
    </row>
    <row r="64" spans="1:13">
      <c r="A64" s="273">
        <v>55</v>
      </c>
      <c r="B64" s="254" t="s">
        <v>82</v>
      </c>
      <c r="C64" s="254">
        <v>926.9</v>
      </c>
      <c r="D64" s="256">
        <v>928.06666666666661</v>
      </c>
      <c r="E64" s="256">
        <v>921.13333333333321</v>
      </c>
      <c r="F64" s="256">
        <v>915.36666666666656</v>
      </c>
      <c r="G64" s="256">
        <v>908.43333333333317</v>
      </c>
      <c r="H64" s="256">
        <v>933.83333333333326</v>
      </c>
      <c r="I64" s="256">
        <v>940.76666666666665</v>
      </c>
      <c r="J64" s="256">
        <v>946.5333333333333</v>
      </c>
      <c r="K64" s="254">
        <v>935</v>
      </c>
      <c r="L64" s="254">
        <v>922.3</v>
      </c>
      <c r="M64" s="254">
        <v>67.407110000000003</v>
      </c>
    </row>
    <row r="65" spans="1:13">
      <c r="A65" s="273">
        <v>56</v>
      </c>
      <c r="B65" s="254" t="s">
        <v>231</v>
      </c>
      <c r="C65" s="254">
        <v>175.05</v>
      </c>
      <c r="D65" s="256">
        <v>174.46666666666667</v>
      </c>
      <c r="E65" s="256">
        <v>173.18333333333334</v>
      </c>
      <c r="F65" s="256">
        <v>171.31666666666666</v>
      </c>
      <c r="G65" s="256">
        <v>170.03333333333333</v>
      </c>
      <c r="H65" s="256">
        <v>176.33333333333334</v>
      </c>
      <c r="I65" s="256">
        <v>177.6166666666667</v>
      </c>
      <c r="J65" s="256">
        <v>179.48333333333335</v>
      </c>
      <c r="K65" s="254">
        <v>175.75</v>
      </c>
      <c r="L65" s="254">
        <v>172.6</v>
      </c>
      <c r="M65" s="254">
        <v>36.36647</v>
      </c>
    </row>
    <row r="66" spans="1:13">
      <c r="A66" s="273">
        <v>57</v>
      </c>
      <c r="B66" s="254" t="s">
        <v>83</v>
      </c>
      <c r="C66" s="254">
        <v>147.19999999999999</v>
      </c>
      <c r="D66" s="256">
        <v>147.88333333333333</v>
      </c>
      <c r="E66" s="256">
        <v>146.16666666666666</v>
      </c>
      <c r="F66" s="256">
        <v>145.13333333333333</v>
      </c>
      <c r="G66" s="256">
        <v>143.41666666666666</v>
      </c>
      <c r="H66" s="256">
        <v>148.91666666666666</v>
      </c>
      <c r="I66" s="256">
        <v>150.63333333333335</v>
      </c>
      <c r="J66" s="256">
        <v>151.66666666666666</v>
      </c>
      <c r="K66" s="254">
        <v>149.6</v>
      </c>
      <c r="L66" s="254">
        <v>146.85</v>
      </c>
      <c r="M66" s="254">
        <v>130.09820999999999</v>
      </c>
    </row>
    <row r="67" spans="1:13">
      <c r="A67" s="273">
        <v>58</v>
      </c>
      <c r="B67" s="254" t="s">
        <v>821</v>
      </c>
      <c r="C67" s="254">
        <v>3330.2</v>
      </c>
      <c r="D67" s="256">
        <v>3343.7833333333333</v>
      </c>
      <c r="E67" s="256">
        <v>3301.6666666666665</v>
      </c>
      <c r="F67" s="256">
        <v>3273.1333333333332</v>
      </c>
      <c r="G67" s="256">
        <v>3231.0166666666664</v>
      </c>
      <c r="H67" s="256">
        <v>3372.3166666666666</v>
      </c>
      <c r="I67" s="256">
        <v>3414.4333333333334</v>
      </c>
      <c r="J67" s="256">
        <v>3442.9666666666667</v>
      </c>
      <c r="K67" s="254">
        <v>3385.9</v>
      </c>
      <c r="L67" s="254">
        <v>3315.25</v>
      </c>
      <c r="M67" s="254">
        <v>8.6732300000000002</v>
      </c>
    </row>
    <row r="68" spans="1:13">
      <c r="A68" s="273">
        <v>59</v>
      </c>
      <c r="B68" s="254" t="s">
        <v>84</v>
      </c>
      <c r="C68" s="254">
        <v>1633.05</v>
      </c>
      <c r="D68" s="256">
        <v>1634.7166666666665</v>
      </c>
      <c r="E68" s="256">
        <v>1619.4333333333329</v>
      </c>
      <c r="F68" s="256">
        <v>1605.8166666666664</v>
      </c>
      <c r="G68" s="256">
        <v>1590.5333333333328</v>
      </c>
      <c r="H68" s="256">
        <v>1648.333333333333</v>
      </c>
      <c r="I68" s="256">
        <v>1663.6166666666663</v>
      </c>
      <c r="J68" s="256">
        <v>1677.2333333333331</v>
      </c>
      <c r="K68" s="254">
        <v>1650</v>
      </c>
      <c r="L68" s="254">
        <v>1621.1</v>
      </c>
      <c r="M68" s="254">
        <v>5.3766800000000003</v>
      </c>
    </row>
    <row r="69" spans="1:13">
      <c r="A69" s="273">
        <v>60</v>
      </c>
      <c r="B69" s="254" t="s">
        <v>85</v>
      </c>
      <c r="C69" s="254">
        <v>586.6</v>
      </c>
      <c r="D69" s="256">
        <v>592.73333333333346</v>
      </c>
      <c r="E69" s="256">
        <v>576.51666666666688</v>
      </c>
      <c r="F69" s="256">
        <v>566.43333333333339</v>
      </c>
      <c r="G69" s="256">
        <v>550.21666666666681</v>
      </c>
      <c r="H69" s="256">
        <v>602.81666666666695</v>
      </c>
      <c r="I69" s="256">
        <v>619.03333333333342</v>
      </c>
      <c r="J69" s="256">
        <v>629.11666666666702</v>
      </c>
      <c r="K69" s="254">
        <v>608.95000000000005</v>
      </c>
      <c r="L69" s="254">
        <v>582.65</v>
      </c>
      <c r="M69" s="254">
        <v>30.20824</v>
      </c>
    </row>
    <row r="70" spans="1:13">
      <c r="A70" s="273">
        <v>61</v>
      </c>
      <c r="B70" s="254" t="s">
        <v>232</v>
      </c>
      <c r="C70" s="254">
        <v>834.6</v>
      </c>
      <c r="D70" s="256">
        <v>822.04999999999984</v>
      </c>
      <c r="E70" s="256">
        <v>806.09999999999968</v>
      </c>
      <c r="F70" s="256">
        <v>777.5999999999998</v>
      </c>
      <c r="G70" s="256">
        <v>761.64999999999964</v>
      </c>
      <c r="H70" s="256">
        <v>850.54999999999973</v>
      </c>
      <c r="I70" s="256">
        <v>866.49999999999977</v>
      </c>
      <c r="J70" s="256">
        <v>894.99999999999977</v>
      </c>
      <c r="K70" s="254">
        <v>838</v>
      </c>
      <c r="L70" s="254">
        <v>793.55</v>
      </c>
      <c r="M70" s="254">
        <v>9.6183200000000006</v>
      </c>
    </row>
    <row r="71" spans="1:13">
      <c r="A71" s="273">
        <v>62</v>
      </c>
      <c r="B71" s="254" t="s">
        <v>233</v>
      </c>
      <c r="C71" s="254">
        <v>388.45</v>
      </c>
      <c r="D71" s="256">
        <v>390.13333333333338</v>
      </c>
      <c r="E71" s="256">
        <v>382.51666666666677</v>
      </c>
      <c r="F71" s="256">
        <v>376.58333333333337</v>
      </c>
      <c r="G71" s="256">
        <v>368.96666666666675</v>
      </c>
      <c r="H71" s="256">
        <v>396.06666666666678</v>
      </c>
      <c r="I71" s="256">
        <v>403.68333333333345</v>
      </c>
      <c r="J71" s="256">
        <v>409.61666666666679</v>
      </c>
      <c r="K71" s="254">
        <v>397.75</v>
      </c>
      <c r="L71" s="254">
        <v>384.2</v>
      </c>
      <c r="M71" s="254">
        <v>20.925689999999999</v>
      </c>
    </row>
    <row r="72" spans="1:13">
      <c r="A72" s="273">
        <v>63</v>
      </c>
      <c r="B72" s="254" t="s">
        <v>86</v>
      </c>
      <c r="C72" s="254">
        <v>833.5</v>
      </c>
      <c r="D72" s="256">
        <v>840.9</v>
      </c>
      <c r="E72" s="256">
        <v>822.59999999999991</v>
      </c>
      <c r="F72" s="256">
        <v>811.69999999999993</v>
      </c>
      <c r="G72" s="256">
        <v>793.39999999999986</v>
      </c>
      <c r="H72" s="256">
        <v>851.8</v>
      </c>
      <c r="I72" s="256">
        <v>870.09999999999991</v>
      </c>
      <c r="J72" s="256">
        <v>881</v>
      </c>
      <c r="K72" s="254">
        <v>859.2</v>
      </c>
      <c r="L72" s="254">
        <v>830</v>
      </c>
      <c r="M72" s="254">
        <v>14.049659999999999</v>
      </c>
    </row>
    <row r="73" spans="1:13">
      <c r="A73" s="273">
        <v>64</v>
      </c>
      <c r="B73" s="254" t="s">
        <v>92</v>
      </c>
      <c r="C73" s="254">
        <v>268.39999999999998</v>
      </c>
      <c r="D73" s="256">
        <v>270.49999999999994</v>
      </c>
      <c r="E73" s="256">
        <v>265.0499999999999</v>
      </c>
      <c r="F73" s="256">
        <v>261.69999999999993</v>
      </c>
      <c r="G73" s="256">
        <v>256.24999999999989</v>
      </c>
      <c r="H73" s="256">
        <v>273.84999999999991</v>
      </c>
      <c r="I73" s="256">
        <v>279.29999999999995</v>
      </c>
      <c r="J73" s="256">
        <v>282.64999999999992</v>
      </c>
      <c r="K73" s="254">
        <v>275.95</v>
      </c>
      <c r="L73" s="254">
        <v>267.14999999999998</v>
      </c>
      <c r="M73" s="254">
        <v>117.98677000000001</v>
      </c>
    </row>
    <row r="74" spans="1:13">
      <c r="A74" s="273">
        <v>65</v>
      </c>
      <c r="B74" s="254" t="s">
        <v>87</v>
      </c>
      <c r="C74" s="254">
        <v>536.75</v>
      </c>
      <c r="D74" s="256">
        <v>537.4</v>
      </c>
      <c r="E74" s="256">
        <v>534.79999999999995</v>
      </c>
      <c r="F74" s="256">
        <v>532.85</v>
      </c>
      <c r="G74" s="256">
        <v>530.25</v>
      </c>
      <c r="H74" s="256">
        <v>539.34999999999991</v>
      </c>
      <c r="I74" s="256">
        <v>541.95000000000005</v>
      </c>
      <c r="J74" s="256">
        <v>543.89999999999986</v>
      </c>
      <c r="K74" s="254">
        <v>540</v>
      </c>
      <c r="L74" s="254">
        <v>535.45000000000005</v>
      </c>
      <c r="M74" s="254">
        <v>15.825340000000001</v>
      </c>
    </row>
    <row r="75" spans="1:13">
      <c r="A75" s="273">
        <v>66</v>
      </c>
      <c r="B75" s="254" t="s">
        <v>234</v>
      </c>
      <c r="C75" s="254">
        <v>1830.95</v>
      </c>
      <c r="D75" s="256">
        <v>1837.5666666666666</v>
      </c>
      <c r="E75" s="256">
        <v>1805.1333333333332</v>
      </c>
      <c r="F75" s="256">
        <v>1779.3166666666666</v>
      </c>
      <c r="G75" s="256">
        <v>1746.8833333333332</v>
      </c>
      <c r="H75" s="256">
        <v>1863.3833333333332</v>
      </c>
      <c r="I75" s="256">
        <v>1895.8166666666666</v>
      </c>
      <c r="J75" s="256">
        <v>1921.6333333333332</v>
      </c>
      <c r="K75" s="254">
        <v>1870</v>
      </c>
      <c r="L75" s="254">
        <v>1811.75</v>
      </c>
      <c r="M75" s="254">
        <v>1.5864199999999999</v>
      </c>
    </row>
    <row r="76" spans="1:13">
      <c r="A76" s="273">
        <v>67</v>
      </c>
      <c r="B76" s="254" t="s">
        <v>830</v>
      </c>
      <c r="C76" s="254">
        <v>176.7</v>
      </c>
      <c r="D76" s="256">
        <v>177.36666666666667</v>
      </c>
      <c r="E76" s="256">
        <v>174.58333333333334</v>
      </c>
      <c r="F76" s="256">
        <v>172.46666666666667</v>
      </c>
      <c r="G76" s="256">
        <v>169.68333333333334</v>
      </c>
      <c r="H76" s="256">
        <v>179.48333333333335</v>
      </c>
      <c r="I76" s="256">
        <v>182.26666666666665</v>
      </c>
      <c r="J76" s="256">
        <v>184.38333333333335</v>
      </c>
      <c r="K76" s="254">
        <v>180.15</v>
      </c>
      <c r="L76" s="254">
        <v>175.25</v>
      </c>
      <c r="M76" s="254">
        <v>8.3764699999999994</v>
      </c>
    </row>
    <row r="77" spans="1:13">
      <c r="A77" s="273">
        <v>68</v>
      </c>
      <c r="B77" s="254" t="s">
        <v>90</v>
      </c>
      <c r="C77" s="254">
        <v>4079.9</v>
      </c>
      <c r="D77" s="256">
        <v>4077.2333333333336</v>
      </c>
      <c r="E77" s="256">
        <v>4044.4666666666672</v>
      </c>
      <c r="F77" s="256">
        <v>4009.0333333333338</v>
      </c>
      <c r="G77" s="256">
        <v>3976.2666666666673</v>
      </c>
      <c r="H77" s="256">
        <v>4112.666666666667</v>
      </c>
      <c r="I77" s="256">
        <v>4145.4333333333334</v>
      </c>
      <c r="J77" s="256">
        <v>4180.8666666666668</v>
      </c>
      <c r="K77" s="254">
        <v>4110</v>
      </c>
      <c r="L77" s="254">
        <v>4041.8</v>
      </c>
      <c r="M77" s="254">
        <v>4.26797</v>
      </c>
    </row>
    <row r="78" spans="1:13">
      <c r="A78" s="273">
        <v>69</v>
      </c>
      <c r="B78" s="254" t="s">
        <v>348</v>
      </c>
      <c r="C78" s="254">
        <v>2830.9</v>
      </c>
      <c r="D78" s="256">
        <v>2843.0499999999997</v>
      </c>
      <c r="E78" s="256">
        <v>2787.8499999999995</v>
      </c>
      <c r="F78" s="256">
        <v>2744.7999999999997</v>
      </c>
      <c r="G78" s="256">
        <v>2689.5999999999995</v>
      </c>
      <c r="H78" s="256">
        <v>2886.0999999999995</v>
      </c>
      <c r="I78" s="256">
        <v>2941.2999999999993</v>
      </c>
      <c r="J78" s="256">
        <v>2984.3499999999995</v>
      </c>
      <c r="K78" s="254">
        <v>2898.25</v>
      </c>
      <c r="L78" s="254">
        <v>2800</v>
      </c>
      <c r="M78" s="254">
        <v>4.8284599999999998</v>
      </c>
    </row>
    <row r="79" spans="1:13">
      <c r="A79" s="273">
        <v>70</v>
      </c>
      <c r="B79" s="254" t="s">
        <v>93</v>
      </c>
      <c r="C79" s="254">
        <v>5216.45</v>
      </c>
      <c r="D79" s="256">
        <v>5227.416666666667</v>
      </c>
      <c r="E79" s="256">
        <v>5185.3333333333339</v>
      </c>
      <c r="F79" s="256">
        <v>5154.2166666666672</v>
      </c>
      <c r="G79" s="256">
        <v>5112.1333333333341</v>
      </c>
      <c r="H79" s="256">
        <v>5258.5333333333338</v>
      </c>
      <c r="I79" s="256">
        <v>5300.6166666666677</v>
      </c>
      <c r="J79" s="256">
        <v>5331.7333333333336</v>
      </c>
      <c r="K79" s="254">
        <v>5269.5</v>
      </c>
      <c r="L79" s="254">
        <v>5196.3</v>
      </c>
      <c r="M79" s="254">
        <v>7.1163400000000001</v>
      </c>
    </row>
    <row r="80" spans="1:13">
      <c r="A80" s="273">
        <v>71</v>
      </c>
      <c r="B80" s="254" t="s">
        <v>235</v>
      </c>
      <c r="C80" s="254">
        <v>63.95</v>
      </c>
      <c r="D80" s="256">
        <v>63</v>
      </c>
      <c r="E80" s="256">
        <v>62.05</v>
      </c>
      <c r="F80" s="256">
        <v>60.15</v>
      </c>
      <c r="G80" s="256">
        <v>59.199999999999996</v>
      </c>
      <c r="H80" s="256">
        <v>64.900000000000006</v>
      </c>
      <c r="I80" s="256">
        <v>65.849999999999994</v>
      </c>
      <c r="J80" s="256">
        <v>67.75</v>
      </c>
      <c r="K80" s="254">
        <v>63.95</v>
      </c>
      <c r="L80" s="254">
        <v>61.1</v>
      </c>
      <c r="M80" s="254">
        <v>52.086480000000002</v>
      </c>
    </row>
    <row r="81" spans="1:13">
      <c r="A81" s="273">
        <v>72</v>
      </c>
      <c r="B81" s="254" t="s">
        <v>94</v>
      </c>
      <c r="C81" s="254">
        <v>2522.3000000000002</v>
      </c>
      <c r="D81" s="256">
        <v>2531.7833333333333</v>
      </c>
      <c r="E81" s="256">
        <v>2504.0666666666666</v>
      </c>
      <c r="F81" s="256">
        <v>2485.8333333333335</v>
      </c>
      <c r="G81" s="256">
        <v>2458.1166666666668</v>
      </c>
      <c r="H81" s="256">
        <v>2550.0166666666664</v>
      </c>
      <c r="I81" s="256">
        <v>2577.7333333333327</v>
      </c>
      <c r="J81" s="256">
        <v>2595.9666666666662</v>
      </c>
      <c r="K81" s="254">
        <v>2559.5</v>
      </c>
      <c r="L81" s="254">
        <v>2513.5500000000002</v>
      </c>
      <c r="M81" s="254">
        <v>7.4310999999999998</v>
      </c>
    </row>
    <row r="82" spans="1:13">
      <c r="A82" s="273">
        <v>73</v>
      </c>
      <c r="B82" s="254" t="s">
        <v>236</v>
      </c>
      <c r="C82" s="254">
        <v>503.9</v>
      </c>
      <c r="D82" s="256">
        <v>506.2833333333333</v>
      </c>
      <c r="E82" s="256">
        <v>497.61666666666656</v>
      </c>
      <c r="F82" s="256">
        <v>491.33333333333326</v>
      </c>
      <c r="G82" s="256">
        <v>482.66666666666652</v>
      </c>
      <c r="H82" s="256">
        <v>512.56666666666661</v>
      </c>
      <c r="I82" s="256">
        <v>521.23333333333335</v>
      </c>
      <c r="J82" s="256">
        <v>527.51666666666665</v>
      </c>
      <c r="K82" s="254">
        <v>514.95000000000005</v>
      </c>
      <c r="L82" s="254">
        <v>500</v>
      </c>
      <c r="M82" s="254">
        <v>5.4529199999999998</v>
      </c>
    </row>
    <row r="83" spans="1:13">
      <c r="A83" s="273">
        <v>74</v>
      </c>
      <c r="B83" s="254" t="s">
        <v>237</v>
      </c>
      <c r="C83" s="254">
        <v>1398</v>
      </c>
      <c r="D83" s="256">
        <v>1401</v>
      </c>
      <c r="E83" s="256">
        <v>1382</v>
      </c>
      <c r="F83" s="256">
        <v>1366</v>
      </c>
      <c r="G83" s="256">
        <v>1347</v>
      </c>
      <c r="H83" s="256">
        <v>1417</v>
      </c>
      <c r="I83" s="256">
        <v>1436</v>
      </c>
      <c r="J83" s="256">
        <v>1452</v>
      </c>
      <c r="K83" s="254">
        <v>1420</v>
      </c>
      <c r="L83" s="254">
        <v>1385</v>
      </c>
      <c r="M83" s="254">
        <v>1.8291299999999999</v>
      </c>
    </row>
    <row r="84" spans="1:13">
      <c r="A84" s="273">
        <v>75</v>
      </c>
      <c r="B84" s="254" t="s">
        <v>96</v>
      </c>
      <c r="C84" s="254">
        <v>1158.6500000000001</v>
      </c>
      <c r="D84" s="256">
        <v>1163.2833333333335</v>
      </c>
      <c r="E84" s="256">
        <v>1151.5666666666671</v>
      </c>
      <c r="F84" s="256">
        <v>1144.4833333333336</v>
      </c>
      <c r="G84" s="256">
        <v>1132.7666666666671</v>
      </c>
      <c r="H84" s="256">
        <v>1170.366666666667</v>
      </c>
      <c r="I84" s="256">
        <v>1182.0833333333337</v>
      </c>
      <c r="J84" s="256">
        <v>1189.166666666667</v>
      </c>
      <c r="K84" s="254">
        <v>1175</v>
      </c>
      <c r="L84" s="254">
        <v>1156.2</v>
      </c>
      <c r="M84" s="254">
        <v>12.705209999999999</v>
      </c>
    </row>
    <row r="85" spans="1:13">
      <c r="A85" s="273">
        <v>76</v>
      </c>
      <c r="B85" s="254" t="s">
        <v>97</v>
      </c>
      <c r="C85" s="254">
        <v>187.15</v>
      </c>
      <c r="D85" s="256">
        <v>187.41666666666666</v>
      </c>
      <c r="E85" s="256">
        <v>186.33333333333331</v>
      </c>
      <c r="F85" s="256">
        <v>185.51666666666665</v>
      </c>
      <c r="G85" s="256">
        <v>184.43333333333331</v>
      </c>
      <c r="H85" s="256">
        <v>188.23333333333332</v>
      </c>
      <c r="I85" s="256">
        <v>189.31666666666663</v>
      </c>
      <c r="J85" s="256">
        <v>190.13333333333333</v>
      </c>
      <c r="K85" s="254">
        <v>188.5</v>
      </c>
      <c r="L85" s="254">
        <v>186.6</v>
      </c>
      <c r="M85" s="254">
        <v>23.195810000000002</v>
      </c>
    </row>
    <row r="86" spans="1:13">
      <c r="A86" s="273">
        <v>77</v>
      </c>
      <c r="B86" s="254" t="s">
        <v>98</v>
      </c>
      <c r="C86" s="254">
        <v>85.15</v>
      </c>
      <c r="D86" s="256">
        <v>84.683333333333337</v>
      </c>
      <c r="E86" s="256">
        <v>83.866666666666674</v>
      </c>
      <c r="F86" s="256">
        <v>82.583333333333343</v>
      </c>
      <c r="G86" s="256">
        <v>81.76666666666668</v>
      </c>
      <c r="H86" s="256">
        <v>85.966666666666669</v>
      </c>
      <c r="I86" s="256">
        <v>86.783333333333331</v>
      </c>
      <c r="J86" s="256">
        <v>88.066666666666663</v>
      </c>
      <c r="K86" s="254">
        <v>85.5</v>
      </c>
      <c r="L86" s="254">
        <v>83.4</v>
      </c>
      <c r="M86" s="254">
        <v>240.25317000000001</v>
      </c>
    </row>
    <row r="87" spans="1:13">
      <c r="A87" s="273">
        <v>78</v>
      </c>
      <c r="B87" s="254" t="s">
        <v>359</v>
      </c>
      <c r="C87" s="254">
        <v>227.5</v>
      </c>
      <c r="D87" s="256">
        <v>226.31666666666669</v>
      </c>
      <c r="E87" s="256">
        <v>222.93333333333339</v>
      </c>
      <c r="F87" s="256">
        <v>218.3666666666667</v>
      </c>
      <c r="G87" s="256">
        <v>214.98333333333341</v>
      </c>
      <c r="H87" s="256">
        <v>230.88333333333338</v>
      </c>
      <c r="I87" s="256">
        <v>234.26666666666665</v>
      </c>
      <c r="J87" s="256">
        <v>238.83333333333337</v>
      </c>
      <c r="K87" s="254">
        <v>229.7</v>
      </c>
      <c r="L87" s="254">
        <v>221.75</v>
      </c>
      <c r="M87" s="254">
        <v>37.98892</v>
      </c>
    </row>
    <row r="88" spans="1:13">
      <c r="A88" s="273">
        <v>79</v>
      </c>
      <c r="B88" s="254" t="s">
        <v>240</v>
      </c>
      <c r="C88" s="254">
        <v>45.95</v>
      </c>
      <c r="D88" s="256">
        <v>46.15</v>
      </c>
      <c r="E88" s="256">
        <v>44.9</v>
      </c>
      <c r="F88" s="256">
        <v>43.85</v>
      </c>
      <c r="G88" s="256">
        <v>42.6</v>
      </c>
      <c r="H88" s="256">
        <v>47.199999999999996</v>
      </c>
      <c r="I88" s="256">
        <v>48.449999999999996</v>
      </c>
      <c r="J88" s="256">
        <v>49.499999999999993</v>
      </c>
      <c r="K88" s="254">
        <v>47.4</v>
      </c>
      <c r="L88" s="254">
        <v>45.1</v>
      </c>
      <c r="M88" s="254">
        <v>56.836329999999997</v>
      </c>
    </row>
    <row r="89" spans="1:13">
      <c r="A89" s="273">
        <v>80</v>
      </c>
      <c r="B89" s="254" t="s">
        <v>99</v>
      </c>
      <c r="C89" s="254">
        <v>145.75</v>
      </c>
      <c r="D89" s="256">
        <v>147.16666666666666</v>
      </c>
      <c r="E89" s="256">
        <v>143.88333333333333</v>
      </c>
      <c r="F89" s="256">
        <v>142.01666666666668</v>
      </c>
      <c r="G89" s="256">
        <v>138.73333333333335</v>
      </c>
      <c r="H89" s="256">
        <v>149.0333333333333</v>
      </c>
      <c r="I89" s="256">
        <v>152.31666666666666</v>
      </c>
      <c r="J89" s="256">
        <v>154.18333333333328</v>
      </c>
      <c r="K89" s="254">
        <v>150.44999999999999</v>
      </c>
      <c r="L89" s="254">
        <v>145.30000000000001</v>
      </c>
      <c r="M89" s="254">
        <v>170.50299000000001</v>
      </c>
    </row>
    <row r="90" spans="1:13">
      <c r="A90" s="273">
        <v>81</v>
      </c>
      <c r="B90" s="254" t="s">
        <v>102</v>
      </c>
      <c r="C90" s="254">
        <v>26.4</v>
      </c>
      <c r="D90" s="256">
        <v>26.3</v>
      </c>
      <c r="E90" s="256">
        <v>25.950000000000003</v>
      </c>
      <c r="F90" s="256">
        <v>25.500000000000004</v>
      </c>
      <c r="G90" s="256">
        <v>25.150000000000006</v>
      </c>
      <c r="H90" s="256">
        <v>26.75</v>
      </c>
      <c r="I90" s="256">
        <v>27.1</v>
      </c>
      <c r="J90" s="256">
        <v>27.549999999999997</v>
      </c>
      <c r="K90" s="254">
        <v>26.65</v>
      </c>
      <c r="L90" s="254">
        <v>25.85</v>
      </c>
      <c r="M90" s="254">
        <v>179.82002</v>
      </c>
    </row>
    <row r="91" spans="1:13">
      <c r="A91" s="273">
        <v>82</v>
      </c>
      <c r="B91" s="254" t="s">
        <v>241</v>
      </c>
      <c r="C91" s="254">
        <v>194.05</v>
      </c>
      <c r="D91" s="256">
        <v>195.15</v>
      </c>
      <c r="E91" s="256">
        <v>192.5</v>
      </c>
      <c r="F91" s="256">
        <v>190.95</v>
      </c>
      <c r="G91" s="256">
        <v>188.29999999999998</v>
      </c>
      <c r="H91" s="256">
        <v>196.70000000000002</v>
      </c>
      <c r="I91" s="256">
        <v>199.35000000000005</v>
      </c>
      <c r="J91" s="256">
        <v>200.90000000000003</v>
      </c>
      <c r="K91" s="254">
        <v>197.8</v>
      </c>
      <c r="L91" s="254">
        <v>193.6</v>
      </c>
      <c r="M91" s="254">
        <v>4.5989199999999997</v>
      </c>
    </row>
    <row r="92" spans="1:13">
      <c r="A92" s="273">
        <v>83</v>
      </c>
      <c r="B92" s="254" t="s">
        <v>100</v>
      </c>
      <c r="C92" s="254">
        <v>607.25</v>
      </c>
      <c r="D92" s="256">
        <v>608.55000000000007</v>
      </c>
      <c r="E92" s="256">
        <v>604.35000000000014</v>
      </c>
      <c r="F92" s="256">
        <v>601.45000000000005</v>
      </c>
      <c r="G92" s="256">
        <v>597.25000000000011</v>
      </c>
      <c r="H92" s="256">
        <v>611.45000000000016</v>
      </c>
      <c r="I92" s="256">
        <v>615.6500000000002</v>
      </c>
      <c r="J92" s="256">
        <v>618.55000000000018</v>
      </c>
      <c r="K92" s="254">
        <v>612.75</v>
      </c>
      <c r="L92" s="254">
        <v>605.65</v>
      </c>
      <c r="M92" s="254">
        <v>11.853579999999999</v>
      </c>
    </row>
    <row r="93" spans="1:13">
      <c r="A93" s="273">
        <v>84</v>
      </c>
      <c r="B93" s="254" t="s">
        <v>242</v>
      </c>
      <c r="C93" s="254">
        <v>549.54999999999995</v>
      </c>
      <c r="D93" s="256">
        <v>549.06666666666661</v>
      </c>
      <c r="E93" s="256">
        <v>542.48333333333323</v>
      </c>
      <c r="F93" s="256">
        <v>535.41666666666663</v>
      </c>
      <c r="G93" s="256">
        <v>528.83333333333326</v>
      </c>
      <c r="H93" s="256">
        <v>556.13333333333321</v>
      </c>
      <c r="I93" s="256">
        <v>562.7166666666667</v>
      </c>
      <c r="J93" s="256">
        <v>569.78333333333319</v>
      </c>
      <c r="K93" s="254">
        <v>555.65</v>
      </c>
      <c r="L93" s="254">
        <v>542</v>
      </c>
      <c r="M93" s="254">
        <v>2.2905700000000002</v>
      </c>
    </row>
    <row r="94" spans="1:13">
      <c r="A94" s="273">
        <v>85</v>
      </c>
      <c r="B94" s="254" t="s">
        <v>103</v>
      </c>
      <c r="C94" s="254">
        <v>818.45</v>
      </c>
      <c r="D94" s="256">
        <v>818.63333333333321</v>
      </c>
      <c r="E94" s="256">
        <v>813.61666666666645</v>
      </c>
      <c r="F94" s="256">
        <v>808.78333333333319</v>
      </c>
      <c r="G94" s="256">
        <v>803.76666666666642</v>
      </c>
      <c r="H94" s="256">
        <v>823.46666666666647</v>
      </c>
      <c r="I94" s="256">
        <v>828.48333333333335</v>
      </c>
      <c r="J94" s="256">
        <v>833.31666666666649</v>
      </c>
      <c r="K94" s="254">
        <v>823.65</v>
      </c>
      <c r="L94" s="254">
        <v>813.8</v>
      </c>
      <c r="M94" s="254">
        <v>15.105</v>
      </c>
    </row>
    <row r="95" spans="1:13">
      <c r="A95" s="273">
        <v>86</v>
      </c>
      <c r="B95" s="254" t="s">
        <v>243</v>
      </c>
      <c r="C95" s="254">
        <v>563.6</v>
      </c>
      <c r="D95" s="256">
        <v>567.66666666666663</v>
      </c>
      <c r="E95" s="256">
        <v>551.93333333333328</v>
      </c>
      <c r="F95" s="256">
        <v>540.26666666666665</v>
      </c>
      <c r="G95" s="256">
        <v>524.5333333333333</v>
      </c>
      <c r="H95" s="256">
        <v>579.33333333333326</v>
      </c>
      <c r="I95" s="256">
        <v>595.06666666666661</v>
      </c>
      <c r="J95" s="256">
        <v>606.73333333333323</v>
      </c>
      <c r="K95" s="254">
        <v>583.4</v>
      </c>
      <c r="L95" s="254">
        <v>556</v>
      </c>
      <c r="M95" s="254">
        <v>6.3566799999999999</v>
      </c>
    </row>
    <row r="96" spans="1:13">
      <c r="A96" s="273">
        <v>87</v>
      </c>
      <c r="B96" s="254" t="s">
        <v>244</v>
      </c>
      <c r="C96" s="254">
        <v>1305.25</v>
      </c>
      <c r="D96" s="256">
        <v>1311.0666666666666</v>
      </c>
      <c r="E96" s="256">
        <v>1294.1833333333332</v>
      </c>
      <c r="F96" s="256">
        <v>1283.1166666666666</v>
      </c>
      <c r="G96" s="256">
        <v>1266.2333333333331</v>
      </c>
      <c r="H96" s="256">
        <v>1322.1333333333332</v>
      </c>
      <c r="I96" s="256">
        <v>1339.0166666666664</v>
      </c>
      <c r="J96" s="256">
        <v>1350.0833333333333</v>
      </c>
      <c r="K96" s="254">
        <v>1327.95</v>
      </c>
      <c r="L96" s="254">
        <v>1300</v>
      </c>
      <c r="M96" s="254">
        <v>13.92137</v>
      </c>
    </row>
    <row r="97" spans="1:13">
      <c r="A97" s="273">
        <v>88</v>
      </c>
      <c r="B97" s="254" t="s">
        <v>104</v>
      </c>
      <c r="C97" s="254">
        <v>1371.85</v>
      </c>
      <c r="D97" s="256">
        <v>1374.6000000000001</v>
      </c>
      <c r="E97" s="256">
        <v>1362.2500000000002</v>
      </c>
      <c r="F97" s="256">
        <v>1352.65</v>
      </c>
      <c r="G97" s="256">
        <v>1340.3000000000002</v>
      </c>
      <c r="H97" s="256">
        <v>1384.2000000000003</v>
      </c>
      <c r="I97" s="256">
        <v>1396.5500000000002</v>
      </c>
      <c r="J97" s="256">
        <v>1406.1500000000003</v>
      </c>
      <c r="K97" s="254">
        <v>1386.95</v>
      </c>
      <c r="L97" s="254">
        <v>1365</v>
      </c>
      <c r="M97" s="254">
        <v>7.4014600000000002</v>
      </c>
    </row>
    <row r="98" spans="1:13">
      <c r="A98" s="273">
        <v>89</v>
      </c>
      <c r="B98" s="254" t="s">
        <v>372</v>
      </c>
      <c r="C98" s="254">
        <v>512</v>
      </c>
      <c r="D98" s="256">
        <v>513</v>
      </c>
      <c r="E98" s="256">
        <v>505</v>
      </c>
      <c r="F98" s="256">
        <v>498</v>
      </c>
      <c r="G98" s="256">
        <v>490</v>
      </c>
      <c r="H98" s="256">
        <v>520</v>
      </c>
      <c r="I98" s="256">
        <v>528</v>
      </c>
      <c r="J98" s="256">
        <v>535</v>
      </c>
      <c r="K98" s="254">
        <v>521</v>
      </c>
      <c r="L98" s="254">
        <v>506</v>
      </c>
      <c r="M98" s="254">
        <v>18.66328</v>
      </c>
    </row>
    <row r="99" spans="1:13">
      <c r="A99" s="273">
        <v>90</v>
      </c>
      <c r="B99" s="254" t="s">
        <v>246</v>
      </c>
      <c r="C99" s="254">
        <v>271.8</v>
      </c>
      <c r="D99" s="256">
        <v>271.25</v>
      </c>
      <c r="E99" s="256">
        <v>269.55</v>
      </c>
      <c r="F99" s="256">
        <v>267.3</v>
      </c>
      <c r="G99" s="256">
        <v>265.60000000000002</v>
      </c>
      <c r="H99" s="256">
        <v>273.5</v>
      </c>
      <c r="I99" s="256">
        <v>275.20000000000005</v>
      </c>
      <c r="J99" s="256">
        <v>277.45</v>
      </c>
      <c r="K99" s="254">
        <v>272.95</v>
      </c>
      <c r="L99" s="254">
        <v>269</v>
      </c>
      <c r="M99" s="254">
        <v>2.0662099999999999</v>
      </c>
    </row>
    <row r="100" spans="1:13">
      <c r="A100" s="273">
        <v>91</v>
      </c>
      <c r="B100" s="254" t="s">
        <v>107</v>
      </c>
      <c r="C100" s="254">
        <v>930.65</v>
      </c>
      <c r="D100" s="256">
        <v>929.43333333333339</v>
      </c>
      <c r="E100" s="256">
        <v>924.21666666666681</v>
      </c>
      <c r="F100" s="256">
        <v>917.78333333333342</v>
      </c>
      <c r="G100" s="256">
        <v>912.56666666666683</v>
      </c>
      <c r="H100" s="256">
        <v>935.86666666666679</v>
      </c>
      <c r="I100" s="256">
        <v>941.08333333333348</v>
      </c>
      <c r="J100" s="256">
        <v>947.51666666666677</v>
      </c>
      <c r="K100" s="254">
        <v>934.65</v>
      </c>
      <c r="L100" s="254">
        <v>923</v>
      </c>
      <c r="M100" s="254">
        <v>41.615470000000002</v>
      </c>
    </row>
    <row r="101" spans="1:13">
      <c r="A101" s="273">
        <v>92</v>
      </c>
      <c r="B101" s="254" t="s">
        <v>248</v>
      </c>
      <c r="C101" s="254">
        <v>2813.6</v>
      </c>
      <c r="D101" s="256">
        <v>2815.8166666666671</v>
      </c>
      <c r="E101" s="256">
        <v>2797.8333333333339</v>
      </c>
      <c r="F101" s="256">
        <v>2782.0666666666671</v>
      </c>
      <c r="G101" s="256">
        <v>2764.0833333333339</v>
      </c>
      <c r="H101" s="256">
        <v>2831.5833333333339</v>
      </c>
      <c r="I101" s="256">
        <v>2849.5666666666666</v>
      </c>
      <c r="J101" s="256">
        <v>2865.3333333333339</v>
      </c>
      <c r="K101" s="254">
        <v>2833.8</v>
      </c>
      <c r="L101" s="254">
        <v>2800.05</v>
      </c>
      <c r="M101" s="254">
        <v>1.30135</v>
      </c>
    </row>
    <row r="102" spans="1:13">
      <c r="A102" s="273">
        <v>93</v>
      </c>
      <c r="B102" s="254" t="s">
        <v>109</v>
      </c>
      <c r="C102" s="254">
        <v>1497.3</v>
      </c>
      <c r="D102" s="256">
        <v>1480.7333333333333</v>
      </c>
      <c r="E102" s="256">
        <v>1459.5666666666666</v>
      </c>
      <c r="F102" s="256">
        <v>1421.8333333333333</v>
      </c>
      <c r="G102" s="256">
        <v>1400.6666666666665</v>
      </c>
      <c r="H102" s="256">
        <v>1518.4666666666667</v>
      </c>
      <c r="I102" s="256">
        <v>1539.6333333333332</v>
      </c>
      <c r="J102" s="256">
        <v>1577.3666666666668</v>
      </c>
      <c r="K102" s="254">
        <v>1501.9</v>
      </c>
      <c r="L102" s="254">
        <v>1443</v>
      </c>
      <c r="M102" s="254">
        <v>96.70823</v>
      </c>
    </row>
    <row r="103" spans="1:13">
      <c r="A103" s="273">
        <v>94</v>
      </c>
      <c r="B103" s="254" t="s">
        <v>249</v>
      </c>
      <c r="C103" s="254">
        <v>670.7</v>
      </c>
      <c r="D103" s="256">
        <v>670.86666666666667</v>
      </c>
      <c r="E103" s="256">
        <v>666.83333333333337</v>
      </c>
      <c r="F103" s="256">
        <v>662.9666666666667</v>
      </c>
      <c r="G103" s="256">
        <v>658.93333333333339</v>
      </c>
      <c r="H103" s="256">
        <v>674.73333333333335</v>
      </c>
      <c r="I103" s="256">
        <v>678.76666666666665</v>
      </c>
      <c r="J103" s="256">
        <v>682.63333333333333</v>
      </c>
      <c r="K103" s="254">
        <v>674.9</v>
      </c>
      <c r="L103" s="254">
        <v>667</v>
      </c>
      <c r="M103" s="254">
        <v>16.29616</v>
      </c>
    </row>
    <row r="104" spans="1:13">
      <c r="A104" s="273">
        <v>95</v>
      </c>
      <c r="B104" s="254" t="s">
        <v>105</v>
      </c>
      <c r="C104" s="254">
        <v>1028.3</v>
      </c>
      <c r="D104" s="256">
        <v>1042.1000000000001</v>
      </c>
      <c r="E104" s="256">
        <v>1011.2000000000003</v>
      </c>
      <c r="F104" s="256">
        <v>994.10000000000014</v>
      </c>
      <c r="G104" s="256">
        <v>963.20000000000027</v>
      </c>
      <c r="H104" s="256">
        <v>1059.2000000000003</v>
      </c>
      <c r="I104" s="256">
        <v>1090.1000000000004</v>
      </c>
      <c r="J104" s="256">
        <v>1107.2000000000003</v>
      </c>
      <c r="K104" s="254">
        <v>1073</v>
      </c>
      <c r="L104" s="254">
        <v>1025</v>
      </c>
      <c r="M104" s="254">
        <v>66.654820000000001</v>
      </c>
    </row>
    <row r="105" spans="1:13">
      <c r="A105" s="273">
        <v>96</v>
      </c>
      <c r="B105" s="254" t="s">
        <v>110</v>
      </c>
      <c r="C105" s="254">
        <v>2884.4</v>
      </c>
      <c r="D105" s="256">
        <v>2869.8333333333335</v>
      </c>
      <c r="E105" s="256">
        <v>2849.5666666666671</v>
      </c>
      <c r="F105" s="256">
        <v>2814.7333333333336</v>
      </c>
      <c r="G105" s="256">
        <v>2794.4666666666672</v>
      </c>
      <c r="H105" s="256">
        <v>2904.666666666667</v>
      </c>
      <c r="I105" s="256">
        <v>2924.9333333333334</v>
      </c>
      <c r="J105" s="256">
        <v>2959.7666666666669</v>
      </c>
      <c r="K105" s="254">
        <v>2890.1</v>
      </c>
      <c r="L105" s="254">
        <v>2835</v>
      </c>
      <c r="M105" s="254">
        <v>16.585380000000001</v>
      </c>
    </row>
    <row r="106" spans="1:13">
      <c r="A106" s="273">
        <v>97</v>
      </c>
      <c r="B106" s="254" t="s">
        <v>112</v>
      </c>
      <c r="C106" s="254">
        <v>389.8</v>
      </c>
      <c r="D106" s="256">
        <v>388.35000000000008</v>
      </c>
      <c r="E106" s="256">
        <v>384.80000000000018</v>
      </c>
      <c r="F106" s="256">
        <v>379.80000000000013</v>
      </c>
      <c r="G106" s="256">
        <v>376.25000000000023</v>
      </c>
      <c r="H106" s="256">
        <v>393.35000000000014</v>
      </c>
      <c r="I106" s="256">
        <v>396.9</v>
      </c>
      <c r="J106" s="256">
        <v>401.90000000000009</v>
      </c>
      <c r="K106" s="254">
        <v>391.9</v>
      </c>
      <c r="L106" s="254">
        <v>383.35</v>
      </c>
      <c r="M106" s="254">
        <v>224.06993</v>
      </c>
    </row>
    <row r="107" spans="1:13">
      <c r="A107" s="273">
        <v>98</v>
      </c>
      <c r="B107" s="254" t="s">
        <v>113</v>
      </c>
      <c r="C107" s="254">
        <v>276.3</v>
      </c>
      <c r="D107" s="256">
        <v>279.63333333333338</v>
      </c>
      <c r="E107" s="256">
        <v>270.96666666666675</v>
      </c>
      <c r="F107" s="256">
        <v>265.63333333333338</v>
      </c>
      <c r="G107" s="256">
        <v>256.96666666666675</v>
      </c>
      <c r="H107" s="256">
        <v>284.96666666666675</v>
      </c>
      <c r="I107" s="256">
        <v>293.63333333333338</v>
      </c>
      <c r="J107" s="256">
        <v>298.96666666666675</v>
      </c>
      <c r="K107" s="254">
        <v>288.3</v>
      </c>
      <c r="L107" s="254">
        <v>274.3</v>
      </c>
      <c r="M107" s="254">
        <v>331.42356000000001</v>
      </c>
    </row>
    <row r="108" spans="1:13">
      <c r="A108" s="273">
        <v>99</v>
      </c>
      <c r="B108" s="254" t="s">
        <v>114</v>
      </c>
      <c r="C108" s="254">
        <v>2362.25</v>
      </c>
      <c r="D108" s="256">
        <v>2356.1333333333332</v>
      </c>
      <c r="E108" s="256">
        <v>2346.1166666666663</v>
      </c>
      <c r="F108" s="256">
        <v>2329.9833333333331</v>
      </c>
      <c r="G108" s="256">
        <v>2319.9666666666662</v>
      </c>
      <c r="H108" s="256">
        <v>2372.2666666666664</v>
      </c>
      <c r="I108" s="256">
        <v>2382.2833333333328</v>
      </c>
      <c r="J108" s="256">
        <v>2398.4166666666665</v>
      </c>
      <c r="K108" s="254">
        <v>2366.15</v>
      </c>
      <c r="L108" s="254">
        <v>2340</v>
      </c>
      <c r="M108" s="254">
        <v>7.7149200000000002</v>
      </c>
    </row>
    <row r="109" spans="1:13">
      <c r="A109" s="273">
        <v>100</v>
      </c>
      <c r="B109" s="254" t="s">
        <v>250</v>
      </c>
      <c r="C109" s="254">
        <v>344.55</v>
      </c>
      <c r="D109" s="256">
        <v>346.98333333333329</v>
      </c>
      <c r="E109" s="256">
        <v>339.96666666666658</v>
      </c>
      <c r="F109" s="256">
        <v>335.38333333333327</v>
      </c>
      <c r="G109" s="256">
        <v>328.36666666666656</v>
      </c>
      <c r="H109" s="256">
        <v>351.56666666666661</v>
      </c>
      <c r="I109" s="256">
        <v>358.58333333333337</v>
      </c>
      <c r="J109" s="256">
        <v>363.16666666666663</v>
      </c>
      <c r="K109" s="254">
        <v>354</v>
      </c>
      <c r="L109" s="254">
        <v>342.4</v>
      </c>
      <c r="M109" s="254">
        <v>34.228200000000001</v>
      </c>
    </row>
    <row r="110" spans="1:13">
      <c r="A110" s="273">
        <v>101</v>
      </c>
      <c r="B110" s="254" t="s">
        <v>251</v>
      </c>
      <c r="C110" s="254">
        <v>46.8</v>
      </c>
      <c r="D110" s="256">
        <v>46.85</v>
      </c>
      <c r="E110" s="256">
        <v>46.150000000000006</v>
      </c>
      <c r="F110" s="256">
        <v>45.500000000000007</v>
      </c>
      <c r="G110" s="256">
        <v>44.800000000000011</v>
      </c>
      <c r="H110" s="256">
        <v>47.5</v>
      </c>
      <c r="I110" s="256">
        <v>48.2</v>
      </c>
      <c r="J110" s="256">
        <v>48.849999999999994</v>
      </c>
      <c r="K110" s="254">
        <v>47.55</v>
      </c>
      <c r="L110" s="254">
        <v>46.2</v>
      </c>
      <c r="M110" s="254">
        <v>35.598570000000002</v>
      </c>
    </row>
    <row r="111" spans="1:13">
      <c r="A111" s="273">
        <v>102</v>
      </c>
      <c r="B111" s="254" t="s">
        <v>108</v>
      </c>
      <c r="C111" s="254">
        <v>2518.0500000000002</v>
      </c>
      <c r="D111" s="256">
        <v>2500.3833333333332</v>
      </c>
      <c r="E111" s="256">
        <v>2474.8166666666666</v>
      </c>
      <c r="F111" s="256">
        <v>2431.5833333333335</v>
      </c>
      <c r="G111" s="256">
        <v>2406.0166666666669</v>
      </c>
      <c r="H111" s="256">
        <v>2543.6166666666663</v>
      </c>
      <c r="I111" s="256">
        <v>2569.1833333333329</v>
      </c>
      <c r="J111" s="256">
        <v>2612.4166666666661</v>
      </c>
      <c r="K111" s="254">
        <v>2525.9499999999998</v>
      </c>
      <c r="L111" s="254">
        <v>2457.15</v>
      </c>
      <c r="M111" s="254">
        <v>27.116070000000001</v>
      </c>
    </row>
    <row r="112" spans="1:13">
      <c r="A112" s="273">
        <v>103</v>
      </c>
      <c r="B112" s="254" t="s">
        <v>116</v>
      </c>
      <c r="C112" s="254">
        <v>642.45000000000005</v>
      </c>
      <c r="D112" s="256">
        <v>636.23333333333335</v>
      </c>
      <c r="E112" s="256">
        <v>628.51666666666665</v>
      </c>
      <c r="F112" s="256">
        <v>614.58333333333326</v>
      </c>
      <c r="G112" s="256">
        <v>606.86666666666656</v>
      </c>
      <c r="H112" s="256">
        <v>650.16666666666674</v>
      </c>
      <c r="I112" s="256">
        <v>657.88333333333344</v>
      </c>
      <c r="J112" s="256">
        <v>671.81666666666683</v>
      </c>
      <c r="K112" s="254">
        <v>643.95000000000005</v>
      </c>
      <c r="L112" s="254">
        <v>622.29999999999995</v>
      </c>
      <c r="M112" s="254">
        <v>239.75898000000001</v>
      </c>
    </row>
    <row r="113" spans="1:13">
      <c r="A113" s="273">
        <v>104</v>
      </c>
      <c r="B113" s="254" t="s">
        <v>252</v>
      </c>
      <c r="C113" s="254">
        <v>1527.4</v>
      </c>
      <c r="D113" s="256">
        <v>1529.3833333333332</v>
      </c>
      <c r="E113" s="256">
        <v>1504.0166666666664</v>
      </c>
      <c r="F113" s="256">
        <v>1480.6333333333332</v>
      </c>
      <c r="G113" s="256">
        <v>1455.2666666666664</v>
      </c>
      <c r="H113" s="256">
        <v>1552.7666666666664</v>
      </c>
      <c r="I113" s="256">
        <v>1578.1333333333332</v>
      </c>
      <c r="J113" s="256">
        <v>1601.5166666666664</v>
      </c>
      <c r="K113" s="254">
        <v>1554.75</v>
      </c>
      <c r="L113" s="254">
        <v>1506</v>
      </c>
      <c r="M113" s="254">
        <v>4.0302100000000003</v>
      </c>
    </row>
    <row r="114" spans="1:13">
      <c r="A114" s="273">
        <v>105</v>
      </c>
      <c r="B114" s="254" t="s">
        <v>117</v>
      </c>
      <c r="C114" s="254">
        <v>544.9</v>
      </c>
      <c r="D114" s="256">
        <v>544.18333333333328</v>
      </c>
      <c r="E114" s="256">
        <v>540.81666666666661</v>
      </c>
      <c r="F114" s="256">
        <v>536.73333333333335</v>
      </c>
      <c r="G114" s="256">
        <v>533.36666666666667</v>
      </c>
      <c r="H114" s="256">
        <v>548.26666666666654</v>
      </c>
      <c r="I114" s="256">
        <v>551.6333333333331</v>
      </c>
      <c r="J114" s="256">
        <v>555.71666666666647</v>
      </c>
      <c r="K114" s="254">
        <v>547.54999999999995</v>
      </c>
      <c r="L114" s="254">
        <v>540.1</v>
      </c>
      <c r="M114" s="254">
        <v>8.21007</v>
      </c>
    </row>
    <row r="115" spans="1:13">
      <c r="A115" s="273">
        <v>106</v>
      </c>
      <c r="B115" s="254" t="s">
        <v>387</v>
      </c>
      <c r="C115" s="254">
        <v>589.1</v>
      </c>
      <c r="D115" s="256">
        <v>586.01666666666677</v>
      </c>
      <c r="E115" s="256">
        <v>576.08333333333348</v>
      </c>
      <c r="F115" s="256">
        <v>563.06666666666672</v>
      </c>
      <c r="G115" s="256">
        <v>553.13333333333344</v>
      </c>
      <c r="H115" s="256">
        <v>599.03333333333353</v>
      </c>
      <c r="I115" s="256">
        <v>608.9666666666667</v>
      </c>
      <c r="J115" s="256">
        <v>621.98333333333358</v>
      </c>
      <c r="K115" s="254">
        <v>595.95000000000005</v>
      </c>
      <c r="L115" s="254">
        <v>573</v>
      </c>
      <c r="M115" s="254">
        <v>33.110639999999997</v>
      </c>
    </row>
    <row r="116" spans="1:13">
      <c r="A116" s="273">
        <v>107</v>
      </c>
      <c r="B116" s="254" t="s">
        <v>119</v>
      </c>
      <c r="C116" s="254">
        <v>57.25</v>
      </c>
      <c r="D116" s="256">
        <v>56.75</v>
      </c>
      <c r="E116" s="256">
        <v>55.8</v>
      </c>
      <c r="F116" s="256">
        <v>54.349999999999994</v>
      </c>
      <c r="G116" s="256">
        <v>53.399999999999991</v>
      </c>
      <c r="H116" s="256">
        <v>58.2</v>
      </c>
      <c r="I116" s="256">
        <v>59.150000000000006</v>
      </c>
      <c r="J116" s="256">
        <v>60.600000000000009</v>
      </c>
      <c r="K116" s="254">
        <v>57.7</v>
      </c>
      <c r="L116" s="254">
        <v>55.3</v>
      </c>
      <c r="M116" s="254">
        <v>524.28350999999998</v>
      </c>
    </row>
    <row r="117" spans="1:13">
      <c r="A117" s="273">
        <v>108</v>
      </c>
      <c r="B117" s="254" t="s">
        <v>126</v>
      </c>
      <c r="C117" s="254">
        <v>209.05</v>
      </c>
      <c r="D117" s="256">
        <v>208.76666666666665</v>
      </c>
      <c r="E117" s="256">
        <v>207.68333333333331</v>
      </c>
      <c r="F117" s="256">
        <v>206.31666666666666</v>
      </c>
      <c r="G117" s="256">
        <v>205.23333333333332</v>
      </c>
      <c r="H117" s="256">
        <v>210.1333333333333</v>
      </c>
      <c r="I117" s="256">
        <v>211.21666666666667</v>
      </c>
      <c r="J117" s="256">
        <v>212.58333333333329</v>
      </c>
      <c r="K117" s="254">
        <v>209.85</v>
      </c>
      <c r="L117" s="254">
        <v>207.4</v>
      </c>
      <c r="M117" s="254">
        <v>226.3802</v>
      </c>
    </row>
    <row r="118" spans="1:13">
      <c r="A118" s="273">
        <v>109</v>
      </c>
      <c r="B118" s="254" t="s">
        <v>115</v>
      </c>
      <c r="C118" s="254">
        <v>215.5</v>
      </c>
      <c r="D118" s="256">
        <v>216.46666666666667</v>
      </c>
      <c r="E118" s="256">
        <v>211.13333333333333</v>
      </c>
      <c r="F118" s="256">
        <v>206.76666666666665</v>
      </c>
      <c r="G118" s="256">
        <v>201.43333333333331</v>
      </c>
      <c r="H118" s="256">
        <v>220.83333333333334</v>
      </c>
      <c r="I118" s="256">
        <v>226.16666666666666</v>
      </c>
      <c r="J118" s="256">
        <v>230.53333333333336</v>
      </c>
      <c r="K118" s="254">
        <v>221.8</v>
      </c>
      <c r="L118" s="254">
        <v>212.1</v>
      </c>
      <c r="M118" s="254">
        <v>332.00501000000003</v>
      </c>
    </row>
    <row r="119" spans="1:13">
      <c r="A119" s="273">
        <v>110</v>
      </c>
      <c r="B119" s="254" t="s">
        <v>255</v>
      </c>
      <c r="C119" s="254">
        <v>130.25</v>
      </c>
      <c r="D119" s="256">
        <v>129.51666666666668</v>
      </c>
      <c r="E119" s="256">
        <v>128.03333333333336</v>
      </c>
      <c r="F119" s="256">
        <v>125.81666666666668</v>
      </c>
      <c r="G119" s="256">
        <v>124.33333333333336</v>
      </c>
      <c r="H119" s="256">
        <v>131.73333333333335</v>
      </c>
      <c r="I119" s="256">
        <v>133.21666666666664</v>
      </c>
      <c r="J119" s="256">
        <v>135.43333333333337</v>
      </c>
      <c r="K119" s="254">
        <v>131</v>
      </c>
      <c r="L119" s="254">
        <v>127.3</v>
      </c>
      <c r="M119" s="254">
        <v>31.190799999999999</v>
      </c>
    </row>
    <row r="120" spans="1:13">
      <c r="A120" s="273">
        <v>111</v>
      </c>
      <c r="B120" s="254" t="s">
        <v>125</v>
      </c>
      <c r="C120" s="254">
        <v>104.3</v>
      </c>
      <c r="D120" s="256">
        <v>104.91666666666667</v>
      </c>
      <c r="E120" s="256">
        <v>102.93333333333334</v>
      </c>
      <c r="F120" s="256">
        <v>101.56666666666666</v>
      </c>
      <c r="G120" s="256">
        <v>99.583333333333329</v>
      </c>
      <c r="H120" s="256">
        <v>106.28333333333335</v>
      </c>
      <c r="I120" s="256">
        <v>108.26666666666667</v>
      </c>
      <c r="J120" s="256">
        <v>109.63333333333335</v>
      </c>
      <c r="K120" s="254">
        <v>106.9</v>
      </c>
      <c r="L120" s="254">
        <v>103.55</v>
      </c>
      <c r="M120" s="254">
        <v>385.79178999999999</v>
      </c>
    </row>
    <row r="121" spans="1:13">
      <c r="A121" s="273">
        <v>112</v>
      </c>
      <c r="B121" s="254" t="s">
        <v>772</v>
      </c>
      <c r="C121" s="254">
        <v>1862</v>
      </c>
      <c r="D121" s="256">
        <v>1868.9166666666667</v>
      </c>
      <c r="E121" s="256">
        <v>1843.1333333333334</v>
      </c>
      <c r="F121" s="256">
        <v>1824.2666666666667</v>
      </c>
      <c r="G121" s="256">
        <v>1798.4833333333333</v>
      </c>
      <c r="H121" s="256">
        <v>1887.7833333333335</v>
      </c>
      <c r="I121" s="256">
        <v>1913.5666666666668</v>
      </c>
      <c r="J121" s="256">
        <v>1932.4333333333336</v>
      </c>
      <c r="K121" s="254">
        <v>1894.7</v>
      </c>
      <c r="L121" s="254">
        <v>1850.05</v>
      </c>
      <c r="M121" s="254">
        <v>12.001530000000001</v>
      </c>
    </row>
    <row r="122" spans="1:13">
      <c r="A122" s="273">
        <v>113</v>
      </c>
      <c r="B122" s="254" t="s">
        <v>120</v>
      </c>
      <c r="C122" s="254">
        <v>502.4</v>
      </c>
      <c r="D122" s="256">
        <v>503.61666666666662</v>
      </c>
      <c r="E122" s="256">
        <v>497.43333333333322</v>
      </c>
      <c r="F122" s="256">
        <v>492.46666666666658</v>
      </c>
      <c r="G122" s="256">
        <v>486.28333333333319</v>
      </c>
      <c r="H122" s="256">
        <v>508.58333333333326</v>
      </c>
      <c r="I122" s="256">
        <v>514.76666666666665</v>
      </c>
      <c r="J122" s="256">
        <v>519.73333333333335</v>
      </c>
      <c r="K122" s="254">
        <v>509.8</v>
      </c>
      <c r="L122" s="254">
        <v>498.65</v>
      </c>
      <c r="M122" s="254">
        <v>27.298179999999999</v>
      </c>
    </row>
    <row r="123" spans="1:13">
      <c r="A123" s="273">
        <v>114</v>
      </c>
      <c r="B123" s="254" t="s">
        <v>824</v>
      </c>
      <c r="C123" s="254">
        <v>245.2</v>
      </c>
      <c r="D123" s="256">
        <v>244.61666666666667</v>
      </c>
      <c r="E123" s="256">
        <v>242.83333333333334</v>
      </c>
      <c r="F123" s="256">
        <v>240.46666666666667</v>
      </c>
      <c r="G123" s="256">
        <v>238.68333333333334</v>
      </c>
      <c r="H123" s="256">
        <v>246.98333333333335</v>
      </c>
      <c r="I123" s="256">
        <v>248.76666666666665</v>
      </c>
      <c r="J123" s="256">
        <v>251.13333333333335</v>
      </c>
      <c r="K123" s="254">
        <v>246.4</v>
      </c>
      <c r="L123" s="254">
        <v>242.25</v>
      </c>
      <c r="M123" s="254">
        <v>19.853660000000001</v>
      </c>
    </row>
    <row r="124" spans="1:13">
      <c r="A124" s="273">
        <v>115</v>
      </c>
      <c r="B124" s="254" t="s">
        <v>122</v>
      </c>
      <c r="C124" s="254">
        <v>1016</v>
      </c>
      <c r="D124" s="256">
        <v>1005.9333333333334</v>
      </c>
      <c r="E124" s="256">
        <v>991.86666666666679</v>
      </c>
      <c r="F124" s="256">
        <v>967.73333333333335</v>
      </c>
      <c r="G124" s="256">
        <v>953.66666666666674</v>
      </c>
      <c r="H124" s="256">
        <v>1030.0666666666668</v>
      </c>
      <c r="I124" s="256">
        <v>1044.1333333333334</v>
      </c>
      <c r="J124" s="256">
        <v>1068.2666666666669</v>
      </c>
      <c r="K124" s="254">
        <v>1020</v>
      </c>
      <c r="L124" s="254">
        <v>981.8</v>
      </c>
      <c r="M124" s="254">
        <v>125.9186</v>
      </c>
    </row>
    <row r="125" spans="1:13">
      <c r="A125" s="273">
        <v>116</v>
      </c>
      <c r="B125" s="254" t="s">
        <v>256</v>
      </c>
      <c r="C125" s="254">
        <v>4333.7</v>
      </c>
      <c r="D125" s="256">
        <v>4380.8666666666659</v>
      </c>
      <c r="E125" s="256">
        <v>4264.8833333333314</v>
      </c>
      <c r="F125" s="256">
        <v>4196.0666666666657</v>
      </c>
      <c r="G125" s="256">
        <v>4080.0833333333312</v>
      </c>
      <c r="H125" s="256">
        <v>4449.6833333333316</v>
      </c>
      <c r="I125" s="256">
        <v>4565.666666666667</v>
      </c>
      <c r="J125" s="256">
        <v>4634.4833333333318</v>
      </c>
      <c r="K125" s="254">
        <v>4496.8500000000004</v>
      </c>
      <c r="L125" s="254">
        <v>4312.05</v>
      </c>
      <c r="M125" s="254">
        <v>7.9668099999999997</v>
      </c>
    </row>
    <row r="126" spans="1:13">
      <c r="A126" s="273">
        <v>117</v>
      </c>
      <c r="B126" s="254" t="s">
        <v>124</v>
      </c>
      <c r="C126" s="254">
        <v>1354.5</v>
      </c>
      <c r="D126" s="256">
        <v>1352.7833333333333</v>
      </c>
      <c r="E126" s="256">
        <v>1348.0666666666666</v>
      </c>
      <c r="F126" s="256">
        <v>1341.6333333333332</v>
      </c>
      <c r="G126" s="256">
        <v>1336.9166666666665</v>
      </c>
      <c r="H126" s="256">
        <v>1359.2166666666667</v>
      </c>
      <c r="I126" s="256">
        <v>1363.9333333333334</v>
      </c>
      <c r="J126" s="256">
        <v>1370.3666666666668</v>
      </c>
      <c r="K126" s="254">
        <v>1357.5</v>
      </c>
      <c r="L126" s="254">
        <v>1346.35</v>
      </c>
      <c r="M126" s="254">
        <v>49.697330000000001</v>
      </c>
    </row>
    <row r="127" spans="1:13">
      <c r="A127" s="273">
        <v>118</v>
      </c>
      <c r="B127" s="254" t="s">
        <v>121</v>
      </c>
      <c r="C127" s="254">
        <v>1692.5</v>
      </c>
      <c r="D127" s="256">
        <v>1685.8500000000001</v>
      </c>
      <c r="E127" s="256">
        <v>1667.6500000000003</v>
      </c>
      <c r="F127" s="256">
        <v>1642.8000000000002</v>
      </c>
      <c r="G127" s="256">
        <v>1624.6000000000004</v>
      </c>
      <c r="H127" s="256">
        <v>1710.7000000000003</v>
      </c>
      <c r="I127" s="256">
        <v>1728.9</v>
      </c>
      <c r="J127" s="256">
        <v>1753.7500000000002</v>
      </c>
      <c r="K127" s="254">
        <v>1704.05</v>
      </c>
      <c r="L127" s="254">
        <v>1661</v>
      </c>
      <c r="M127" s="254">
        <v>5.1280200000000002</v>
      </c>
    </row>
    <row r="128" spans="1:13">
      <c r="A128" s="273">
        <v>119</v>
      </c>
      <c r="B128" s="254" t="s">
        <v>257</v>
      </c>
      <c r="C128" s="254">
        <v>2227.4</v>
      </c>
      <c r="D128" s="256">
        <v>2229.2333333333336</v>
      </c>
      <c r="E128" s="256">
        <v>2206.166666666667</v>
      </c>
      <c r="F128" s="256">
        <v>2184.9333333333334</v>
      </c>
      <c r="G128" s="256">
        <v>2161.8666666666668</v>
      </c>
      <c r="H128" s="256">
        <v>2250.4666666666672</v>
      </c>
      <c r="I128" s="256">
        <v>2273.5333333333338</v>
      </c>
      <c r="J128" s="256">
        <v>2294.7666666666673</v>
      </c>
      <c r="K128" s="254">
        <v>2252.3000000000002</v>
      </c>
      <c r="L128" s="254">
        <v>2208</v>
      </c>
      <c r="M128" s="254">
        <v>3.5847899999999999</v>
      </c>
    </row>
    <row r="129" spans="1:13">
      <c r="A129" s="273">
        <v>120</v>
      </c>
      <c r="B129" s="254" t="s">
        <v>258</v>
      </c>
      <c r="C129" s="254">
        <v>117.1</v>
      </c>
      <c r="D129" s="256">
        <v>117.10000000000001</v>
      </c>
      <c r="E129" s="256">
        <v>115.70000000000002</v>
      </c>
      <c r="F129" s="256">
        <v>114.30000000000001</v>
      </c>
      <c r="G129" s="256">
        <v>112.90000000000002</v>
      </c>
      <c r="H129" s="256">
        <v>118.50000000000001</v>
      </c>
      <c r="I129" s="256">
        <v>119.90000000000002</v>
      </c>
      <c r="J129" s="256">
        <v>121.30000000000001</v>
      </c>
      <c r="K129" s="254">
        <v>118.5</v>
      </c>
      <c r="L129" s="254">
        <v>115.7</v>
      </c>
      <c r="M129" s="254">
        <v>31.351220000000001</v>
      </c>
    </row>
    <row r="130" spans="1:13">
      <c r="A130" s="273">
        <v>121</v>
      </c>
      <c r="B130" s="254" t="s">
        <v>128</v>
      </c>
      <c r="C130" s="254">
        <v>698.2</v>
      </c>
      <c r="D130" s="256">
        <v>699.69999999999993</v>
      </c>
      <c r="E130" s="256">
        <v>693.49999999999989</v>
      </c>
      <c r="F130" s="256">
        <v>688.8</v>
      </c>
      <c r="G130" s="256">
        <v>682.59999999999991</v>
      </c>
      <c r="H130" s="256">
        <v>704.39999999999986</v>
      </c>
      <c r="I130" s="256">
        <v>710.59999999999991</v>
      </c>
      <c r="J130" s="256">
        <v>715.29999999999984</v>
      </c>
      <c r="K130" s="254">
        <v>705.9</v>
      </c>
      <c r="L130" s="254">
        <v>695</v>
      </c>
      <c r="M130" s="254">
        <v>73.405280000000005</v>
      </c>
    </row>
    <row r="131" spans="1:13">
      <c r="A131" s="273">
        <v>122</v>
      </c>
      <c r="B131" s="254" t="s">
        <v>127</v>
      </c>
      <c r="C131" s="254">
        <v>403.15</v>
      </c>
      <c r="D131" s="256">
        <v>405.55</v>
      </c>
      <c r="E131" s="256">
        <v>398.6</v>
      </c>
      <c r="F131" s="256">
        <v>394.05</v>
      </c>
      <c r="G131" s="256">
        <v>387.1</v>
      </c>
      <c r="H131" s="256">
        <v>410.1</v>
      </c>
      <c r="I131" s="256">
        <v>417.04999999999995</v>
      </c>
      <c r="J131" s="256">
        <v>421.6</v>
      </c>
      <c r="K131" s="254">
        <v>412.5</v>
      </c>
      <c r="L131" s="254">
        <v>401</v>
      </c>
      <c r="M131" s="254">
        <v>106.23656</v>
      </c>
    </row>
    <row r="132" spans="1:13">
      <c r="A132" s="273">
        <v>123</v>
      </c>
      <c r="B132" s="254" t="s">
        <v>129</v>
      </c>
      <c r="C132" s="254">
        <v>3020.15</v>
      </c>
      <c r="D132" s="256">
        <v>3024.3666666666668</v>
      </c>
      <c r="E132" s="256">
        <v>2965.7833333333338</v>
      </c>
      <c r="F132" s="256">
        <v>2911.416666666667</v>
      </c>
      <c r="G132" s="256">
        <v>2852.8333333333339</v>
      </c>
      <c r="H132" s="256">
        <v>3078.7333333333336</v>
      </c>
      <c r="I132" s="256">
        <v>3137.3166666666666</v>
      </c>
      <c r="J132" s="256">
        <v>3191.6833333333334</v>
      </c>
      <c r="K132" s="254">
        <v>3082.95</v>
      </c>
      <c r="L132" s="254">
        <v>2970</v>
      </c>
      <c r="M132" s="254">
        <v>8.8926099999999995</v>
      </c>
    </row>
    <row r="133" spans="1:13">
      <c r="A133" s="273">
        <v>124</v>
      </c>
      <c r="B133" s="254" t="s">
        <v>131</v>
      </c>
      <c r="C133" s="254">
        <v>1757.65</v>
      </c>
      <c r="D133" s="256">
        <v>1745.8666666666668</v>
      </c>
      <c r="E133" s="256">
        <v>1727.2833333333335</v>
      </c>
      <c r="F133" s="256">
        <v>1696.9166666666667</v>
      </c>
      <c r="G133" s="256">
        <v>1678.3333333333335</v>
      </c>
      <c r="H133" s="256">
        <v>1776.2333333333336</v>
      </c>
      <c r="I133" s="256">
        <v>1794.8166666666666</v>
      </c>
      <c r="J133" s="256">
        <v>1825.1833333333336</v>
      </c>
      <c r="K133" s="254">
        <v>1764.45</v>
      </c>
      <c r="L133" s="254">
        <v>1715.5</v>
      </c>
      <c r="M133" s="254">
        <v>42.93112</v>
      </c>
    </row>
    <row r="134" spans="1:13">
      <c r="A134" s="273">
        <v>125</v>
      </c>
      <c r="B134" s="254" t="s">
        <v>132</v>
      </c>
      <c r="C134" s="254">
        <v>91</v>
      </c>
      <c r="D134" s="256">
        <v>91.133333333333326</v>
      </c>
      <c r="E134" s="256">
        <v>90.366666666666646</v>
      </c>
      <c r="F134" s="256">
        <v>89.73333333333332</v>
      </c>
      <c r="G134" s="256">
        <v>88.96666666666664</v>
      </c>
      <c r="H134" s="256">
        <v>91.766666666666652</v>
      </c>
      <c r="I134" s="256">
        <v>92.533333333333331</v>
      </c>
      <c r="J134" s="256">
        <v>93.166666666666657</v>
      </c>
      <c r="K134" s="254">
        <v>91.9</v>
      </c>
      <c r="L134" s="254">
        <v>90.5</v>
      </c>
      <c r="M134" s="254">
        <v>105.74773</v>
      </c>
    </row>
    <row r="135" spans="1:13">
      <c r="A135" s="273">
        <v>126</v>
      </c>
      <c r="B135" s="254" t="s">
        <v>259</v>
      </c>
      <c r="C135" s="254">
        <v>2624.25</v>
      </c>
      <c r="D135" s="256">
        <v>2629.7166666666667</v>
      </c>
      <c r="E135" s="256">
        <v>2604.7833333333333</v>
      </c>
      <c r="F135" s="256">
        <v>2585.3166666666666</v>
      </c>
      <c r="G135" s="256">
        <v>2560.3833333333332</v>
      </c>
      <c r="H135" s="256">
        <v>2649.1833333333334</v>
      </c>
      <c r="I135" s="256">
        <v>2674.1166666666668</v>
      </c>
      <c r="J135" s="256">
        <v>2693.5833333333335</v>
      </c>
      <c r="K135" s="254">
        <v>2654.65</v>
      </c>
      <c r="L135" s="254">
        <v>2610.25</v>
      </c>
      <c r="M135" s="254">
        <v>1.31585</v>
      </c>
    </row>
    <row r="136" spans="1:13">
      <c r="A136" s="273">
        <v>127</v>
      </c>
      <c r="B136" s="254" t="s">
        <v>133</v>
      </c>
      <c r="C136" s="254">
        <v>456.05</v>
      </c>
      <c r="D136" s="256">
        <v>455.68333333333334</v>
      </c>
      <c r="E136" s="256">
        <v>452.36666666666667</v>
      </c>
      <c r="F136" s="256">
        <v>448.68333333333334</v>
      </c>
      <c r="G136" s="256">
        <v>445.36666666666667</v>
      </c>
      <c r="H136" s="256">
        <v>459.36666666666667</v>
      </c>
      <c r="I136" s="256">
        <v>462.68333333333339</v>
      </c>
      <c r="J136" s="256">
        <v>466.36666666666667</v>
      </c>
      <c r="K136" s="254">
        <v>459</v>
      </c>
      <c r="L136" s="254">
        <v>452</v>
      </c>
      <c r="M136" s="254">
        <v>36.68647</v>
      </c>
    </row>
    <row r="137" spans="1:13">
      <c r="A137" s="273">
        <v>128</v>
      </c>
      <c r="B137" s="254" t="s">
        <v>260</v>
      </c>
      <c r="C137" s="254">
        <v>3655.65</v>
      </c>
      <c r="D137" s="256">
        <v>3664.3833333333332</v>
      </c>
      <c r="E137" s="256">
        <v>3626.3666666666663</v>
      </c>
      <c r="F137" s="256">
        <v>3597.083333333333</v>
      </c>
      <c r="G137" s="256">
        <v>3559.0666666666662</v>
      </c>
      <c r="H137" s="256">
        <v>3693.6666666666665</v>
      </c>
      <c r="I137" s="256">
        <v>3731.6833333333329</v>
      </c>
      <c r="J137" s="256">
        <v>3760.9666666666667</v>
      </c>
      <c r="K137" s="254">
        <v>3702.4</v>
      </c>
      <c r="L137" s="254">
        <v>3635.1</v>
      </c>
      <c r="M137" s="254">
        <v>2.5914899999999998</v>
      </c>
    </row>
    <row r="138" spans="1:13">
      <c r="A138" s="273">
        <v>129</v>
      </c>
      <c r="B138" s="254" t="s">
        <v>134</v>
      </c>
      <c r="C138" s="254">
        <v>1418.05</v>
      </c>
      <c r="D138" s="256">
        <v>1416.6166666666668</v>
      </c>
      <c r="E138" s="256">
        <v>1408.5333333333335</v>
      </c>
      <c r="F138" s="256">
        <v>1399.0166666666667</v>
      </c>
      <c r="G138" s="256">
        <v>1390.9333333333334</v>
      </c>
      <c r="H138" s="256">
        <v>1426.1333333333337</v>
      </c>
      <c r="I138" s="256">
        <v>1434.2166666666667</v>
      </c>
      <c r="J138" s="256">
        <v>1443.7333333333338</v>
      </c>
      <c r="K138" s="254">
        <v>1424.7</v>
      </c>
      <c r="L138" s="254">
        <v>1407.1</v>
      </c>
      <c r="M138" s="254">
        <v>21.85322</v>
      </c>
    </row>
    <row r="139" spans="1:13">
      <c r="A139" s="273">
        <v>130</v>
      </c>
      <c r="B139" s="254" t="s">
        <v>135</v>
      </c>
      <c r="C139" s="254">
        <v>1214.55</v>
      </c>
      <c r="D139" s="256">
        <v>1212.6499999999999</v>
      </c>
      <c r="E139" s="256">
        <v>1207.3999999999996</v>
      </c>
      <c r="F139" s="256">
        <v>1200.2499999999998</v>
      </c>
      <c r="G139" s="256">
        <v>1194.9999999999995</v>
      </c>
      <c r="H139" s="256">
        <v>1219.7999999999997</v>
      </c>
      <c r="I139" s="256">
        <v>1225.0500000000002</v>
      </c>
      <c r="J139" s="256">
        <v>1232.1999999999998</v>
      </c>
      <c r="K139" s="254">
        <v>1217.9000000000001</v>
      </c>
      <c r="L139" s="254">
        <v>1205.5</v>
      </c>
      <c r="M139" s="254">
        <v>12.48152</v>
      </c>
    </row>
    <row r="140" spans="1:13">
      <c r="A140" s="273">
        <v>131</v>
      </c>
      <c r="B140" s="254" t="s">
        <v>146</v>
      </c>
      <c r="C140" s="254">
        <v>82178.2</v>
      </c>
      <c r="D140" s="256">
        <v>81987.283333333326</v>
      </c>
      <c r="E140" s="256">
        <v>81490.916666666657</v>
      </c>
      <c r="F140" s="256">
        <v>80803.633333333331</v>
      </c>
      <c r="G140" s="256">
        <v>80307.266666666663</v>
      </c>
      <c r="H140" s="256">
        <v>82674.566666666651</v>
      </c>
      <c r="I140" s="256">
        <v>83170.93333333332</v>
      </c>
      <c r="J140" s="256">
        <v>83858.216666666645</v>
      </c>
      <c r="K140" s="254">
        <v>82483.649999999994</v>
      </c>
      <c r="L140" s="254">
        <v>81300</v>
      </c>
      <c r="M140" s="254">
        <v>0.2021</v>
      </c>
    </row>
    <row r="141" spans="1:13">
      <c r="A141" s="273">
        <v>132</v>
      </c>
      <c r="B141" s="254" t="s">
        <v>143</v>
      </c>
      <c r="C141" s="254">
        <v>1130.8499999999999</v>
      </c>
      <c r="D141" s="256">
        <v>1128.6499999999999</v>
      </c>
      <c r="E141" s="256">
        <v>1114.3999999999996</v>
      </c>
      <c r="F141" s="256">
        <v>1097.9499999999998</v>
      </c>
      <c r="G141" s="256">
        <v>1083.6999999999996</v>
      </c>
      <c r="H141" s="256">
        <v>1145.0999999999997</v>
      </c>
      <c r="I141" s="256">
        <v>1159.3500000000001</v>
      </c>
      <c r="J141" s="256">
        <v>1175.7999999999997</v>
      </c>
      <c r="K141" s="254">
        <v>1142.9000000000001</v>
      </c>
      <c r="L141" s="254">
        <v>1112.2</v>
      </c>
      <c r="M141" s="254">
        <v>5.2596299999999996</v>
      </c>
    </row>
    <row r="142" spans="1:13">
      <c r="A142" s="273">
        <v>133</v>
      </c>
      <c r="B142" s="254" t="s">
        <v>137</v>
      </c>
      <c r="C142" s="254">
        <v>160.30000000000001</v>
      </c>
      <c r="D142" s="256">
        <v>160.63333333333333</v>
      </c>
      <c r="E142" s="256">
        <v>158.76666666666665</v>
      </c>
      <c r="F142" s="256">
        <v>157.23333333333332</v>
      </c>
      <c r="G142" s="256">
        <v>155.36666666666665</v>
      </c>
      <c r="H142" s="256">
        <v>162.16666666666666</v>
      </c>
      <c r="I142" s="256">
        <v>164.03333333333333</v>
      </c>
      <c r="J142" s="256">
        <v>165.56666666666666</v>
      </c>
      <c r="K142" s="254">
        <v>162.5</v>
      </c>
      <c r="L142" s="254">
        <v>159.1</v>
      </c>
      <c r="M142" s="254">
        <v>154.04629</v>
      </c>
    </row>
    <row r="143" spans="1:13">
      <c r="A143" s="273">
        <v>134</v>
      </c>
      <c r="B143" s="254" t="s">
        <v>136</v>
      </c>
      <c r="C143" s="254">
        <v>818.95</v>
      </c>
      <c r="D143" s="256">
        <v>813.56666666666661</v>
      </c>
      <c r="E143" s="256">
        <v>806.13333333333321</v>
      </c>
      <c r="F143" s="256">
        <v>793.31666666666661</v>
      </c>
      <c r="G143" s="256">
        <v>785.88333333333321</v>
      </c>
      <c r="H143" s="256">
        <v>826.38333333333321</v>
      </c>
      <c r="I143" s="256">
        <v>833.81666666666661</v>
      </c>
      <c r="J143" s="256">
        <v>846.63333333333321</v>
      </c>
      <c r="K143" s="254">
        <v>821</v>
      </c>
      <c r="L143" s="254">
        <v>800.75</v>
      </c>
      <c r="M143" s="254">
        <v>57.216299999999997</v>
      </c>
    </row>
    <row r="144" spans="1:13">
      <c r="A144" s="273">
        <v>135</v>
      </c>
      <c r="B144" s="254" t="s">
        <v>138</v>
      </c>
      <c r="C144" s="254">
        <v>159.65</v>
      </c>
      <c r="D144" s="256">
        <v>160.06666666666666</v>
      </c>
      <c r="E144" s="256">
        <v>158.28333333333333</v>
      </c>
      <c r="F144" s="256">
        <v>156.91666666666666</v>
      </c>
      <c r="G144" s="256">
        <v>155.13333333333333</v>
      </c>
      <c r="H144" s="256">
        <v>161.43333333333334</v>
      </c>
      <c r="I144" s="256">
        <v>163.21666666666664</v>
      </c>
      <c r="J144" s="256">
        <v>164.58333333333334</v>
      </c>
      <c r="K144" s="254">
        <v>161.85</v>
      </c>
      <c r="L144" s="254">
        <v>158.69999999999999</v>
      </c>
      <c r="M144" s="254">
        <v>25.793099999999999</v>
      </c>
    </row>
    <row r="145" spans="1:13">
      <c r="A145" s="273">
        <v>136</v>
      </c>
      <c r="B145" s="254" t="s">
        <v>139</v>
      </c>
      <c r="C145" s="254">
        <v>459.7</v>
      </c>
      <c r="D145" s="256">
        <v>462.5333333333333</v>
      </c>
      <c r="E145" s="256">
        <v>454.76666666666659</v>
      </c>
      <c r="F145" s="256">
        <v>449.83333333333331</v>
      </c>
      <c r="G145" s="256">
        <v>442.06666666666661</v>
      </c>
      <c r="H145" s="256">
        <v>467.46666666666658</v>
      </c>
      <c r="I145" s="256">
        <v>475.23333333333323</v>
      </c>
      <c r="J145" s="256">
        <v>480.16666666666657</v>
      </c>
      <c r="K145" s="254">
        <v>470.3</v>
      </c>
      <c r="L145" s="254">
        <v>457.6</v>
      </c>
      <c r="M145" s="254">
        <v>24.884699999999999</v>
      </c>
    </row>
    <row r="146" spans="1:13">
      <c r="A146" s="273">
        <v>137</v>
      </c>
      <c r="B146" s="254" t="s">
        <v>140</v>
      </c>
      <c r="C146" s="254">
        <v>6814.65</v>
      </c>
      <c r="D146" s="256">
        <v>6798.1333333333341</v>
      </c>
      <c r="E146" s="256">
        <v>6760.7666666666682</v>
      </c>
      <c r="F146" s="256">
        <v>6706.8833333333341</v>
      </c>
      <c r="G146" s="256">
        <v>6669.5166666666682</v>
      </c>
      <c r="H146" s="256">
        <v>6852.0166666666682</v>
      </c>
      <c r="I146" s="256">
        <v>6889.383333333335</v>
      </c>
      <c r="J146" s="256">
        <v>6943.2666666666682</v>
      </c>
      <c r="K146" s="254">
        <v>6835.5</v>
      </c>
      <c r="L146" s="254">
        <v>6744.25</v>
      </c>
      <c r="M146" s="254">
        <v>4.3436300000000001</v>
      </c>
    </row>
    <row r="147" spans="1:13">
      <c r="A147" s="273">
        <v>138</v>
      </c>
      <c r="B147" s="254" t="s">
        <v>142</v>
      </c>
      <c r="C147" s="254">
        <v>902.75</v>
      </c>
      <c r="D147" s="256">
        <v>899.06666666666661</v>
      </c>
      <c r="E147" s="256">
        <v>883.73333333333323</v>
      </c>
      <c r="F147" s="256">
        <v>864.71666666666658</v>
      </c>
      <c r="G147" s="256">
        <v>849.38333333333321</v>
      </c>
      <c r="H147" s="256">
        <v>918.08333333333326</v>
      </c>
      <c r="I147" s="256">
        <v>933.41666666666674</v>
      </c>
      <c r="J147" s="256">
        <v>952.43333333333328</v>
      </c>
      <c r="K147" s="254">
        <v>914.4</v>
      </c>
      <c r="L147" s="254">
        <v>880.05</v>
      </c>
      <c r="M147" s="254">
        <v>7.7576999999999998</v>
      </c>
    </row>
    <row r="148" spans="1:13">
      <c r="A148" s="273">
        <v>139</v>
      </c>
      <c r="B148" s="254" t="s">
        <v>144</v>
      </c>
      <c r="C148" s="254">
        <v>2122.6999999999998</v>
      </c>
      <c r="D148" s="256">
        <v>2111.9</v>
      </c>
      <c r="E148" s="256">
        <v>2088.8500000000004</v>
      </c>
      <c r="F148" s="256">
        <v>2055.0000000000005</v>
      </c>
      <c r="G148" s="256">
        <v>2031.9500000000007</v>
      </c>
      <c r="H148" s="256">
        <v>2145.75</v>
      </c>
      <c r="I148" s="256">
        <v>2168.8000000000002</v>
      </c>
      <c r="J148" s="256">
        <v>2202.6499999999996</v>
      </c>
      <c r="K148" s="254">
        <v>2134.9499999999998</v>
      </c>
      <c r="L148" s="254">
        <v>2078.0500000000002</v>
      </c>
      <c r="M148" s="254">
        <v>9.6844300000000008</v>
      </c>
    </row>
    <row r="149" spans="1:13">
      <c r="A149" s="273">
        <v>140</v>
      </c>
      <c r="B149" s="254" t="s">
        <v>145</v>
      </c>
      <c r="C149" s="254">
        <v>245.45</v>
      </c>
      <c r="D149" s="256">
        <v>244.13333333333335</v>
      </c>
      <c r="E149" s="256">
        <v>240.3666666666667</v>
      </c>
      <c r="F149" s="256">
        <v>235.28333333333336</v>
      </c>
      <c r="G149" s="256">
        <v>231.51666666666671</v>
      </c>
      <c r="H149" s="256">
        <v>249.2166666666667</v>
      </c>
      <c r="I149" s="256">
        <v>252.98333333333335</v>
      </c>
      <c r="J149" s="256">
        <v>258.06666666666672</v>
      </c>
      <c r="K149" s="254">
        <v>247.9</v>
      </c>
      <c r="L149" s="254">
        <v>239.05</v>
      </c>
      <c r="M149" s="254">
        <v>124.77007</v>
      </c>
    </row>
    <row r="150" spans="1:13">
      <c r="A150" s="273">
        <v>141</v>
      </c>
      <c r="B150" s="254" t="s">
        <v>262</v>
      </c>
      <c r="C150" s="254">
        <v>1786.05</v>
      </c>
      <c r="D150" s="256">
        <v>1791.3</v>
      </c>
      <c r="E150" s="256">
        <v>1742.8</v>
      </c>
      <c r="F150" s="256">
        <v>1699.55</v>
      </c>
      <c r="G150" s="256">
        <v>1651.05</v>
      </c>
      <c r="H150" s="256">
        <v>1834.55</v>
      </c>
      <c r="I150" s="256">
        <v>1883.05</v>
      </c>
      <c r="J150" s="256">
        <v>1926.3</v>
      </c>
      <c r="K150" s="254">
        <v>1839.8</v>
      </c>
      <c r="L150" s="254">
        <v>1748.05</v>
      </c>
      <c r="M150" s="254">
        <v>7.9924099999999996</v>
      </c>
    </row>
    <row r="151" spans="1:13">
      <c r="A151" s="273">
        <v>142</v>
      </c>
      <c r="B151" s="254" t="s">
        <v>147</v>
      </c>
      <c r="C151" s="254">
        <v>1265.2</v>
      </c>
      <c r="D151" s="256">
        <v>1268.1499999999999</v>
      </c>
      <c r="E151" s="256">
        <v>1258.2999999999997</v>
      </c>
      <c r="F151" s="256">
        <v>1251.3999999999999</v>
      </c>
      <c r="G151" s="256">
        <v>1241.5499999999997</v>
      </c>
      <c r="H151" s="256">
        <v>1275.0499999999997</v>
      </c>
      <c r="I151" s="256">
        <v>1284.8999999999996</v>
      </c>
      <c r="J151" s="256">
        <v>1291.7999999999997</v>
      </c>
      <c r="K151" s="254">
        <v>1278</v>
      </c>
      <c r="L151" s="254">
        <v>1261.25</v>
      </c>
      <c r="M151" s="254">
        <v>5.79488</v>
      </c>
    </row>
    <row r="152" spans="1:13">
      <c r="A152" s="273">
        <v>143</v>
      </c>
      <c r="B152" s="254" t="s">
        <v>263</v>
      </c>
      <c r="C152" s="254">
        <v>990.05</v>
      </c>
      <c r="D152" s="256">
        <v>974.81666666666661</v>
      </c>
      <c r="E152" s="256">
        <v>952.23333333333323</v>
      </c>
      <c r="F152" s="256">
        <v>914.41666666666663</v>
      </c>
      <c r="G152" s="256">
        <v>891.83333333333326</v>
      </c>
      <c r="H152" s="256">
        <v>1012.6333333333332</v>
      </c>
      <c r="I152" s="256">
        <v>1035.2166666666667</v>
      </c>
      <c r="J152" s="256">
        <v>1073.0333333333333</v>
      </c>
      <c r="K152" s="254">
        <v>997.4</v>
      </c>
      <c r="L152" s="254">
        <v>937</v>
      </c>
      <c r="M152" s="254">
        <v>34.769159999999999</v>
      </c>
    </row>
    <row r="153" spans="1:13">
      <c r="A153" s="273">
        <v>144</v>
      </c>
      <c r="B153" s="254" t="s">
        <v>152</v>
      </c>
      <c r="C153" s="254">
        <v>176.2</v>
      </c>
      <c r="D153" s="256">
        <v>177.38333333333335</v>
      </c>
      <c r="E153" s="256">
        <v>173.8666666666667</v>
      </c>
      <c r="F153" s="256">
        <v>171.53333333333336</v>
      </c>
      <c r="G153" s="256">
        <v>168.01666666666671</v>
      </c>
      <c r="H153" s="256">
        <v>179.7166666666667</v>
      </c>
      <c r="I153" s="256">
        <v>183.23333333333335</v>
      </c>
      <c r="J153" s="256">
        <v>185.56666666666669</v>
      </c>
      <c r="K153" s="254">
        <v>180.9</v>
      </c>
      <c r="L153" s="254">
        <v>175.05</v>
      </c>
      <c r="M153" s="254">
        <v>135.45641000000001</v>
      </c>
    </row>
    <row r="154" spans="1:13">
      <c r="A154" s="273">
        <v>145</v>
      </c>
      <c r="B154" s="254" t="s">
        <v>153</v>
      </c>
      <c r="C154" s="254">
        <v>112.85</v>
      </c>
      <c r="D154" s="256">
        <v>112.41666666666667</v>
      </c>
      <c r="E154" s="256">
        <v>111.68333333333334</v>
      </c>
      <c r="F154" s="256">
        <v>110.51666666666667</v>
      </c>
      <c r="G154" s="256">
        <v>109.78333333333333</v>
      </c>
      <c r="H154" s="256">
        <v>113.58333333333334</v>
      </c>
      <c r="I154" s="256">
        <v>114.31666666666666</v>
      </c>
      <c r="J154" s="256">
        <v>115.48333333333335</v>
      </c>
      <c r="K154" s="254">
        <v>113.15</v>
      </c>
      <c r="L154" s="254">
        <v>111.25</v>
      </c>
      <c r="M154" s="254">
        <v>121.71684999999999</v>
      </c>
    </row>
    <row r="155" spans="1:13">
      <c r="A155" s="273">
        <v>146</v>
      </c>
      <c r="B155" s="254" t="s">
        <v>148</v>
      </c>
      <c r="C155" s="254">
        <v>70.8</v>
      </c>
      <c r="D155" s="256">
        <v>71.283333333333346</v>
      </c>
      <c r="E155" s="256">
        <v>70.066666666666691</v>
      </c>
      <c r="F155" s="256">
        <v>69.333333333333343</v>
      </c>
      <c r="G155" s="256">
        <v>68.116666666666688</v>
      </c>
      <c r="H155" s="256">
        <v>72.016666666666694</v>
      </c>
      <c r="I155" s="256">
        <v>73.233333333333363</v>
      </c>
      <c r="J155" s="256">
        <v>73.966666666666697</v>
      </c>
      <c r="K155" s="254">
        <v>72.5</v>
      </c>
      <c r="L155" s="254">
        <v>70.55</v>
      </c>
      <c r="M155" s="254">
        <v>207.65563</v>
      </c>
    </row>
    <row r="156" spans="1:13">
      <c r="A156" s="273">
        <v>147</v>
      </c>
      <c r="B156" s="254" t="s">
        <v>450</v>
      </c>
      <c r="C156" s="254">
        <v>3198.9</v>
      </c>
      <c r="D156" s="256">
        <v>3210.2999999999997</v>
      </c>
      <c r="E156" s="256">
        <v>3180.5999999999995</v>
      </c>
      <c r="F156" s="256">
        <v>3162.2999999999997</v>
      </c>
      <c r="G156" s="256">
        <v>3132.5999999999995</v>
      </c>
      <c r="H156" s="256">
        <v>3228.5999999999995</v>
      </c>
      <c r="I156" s="256">
        <v>3258.2999999999993</v>
      </c>
      <c r="J156" s="256">
        <v>3276.5999999999995</v>
      </c>
      <c r="K156" s="254">
        <v>3240</v>
      </c>
      <c r="L156" s="254">
        <v>3192</v>
      </c>
      <c r="M156" s="254">
        <v>1.99858</v>
      </c>
    </row>
    <row r="157" spans="1:13">
      <c r="A157" s="273">
        <v>148</v>
      </c>
      <c r="B157" s="254" t="s">
        <v>151</v>
      </c>
      <c r="C157" s="254">
        <v>17497.099999999999</v>
      </c>
      <c r="D157" s="256">
        <v>17442.45</v>
      </c>
      <c r="E157" s="256">
        <v>17334.900000000001</v>
      </c>
      <c r="F157" s="256">
        <v>17172.7</v>
      </c>
      <c r="G157" s="256">
        <v>17065.150000000001</v>
      </c>
      <c r="H157" s="256">
        <v>17604.650000000001</v>
      </c>
      <c r="I157" s="256">
        <v>17712.199999999997</v>
      </c>
      <c r="J157" s="256">
        <v>17874.400000000001</v>
      </c>
      <c r="K157" s="254">
        <v>17550</v>
      </c>
      <c r="L157" s="254">
        <v>17280.25</v>
      </c>
      <c r="M157" s="254">
        <v>0.67259999999999998</v>
      </c>
    </row>
    <row r="158" spans="1:13">
      <c r="A158" s="273">
        <v>149</v>
      </c>
      <c r="B158" s="254" t="s">
        <v>790</v>
      </c>
      <c r="C158" s="254">
        <v>350.9</v>
      </c>
      <c r="D158" s="256">
        <v>352.41666666666669</v>
      </c>
      <c r="E158" s="256">
        <v>348.48333333333335</v>
      </c>
      <c r="F158" s="256">
        <v>346.06666666666666</v>
      </c>
      <c r="G158" s="256">
        <v>342.13333333333333</v>
      </c>
      <c r="H158" s="256">
        <v>354.83333333333337</v>
      </c>
      <c r="I158" s="256">
        <v>358.76666666666665</v>
      </c>
      <c r="J158" s="256">
        <v>361.18333333333339</v>
      </c>
      <c r="K158" s="254">
        <v>356.35</v>
      </c>
      <c r="L158" s="254">
        <v>350</v>
      </c>
      <c r="M158" s="254">
        <v>6.0023299999999997</v>
      </c>
    </row>
    <row r="159" spans="1:13">
      <c r="A159" s="273">
        <v>150</v>
      </c>
      <c r="B159" s="254" t="s">
        <v>265</v>
      </c>
      <c r="C159" s="254">
        <v>612</v>
      </c>
      <c r="D159" s="256">
        <v>612.9666666666667</v>
      </c>
      <c r="E159" s="256">
        <v>592.18333333333339</v>
      </c>
      <c r="F159" s="256">
        <v>572.36666666666667</v>
      </c>
      <c r="G159" s="256">
        <v>551.58333333333337</v>
      </c>
      <c r="H159" s="256">
        <v>632.78333333333342</v>
      </c>
      <c r="I159" s="256">
        <v>653.56666666666672</v>
      </c>
      <c r="J159" s="256">
        <v>673.38333333333344</v>
      </c>
      <c r="K159" s="254">
        <v>633.75</v>
      </c>
      <c r="L159" s="254">
        <v>593.15</v>
      </c>
      <c r="M159" s="254">
        <v>16.147210000000001</v>
      </c>
    </row>
    <row r="160" spans="1:13">
      <c r="A160" s="273">
        <v>151</v>
      </c>
      <c r="B160" s="254" t="s">
        <v>155</v>
      </c>
      <c r="C160" s="254">
        <v>112.75</v>
      </c>
      <c r="D160" s="256">
        <v>112.61666666666667</v>
      </c>
      <c r="E160" s="256">
        <v>111.18333333333335</v>
      </c>
      <c r="F160" s="256">
        <v>109.61666666666667</v>
      </c>
      <c r="G160" s="256">
        <v>108.18333333333335</v>
      </c>
      <c r="H160" s="256">
        <v>114.18333333333335</v>
      </c>
      <c r="I160" s="256">
        <v>115.61666666666669</v>
      </c>
      <c r="J160" s="256">
        <v>117.18333333333335</v>
      </c>
      <c r="K160" s="254">
        <v>114.05</v>
      </c>
      <c r="L160" s="254">
        <v>111.05</v>
      </c>
      <c r="M160" s="254">
        <v>205.62816000000001</v>
      </c>
    </row>
    <row r="161" spans="1:13">
      <c r="A161" s="273">
        <v>152</v>
      </c>
      <c r="B161" s="254" t="s">
        <v>154</v>
      </c>
      <c r="C161" s="254">
        <v>131.65</v>
      </c>
      <c r="D161" s="256">
        <v>132.28333333333333</v>
      </c>
      <c r="E161" s="256">
        <v>130.76666666666665</v>
      </c>
      <c r="F161" s="256">
        <v>129.88333333333333</v>
      </c>
      <c r="G161" s="256">
        <v>128.36666666666665</v>
      </c>
      <c r="H161" s="256">
        <v>133.16666666666666</v>
      </c>
      <c r="I161" s="256">
        <v>134.68333333333337</v>
      </c>
      <c r="J161" s="256">
        <v>135.56666666666666</v>
      </c>
      <c r="K161" s="254">
        <v>133.80000000000001</v>
      </c>
      <c r="L161" s="254">
        <v>131.4</v>
      </c>
      <c r="M161" s="254">
        <v>10.222580000000001</v>
      </c>
    </row>
    <row r="162" spans="1:13">
      <c r="A162" s="273">
        <v>153</v>
      </c>
      <c r="B162" s="254" t="s">
        <v>266</v>
      </c>
      <c r="C162" s="254">
        <v>3659.7</v>
      </c>
      <c r="D162" s="256">
        <v>3659.8833333333332</v>
      </c>
      <c r="E162" s="256">
        <v>3629.8166666666666</v>
      </c>
      <c r="F162" s="256">
        <v>3599.9333333333334</v>
      </c>
      <c r="G162" s="256">
        <v>3569.8666666666668</v>
      </c>
      <c r="H162" s="256">
        <v>3689.7666666666664</v>
      </c>
      <c r="I162" s="256">
        <v>3719.833333333333</v>
      </c>
      <c r="J162" s="256">
        <v>3749.7166666666662</v>
      </c>
      <c r="K162" s="254">
        <v>3689.95</v>
      </c>
      <c r="L162" s="254">
        <v>3630</v>
      </c>
      <c r="M162" s="254">
        <v>1.3055699999999999</v>
      </c>
    </row>
    <row r="163" spans="1:13">
      <c r="A163" s="273">
        <v>154</v>
      </c>
      <c r="B163" s="254" t="s">
        <v>267</v>
      </c>
      <c r="C163" s="254">
        <v>2565.4499999999998</v>
      </c>
      <c r="D163" s="256">
        <v>2578.8333333333335</v>
      </c>
      <c r="E163" s="256">
        <v>2541.9666666666672</v>
      </c>
      <c r="F163" s="256">
        <v>2518.4833333333336</v>
      </c>
      <c r="G163" s="256">
        <v>2481.6166666666672</v>
      </c>
      <c r="H163" s="256">
        <v>2602.3166666666671</v>
      </c>
      <c r="I163" s="256">
        <v>2639.1833333333329</v>
      </c>
      <c r="J163" s="256">
        <v>2662.666666666667</v>
      </c>
      <c r="K163" s="254">
        <v>2615.6999999999998</v>
      </c>
      <c r="L163" s="254">
        <v>2555.35</v>
      </c>
      <c r="M163" s="254">
        <v>6.6993099999999997</v>
      </c>
    </row>
    <row r="164" spans="1:13">
      <c r="A164" s="273">
        <v>155</v>
      </c>
      <c r="B164" s="254" t="s">
        <v>156</v>
      </c>
      <c r="C164" s="254">
        <v>29279.75</v>
      </c>
      <c r="D164" s="256">
        <v>29468.166666666668</v>
      </c>
      <c r="E164" s="256">
        <v>28911.583333333336</v>
      </c>
      <c r="F164" s="256">
        <v>28543.416666666668</v>
      </c>
      <c r="G164" s="256">
        <v>27986.833333333336</v>
      </c>
      <c r="H164" s="256">
        <v>29836.333333333336</v>
      </c>
      <c r="I164" s="256">
        <v>30392.916666666672</v>
      </c>
      <c r="J164" s="256">
        <v>30761.083333333336</v>
      </c>
      <c r="K164" s="254">
        <v>30024.75</v>
      </c>
      <c r="L164" s="254">
        <v>29100</v>
      </c>
      <c r="M164" s="254">
        <v>0.35222999999999999</v>
      </c>
    </row>
    <row r="165" spans="1:13">
      <c r="A165" s="273">
        <v>156</v>
      </c>
      <c r="B165" s="254" t="s">
        <v>158</v>
      </c>
      <c r="C165" s="254">
        <v>236.55</v>
      </c>
      <c r="D165" s="256">
        <v>237.01666666666668</v>
      </c>
      <c r="E165" s="256">
        <v>235.13333333333335</v>
      </c>
      <c r="F165" s="256">
        <v>233.71666666666667</v>
      </c>
      <c r="G165" s="256">
        <v>231.83333333333334</v>
      </c>
      <c r="H165" s="256">
        <v>238.43333333333337</v>
      </c>
      <c r="I165" s="256">
        <v>240.31666666666669</v>
      </c>
      <c r="J165" s="256">
        <v>241.73333333333338</v>
      </c>
      <c r="K165" s="254">
        <v>238.9</v>
      </c>
      <c r="L165" s="254">
        <v>235.6</v>
      </c>
      <c r="M165" s="254">
        <v>26.94744</v>
      </c>
    </row>
    <row r="166" spans="1:13">
      <c r="A166" s="273">
        <v>157</v>
      </c>
      <c r="B166" s="254" t="s">
        <v>269</v>
      </c>
      <c r="C166" s="254">
        <v>5233.3500000000004</v>
      </c>
      <c r="D166" s="256">
        <v>5245.5666666666666</v>
      </c>
      <c r="E166" s="256">
        <v>5210.833333333333</v>
      </c>
      <c r="F166" s="256">
        <v>5188.3166666666666</v>
      </c>
      <c r="G166" s="256">
        <v>5153.583333333333</v>
      </c>
      <c r="H166" s="256">
        <v>5268.083333333333</v>
      </c>
      <c r="I166" s="256">
        <v>5302.8166666666666</v>
      </c>
      <c r="J166" s="256">
        <v>5325.333333333333</v>
      </c>
      <c r="K166" s="254">
        <v>5280.3</v>
      </c>
      <c r="L166" s="254">
        <v>5223.05</v>
      </c>
      <c r="M166" s="254">
        <v>0.31036999999999998</v>
      </c>
    </row>
    <row r="167" spans="1:13">
      <c r="A167" s="273">
        <v>158</v>
      </c>
      <c r="B167" s="254" t="s">
        <v>160</v>
      </c>
      <c r="C167" s="254">
        <v>1978</v>
      </c>
      <c r="D167" s="256">
        <v>1972</v>
      </c>
      <c r="E167" s="256">
        <v>1952</v>
      </c>
      <c r="F167" s="256">
        <v>1926</v>
      </c>
      <c r="G167" s="256">
        <v>1906</v>
      </c>
      <c r="H167" s="256">
        <v>1998</v>
      </c>
      <c r="I167" s="256">
        <v>2018</v>
      </c>
      <c r="J167" s="256">
        <v>2044</v>
      </c>
      <c r="K167" s="254">
        <v>1992</v>
      </c>
      <c r="L167" s="254">
        <v>1946</v>
      </c>
      <c r="M167" s="254">
        <v>14.7798</v>
      </c>
    </row>
    <row r="168" spans="1:13">
      <c r="A168" s="273">
        <v>159</v>
      </c>
      <c r="B168" s="254" t="s">
        <v>157</v>
      </c>
      <c r="C168" s="254">
        <v>1728.7</v>
      </c>
      <c r="D168" s="256">
        <v>1721.2</v>
      </c>
      <c r="E168" s="256">
        <v>1693.6000000000001</v>
      </c>
      <c r="F168" s="256">
        <v>1658.5</v>
      </c>
      <c r="G168" s="256">
        <v>1630.9</v>
      </c>
      <c r="H168" s="256">
        <v>1756.3000000000002</v>
      </c>
      <c r="I168" s="256">
        <v>1783.9</v>
      </c>
      <c r="J168" s="256">
        <v>1819.0000000000002</v>
      </c>
      <c r="K168" s="254">
        <v>1748.8</v>
      </c>
      <c r="L168" s="254">
        <v>1686.1</v>
      </c>
      <c r="M168" s="254">
        <v>16.5914</v>
      </c>
    </row>
    <row r="169" spans="1:13">
      <c r="A169" s="273">
        <v>160</v>
      </c>
      <c r="B169" s="254" t="s">
        <v>461</v>
      </c>
      <c r="C169" s="254">
        <v>1626.65</v>
      </c>
      <c r="D169" s="256">
        <v>1631.5166666666667</v>
      </c>
      <c r="E169" s="256">
        <v>1610.1333333333332</v>
      </c>
      <c r="F169" s="256">
        <v>1593.6166666666666</v>
      </c>
      <c r="G169" s="256">
        <v>1572.2333333333331</v>
      </c>
      <c r="H169" s="256">
        <v>1648.0333333333333</v>
      </c>
      <c r="I169" s="256">
        <v>1669.416666666667</v>
      </c>
      <c r="J169" s="256">
        <v>1685.9333333333334</v>
      </c>
      <c r="K169" s="254">
        <v>1652.9</v>
      </c>
      <c r="L169" s="254">
        <v>1615</v>
      </c>
      <c r="M169" s="254">
        <v>3.0141900000000001</v>
      </c>
    </row>
    <row r="170" spans="1:13">
      <c r="A170" s="273">
        <v>161</v>
      </c>
      <c r="B170" s="254" t="s">
        <v>159</v>
      </c>
      <c r="C170" s="254">
        <v>118.85</v>
      </c>
      <c r="D170" s="256">
        <v>118.96666666666665</v>
      </c>
      <c r="E170" s="256">
        <v>117.68333333333331</v>
      </c>
      <c r="F170" s="256">
        <v>116.51666666666665</v>
      </c>
      <c r="G170" s="256">
        <v>115.23333333333331</v>
      </c>
      <c r="H170" s="256">
        <v>120.13333333333331</v>
      </c>
      <c r="I170" s="256">
        <v>121.41666666666664</v>
      </c>
      <c r="J170" s="256">
        <v>122.58333333333331</v>
      </c>
      <c r="K170" s="254">
        <v>120.25</v>
      </c>
      <c r="L170" s="254">
        <v>117.8</v>
      </c>
      <c r="M170" s="254">
        <v>109.74303</v>
      </c>
    </row>
    <row r="171" spans="1:13">
      <c r="A171" s="273">
        <v>162</v>
      </c>
      <c r="B171" s="254" t="s">
        <v>162</v>
      </c>
      <c r="C171" s="254">
        <v>227.95</v>
      </c>
      <c r="D171" s="256">
        <v>227.73333333333335</v>
      </c>
      <c r="E171" s="256">
        <v>226.2166666666667</v>
      </c>
      <c r="F171" s="256">
        <v>224.48333333333335</v>
      </c>
      <c r="G171" s="256">
        <v>222.9666666666667</v>
      </c>
      <c r="H171" s="256">
        <v>229.4666666666667</v>
      </c>
      <c r="I171" s="256">
        <v>230.98333333333335</v>
      </c>
      <c r="J171" s="256">
        <v>232.7166666666667</v>
      </c>
      <c r="K171" s="254">
        <v>229.25</v>
      </c>
      <c r="L171" s="254">
        <v>226</v>
      </c>
      <c r="M171" s="254">
        <v>122.07875</v>
      </c>
    </row>
    <row r="172" spans="1:13">
      <c r="A172" s="273">
        <v>163</v>
      </c>
      <c r="B172" s="254" t="s">
        <v>270</v>
      </c>
      <c r="C172" s="254">
        <v>267.85000000000002</v>
      </c>
      <c r="D172" s="256">
        <v>268.63333333333338</v>
      </c>
      <c r="E172" s="256">
        <v>266.21666666666675</v>
      </c>
      <c r="F172" s="256">
        <v>264.58333333333337</v>
      </c>
      <c r="G172" s="256">
        <v>262.16666666666674</v>
      </c>
      <c r="H172" s="256">
        <v>270.26666666666677</v>
      </c>
      <c r="I172" s="256">
        <v>272.68333333333339</v>
      </c>
      <c r="J172" s="256">
        <v>274.31666666666678</v>
      </c>
      <c r="K172" s="254">
        <v>271.05</v>
      </c>
      <c r="L172" s="254">
        <v>267</v>
      </c>
      <c r="M172" s="254">
        <v>2.5436700000000001</v>
      </c>
    </row>
    <row r="173" spans="1:13">
      <c r="A173" s="273">
        <v>164</v>
      </c>
      <c r="B173" s="254" t="s">
        <v>271</v>
      </c>
      <c r="C173" s="254">
        <v>13303.5</v>
      </c>
      <c r="D173" s="256">
        <v>13302.716666666665</v>
      </c>
      <c r="E173" s="256">
        <v>13264.08333333333</v>
      </c>
      <c r="F173" s="256">
        <v>13224.666666666664</v>
      </c>
      <c r="G173" s="256">
        <v>13186.033333333329</v>
      </c>
      <c r="H173" s="256">
        <v>13342.133333333331</v>
      </c>
      <c r="I173" s="256">
        <v>13380.766666666666</v>
      </c>
      <c r="J173" s="256">
        <v>13420.183333333332</v>
      </c>
      <c r="K173" s="254">
        <v>13341.35</v>
      </c>
      <c r="L173" s="254">
        <v>13263.3</v>
      </c>
      <c r="M173" s="254">
        <v>2.1129999999999999E-2</v>
      </c>
    </row>
    <row r="174" spans="1:13">
      <c r="A174" s="273">
        <v>165</v>
      </c>
      <c r="B174" s="254" t="s">
        <v>161</v>
      </c>
      <c r="C174" s="254">
        <v>38.049999999999997</v>
      </c>
      <c r="D174" s="256">
        <v>37.983333333333334</v>
      </c>
      <c r="E174" s="256">
        <v>37.616666666666667</v>
      </c>
      <c r="F174" s="256">
        <v>37.18333333333333</v>
      </c>
      <c r="G174" s="256">
        <v>36.816666666666663</v>
      </c>
      <c r="H174" s="256">
        <v>38.416666666666671</v>
      </c>
      <c r="I174" s="256">
        <v>38.783333333333346</v>
      </c>
      <c r="J174" s="256">
        <v>39.216666666666676</v>
      </c>
      <c r="K174" s="254">
        <v>38.35</v>
      </c>
      <c r="L174" s="254">
        <v>37.549999999999997</v>
      </c>
      <c r="M174" s="254">
        <v>1783.07284</v>
      </c>
    </row>
    <row r="175" spans="1:13">
      <c r="A175" s="273">
        <v>166</v>
      </c>
      <c r="B175" s="254" t="s">
        <v>165</v>
      </c>
      <c r="C175" s="254">
        <v>207.7</v>
      </c>
      <c r="D175" s="256">
        <v>207.28333333333333</v>
      </c>
      <c r="E175" s="256">
        <v>205.56666666666666</v>
      </c>
      <c r="F175" s="256">
        <v>203.43333333333334</v>
      </c>
      <c r="G175" s="256">
        <v>201.71666666666667</v>
      </c>
      <c r="H175" s="256">
        <v>209.41666666666666</v>
      </c>
      <c r="I175" s="256">
        <v>211.1333333333333</v>
      </c>
      <c r="J175" s="256">
        <v>213.26666666666665</v>
      </c>
      <c r="K175" s="254">
        <v>209</v>
      </c>
      <c r="L175" s="254">
        <v>205.15</v>
      </c>
      <c r="M175" s="254">
        <v>113.36046</v>
      </c>
    </row>
    <row r="176" spans="1:13">
      <c r="A176" s="273">
        <v>167</v>
      </c>
      <c r="B176" s="254" t="s">
        <v>166</v>
      </c>
      <c r="C176" s="254">
        <v>144.19999999999999</v>
      </c>
      <c r="D176" s="256">
        <v>143.56666666666669</v>
      </c>
      <c r="E176" s="256">
        <v>141.48333333333338</v>
      </c>
      <c r="F176" s="256">
        <v>138.76666666666668</v>
      </c>
      <c r="G176" s="256">
        <v>136.68333333333337</v>
      </c>
      <c r="H176" s="256">
        <v>146.28333333333339</v>
      </c>
      <c r="I176" s="256">
        <v>148.3666666666667</v>
      </c>
      <c r="J176" s="256">
        <v>151.0833333333334</v>
      </c>
      <c r="K176" s="254">
        <v>145.65</v>
      </c>
      <c r="L176" s="254">
        <v>140.85</v>
      </c>
      <c r="M176" s="254">
        <v>49.203220000000002</v>
      </c>
    </row>
    <row r="177" spans="1:13">
      <c r="A177" s="273">
        <v>168</v>
      </c>
      <c r="B177" s="254" t="s">
        <v>273</v>
      </c>
      <c r="C177" s="254">
        <v>516.45000000000005</v>
      </c>
      <c r="D177" s="256">
        <v>523.44999999999993</v>
      </c>
      <c r="E177" s="256">
        <v>506.99999999999989</v>
      </c>
      <c r="F177" s="256">
        <v>497.54999999999995</v>
      </c>
      <c r="G177" s="256">
        <v>481.09999999999991</v>
      </c>
      <c r="H177" s="256">
        <v>532.89999999999986</v>
      </c>
      <c r="I177" s="256">
        <v>549.34999999999991</v>
      </c>
      <c r="J177" s="256">
        <v>558.79999999999984</v>
      </c>
      <c r="K177" s="254">
        <v>539.9</v>
      </c>
      <c r="L177" s="254">
        <v>514</v>
      </c>
      <c r="M177" s="254">
        <v>6.6981900000000003</v>
      </c>
    </row>
    <row r="178" spans="1:13">
      <c r="A178" s="273">
        <v>169</v>
      </c>
      <c r="B178" s="254" t="s">
        <v>167</v>
      </c>
      <c r="C178" s="254">
        <v>2002.55</v>
      </c>
      <c r="D178" s="256">
        <v>1999.3833333333332</v>
      </c>
      <c r="E178" s="256">
        <v>1989.1666666666665</v>
      </c>
      <c r="F178" s="256">
        <v>1975.7833333333333</v>
      </c>
      <c r="G178" s="256">
        <v>1965.5666666666666</v>
      </c>
      <c r="H178" s="256">
        <v>2012.7666666666664</v>
      </c>
      <c r="I178" s="256">
        <v>2022.9833333333331</v>
      </c>
      <c r="J178" s="256">
        <v>2036.3666666666663</v>
      </c>
      <c r="K178" s="254">
        <v>2009.6</v>
      </c>
      <c r="L178" s="254">
        <v>1986</v>
      </c>
      <c r="M178" s="254">
        <v>49.775550000000003</v>
      </c>
    </row>
    <row r="179" spans="1:13">
      <c r="A179" s="273">
        <v>170</v>
      </c>
      <c r="B179" s="254" t="s">
        <v>814</v>
      </c>
      <c r="C179" s="254">
        <v>1064.2</v>
      </c>
      <c r="D179" s="256">
        <v>1062.1333333333334</v>
      </c>
      <c r="E179" s="256">
        <v>1047.7166666666669</v>
      </c>
      <c r="F179" s="256">
        <v>1031.2333333333336</v>
      </c>
      <c r="G179" s="256">
        <v>1016.8166666666671</v>
      </c>
      <c r="H179" s="256">
        <v>1078.6166666666668</v>
      </c>
      <c r="I179" s="256">
        <v>1093.0333333333333</v>
      </c>
      <c r="J179" s="256">
        <v>1109.5166666666667</v>
      </c>
      <c r="K179" s="254">
        <v>1076.55</v>
      </c>
      <c r="L179" s="254">
        <v>1045.6500000000001</v>
      </c>
      <c r="M179" s="254">
        <v>34.33549</v>
      </c>
    </row>
    <row r="180" spans="1:13">
      <c r="A180" s="273">
        <v>171</v>
      </c>
      <c r="B180" s="254" t="s">
        <v>274</v>
      </c>
      <c r="C180" s="254">
        <v>969.25</v>
      </c>
      <c r="D180" s="256">
        <v>970.06666666666661</v>
      </c>
      <c r="E180" s="256">
        <v>964.43333333333317</v>
      </c>
      <c r="F180" s="256">
        <v>959.61666666666656</v>
      </c>
      <c r="G180" s="256">
        <v>953.98333333333312</v>
      </c>
      <c r="H180" s="256">
        <v>974.88333333333321</v>
      </c>
      <c r="I180" s="256">
        <v>980.51666666666665</v>
      </c>
      <c r="J180" s="256">
        <v>985.33333333333326</v>
      </c>
      <c r="K180" s="254">
        <v>975.7</v>
      </c>
      <c r="L180" s="254">
        <v>965.25</v>
      </c>
      <c r="M180" s="254">
        <v>12.45988</v>
      </c>
    </row>
    <row r="181" spans="1:13">
      <c r="A181" s="273">
        <v>172</v>
      </c>
      <c r="B181" s="254" t="s">
        <v>172</v>
      </c>
      <c r="C181" s="254">
        <v>6451.8</v>
      </c>
      <c r="D181" s="256">
        <v>6467.9666666666672</v>
      </c>
      <c r="E181" s="256">
        <v>6405.9333333333343</v>
      </c>
      <c r="F181" s="256">
        <v>6360.0666666666675</v>
      </c>
      <c r="G181" s="256">
        <v>6298.0333333333347</v>
      </c>
      <c r="H181" s="256">
        <v>6513.8333333333339</v>
      </c>
      <c r="I181" s="256">
        <v>6575.8666666666668</v>
      </c>
      <c r="J181" s="256">
        <v>6621.7333333333336</v>
      </c>
      <c r="K181" s="254">
        <v>6530</v>
      </c>
      <c r="L181" s="254">
        <v>6422.1</v>
      </c>
      <c r="M181" s="254">
        <v>0.98965000000000003</v>
      </c>
    </row>
    <row r="182" spans="1:13">
      <c r="A182" s="273">
        <v>173</v>
      </c>
      <c r="B182" s="254" t="s">
        <v>478</v>
      </c>
      <c r="C182" s="254">
        <v>7791.35</v>
      </c>
      <c r="D182" s="256">
        <v>7790.7833333333328</v>
      </c>
      <c r="E182" s="256">
        <v>7756.5666666666657</v>
      </c>
      <c r="F182" s="256">
        <v>7721.7833333333328</v>
      </c>
      <c r="G182" s="256">
        <v>7687.5666666666657</v>
      </c>
      <c r="H182" s="256">
        <v>7825.5666666666657</v>
      </c>
      <c r="I182" s="256">
        <v>7859.7833333333328</v>
      </c>
      <c r="J182" s="256">
        <v>7894.5666666666657</v>
      </c>
      <c r="K182" s="254">
        <v>7825</v>
      </c>
      <c r="L182" s="254">
        <v>7756</v>
      </c>
      <c r="M182" s="254">
        <v>6.855E-2</v>
      </c>
    </row>
    <row r="183" spans="1:13">
      <c r="A183" s="273">
        <v>174</v>
      </c>
      <c r="B183" s="254" t="s">
        <v>170</v>
      </c>
      <c r="C183" s="254">
        <v>27622.65</v>
      </c>
      <c r="D183" s="256">
        <v>27712.033333333336</v>
      </c>
      <c r="E183" s="256">
        <v>27449.066666666673</v>
      </c>
      <c r="F183" s="256">
        <v>27275.483333333337</v>
      </c>
      <c r="G183" s="256">
        <v>27012.516666666674</v>
      </c>
      <c r="H183" s="256">
        <v>27885.616666666672</v>
      </c>
      <c r="I183" s="256">
        <v>28148.583333333339</v>
      </c>
      <c r="J183" s="256">
        <v>28322.166666666672</v>
      </c>
      <c r="K183" s="254">
        <v>27975</v>
      </c>
      <c r="L183" s="254">
        <v>27538.45</v>
      </c>
      <c r="M183" s="254">
        <v>0.48242000000000002</v>
      </c>
    </row>
    <row r="184" spans="1:13">
      <c r="A184" s="273">
        <v>175</v>
      </c>
      <c r="B184" s="254" t="s">
        <v>173</v>
      </c>
      <c r="C184" s="254">
        <v>1478.75</v>
      </c>
      <c r="D184" s="256">
        <v>1462.2666666666667</v>
      </c>
      <c r="E184" s="256">
        <v>1436.5333333333333</v>
      </c>
      <c r="F184" s="256">
        <v>1394.3166666666666</v>
      </c>
      <c r="G184" s="256">
        <v>1368.5833333333333</v>
      </c>
      <c r="H184" s="256">
        <v>1504.4833333333333</v>
      </c>
      <c r="I184" s="256">
        <v>1530.2166666666665</v>
      </c>
      <c r="J184" s="256">
        <v>1572.4333333333334</v>
      </c>
      <c r="K184" s="254">
        <v>1488</v>
      </c>
      <c r="L184" s="254">
        <v>1420.05</v>
      </c>
      <c r="M184" s="254">
        <v>22.51783</v>
      </c>
    </row>
    <row r="185" spans="1:13">
      <c r="A185" s="273">
        <v>176</v>
      </c>
      <c r="B185" s="254" t="s">
        <v>171</v>
      </c>
      <c r="C185" s="254">
        <v>1986.35</v>
      </c>
      <c r="D185" s="256">
        <v>1993.7666666666664</v>
      </c>
      <c r="E185" s="256">
        <v>1967.9333333333329</v>
      </c>
      <c r="F185" s="256">
        <v>1949.5166666666664</v>
      </c>
      <c r="G185" s="256">
        <v>1923.6833333333329</v>
      </c>
      <c r="H185" s="256">
        <v>2012.1833333333329</v>
      </c>
      <c r="I185" s="256">
        <v>2038.0166666666664</v>
      </c>
      <c r="J185" s="256">
        <v>2056.4333333333329</v>
      </c>
      <c r="K185" s="254">
        <v>2019.6</v>
      </c>
      <c r="L185" s="254">
        <v>1975.35</v>
      </c>
      <c r="M185" s="254">
        <v>2.2275900000000002</v>
      </c>
    </row>
    <row r="186" spans="1:13">
      <c r="A186" s="273">
        <v>177</v>
      </c>
      <c r="B186" s="254" t="s">
        <v>169</v>
      </c>
      <c r="C186" s="254">
        <v>401.2</v>
      </c>
      <c r="D186" s="256">
        <v>394.5333333333333</v>
      </c>
      <c r="E186" s="256">
        <v>384.66666666666663</v>
      </c>
      <c r="F186" s="256">
        <v>368.13333333333333</v>
      </c>
      <c r="G186" s="256">
        <v>358.26666666666665</v>
      </c>
      <c r="H186" s="256">
        <v>411.06666666666661</v>
      </c>
      <c r="I186" s="256">
        <v>420.93333333333328</v>
      </c>
      <c r="J186" s="256">
        <v>437.46666666666658</v>
      </c>
      <c r="K186" s="254">
        <v>404.4</v>
      </c>
      <c r="L186" s="254">
        <v>378</v>
      </c>
      <c r="M186" s="254">
        <v>1928.10772</v>
      </c>
    </row>
    <row r="187" spans="1:13">
      <c r="A187" s="273">
        <v>178</v>
      </c>
      <c r="B187" s="254" t="s">
        <v>168</v>
      </c>
      <c r="C187" s="254">
        <v>122</v>
      </c>
      <c r="D187" s="256">
        <v>122.73333333333335</v>
      </c>
      <c r="E187" s="256">
        <v>120.6666666666667</v>
      </c>
      <c r="F187" s="256">
        <v>119.33333333333336</v>
      </c>
      <c r="G187" s="256">
        <v>117.26666666666671</v>
      </c>
      <c r="H187" s="256">
        <v>124.06666666666669</v>
      </c>
      <c r="I187" s="256">
        <v>126.13333333333335</v>
      </c>
      <c r="J187" s="256">
        <v>127.46666666666668</v>
      </c>
      <c r="K187" s="254">
        <v>124.8</v>
      </c>
      <c r="L187" s="254">
        <v>121.4</v>
      </c>
      <c r="M187" s="254">
        <v>362.01474999999999</v>
      </c>
    </row>
    <row r="188" spans="1:13">
      <c r="A188" s="273">
        <v>179</v>
      </c>
      <c r="B188" s="254" t="s">
        <v>175</v>
      </c>
      <c r="C188" s="254">
        <v>690.4</v>
      </c>
      <c r="D188" s="256">
        <v>690.9666666666667</v>
      </c>
      <c r="E188" s="256">
        <v>687.43333333333339</v>
      </c>
      <c r="F188" s="256">
        <v>684.4666666666667</v>
      </c>
      <c r="G188" s="256">
        <v>680.93333333333339</v>
      </c>
      <c r="H188" s="256">
        <v>693.93333333333339</v>
      </c>
      <c r="I188" s="256">
        <v>697.4666666666667</v>
      </c>
      <c r="J188" s="256">
        <v>700.43333333333339</v>
      </c>
      <c r="K188" s="254">
        <v>694.5</v>
      </c>
      <c r="L188" s="254">
        <v>688</v>
      </c>
      <c r="M188" s="254">
        <v>34.342309999999998</v>
      </c>
    </row>
    <row r="189" spans="1:13">
      <c r="A189" s="273">
        <v>180</v>
      </c>
      <c r="B189" s="254" t="s">
        <v>176</v>
      </c>
      <c r="C189" s="254">
        <v>524.70000000000005</v>
      </c>
      <c r="D189" s="256">
        <v>526.56666666666672</v>
      </c>
      <c r="E189" s="256">
        <v>521.13333333333344</v>
      </c>
      <c r="F189" s="256">
        <v>517.56666666666672</v>
      </c>
      <c r="G189" s="256">
        <v>512.13333333333344</v>
      </c>
      <c r="H189" s="256">
        <v>530.13333333333344</v>
      </c>
      <c r="I189" s="256">
        <v>535.56666666666661</v>
      </c>
      <c r="J189" s="256">
        <v>539.13333333333344</v>
      </c>
      <c r="K189" s="254">
        <v>532</v>
      </c>
      <c r="L189" s="254">
        <v>523</v>
      </c>
      <c r="M189" s="254">
        <v>16.477129999999999</v>
      </c>
    </row>
    <row r="190" spans="1:13">
      <c r="A190" s="273">
        <v>181</v>
      </c>
      <c r="B190" s="254" t="s">
        <v>275</v>
      </c>
      <c r="C190" s="254">
        <v>570.70000000000005</v>
      </c>
      <c r="D190" s="256">
        <v>573.91666666666663</v>
      </c>
      <c r="E190" s="256">
        <v>565.83333333333326</v>
      </c>
      <c r="F190" s="256">
        <v>560.96666666666658</v>
      </c>
      <c r="G190" s="256">
        <v>552.88333333333321</v>
      </c>
      <c r="H190" s="256">
        <v>578.7833333333333</v>
      </c>
      <c r="I190" s="256">
        <v>586.86666666666656</v>
      </c>
      <c r="J190" s="256">
        <v>591.73333333333335</v>
      </c>
      <c r="K190" s="254">
        <v>582</v>
      </c>
      <c r="L190" s="254">
        <v>569.04999999999995</v>
      </c>
      <c r="M190" s="254">
        <v>2.3269500000000001</v>
      </c>
    </row>
    <row r="191" spans="1:13">
      <c r="A191" s="273">
        <v>182</v>
      </c>
      <c r="B191" s="254" t="s">
        <v>188</v>
      </c>
      <c r="C191" s="254">
        <v>625</v>
      </c>
      <c r="D191" s="256">
        <v>628.08333333333337</v>
      </c>
      <c r="E191" s="256">
        <v>620.36666666666679</v>
      </c>
      <c r="F191" s="256">
        <v>615.73333333333346</v>
      </c>
      <c r="G191" s="256">
        <v>608.01666666666688</v>
      </c>
      <c r="H191" s="256">
        <v>632.7166666666667</v>
      </c>
      <c r="I191" s="256">
        <v>640.43333333333317</v>
      </c>
      <c r="J191" s="256">
        <v>645.06666666666661</v>
      </c>
      <c r="K191" s="254">
        <v>635.79999999999995</v>
      </c>
      <c r="L191" s="254">
        <v>623.45000000000005</v>
      </c>
      <c r="M191" s="254">
        <v>10.731400000000001</v>
      </c>
    </row>
    <row r="192" spans="1:13">
      <c r="A192" s="273">
        <v>183</v>
      </c>
      <c r="B192" s="254" t="s">
        <v>177</v>
      </c>
      <c r="C192" s="254">
        <v>707.85</v>
      </c>
      <c r="D192" s="256">
        <v>710.05000000000007</v>
      </c>
      <c r="E192" s="256">
        <v>704.15000000000009</v>
      </c>
      <c r="F192" s="256">
        <v>700.45</v>
      </c>
      <c r="G192" s="256">
        <v>694.55000000000007</v>
      </c>
      <c r="H192" s="256">
        <v>713.75000000000011</v>
      </c>
      <c r="I192" s="256">
        <v>719.65</v>
      </c>
      <c r="J192" s="256">
        <v>723.35000000000014</v>
      </c>
      <c r="K192" s="254">
        <v>715.95</v>
      </c>
      <c r="L192" s="254">
        <v>706.35</v>
      </c>
      <c r="M192" s="254">
        <v>19.618400000000001</v>
      </c>
    </row>
    <row r="193" spans="1:13">
      <c r="A193" s="273">
        <v>184</v>
      </c>
      <c r="B193" s="254" t="s">
        <v>183</v>
      </c>
      <c r="C193" s="254">
        <v>3080.5</v>
      </c>
      <c r="D193" s="256">
        <v>3074.6</v>
      </c>
      <c r="E193" s="256">
        <v>3061</v>
      </c>
      <c r="F193" s="256">
        <v>3041.5</v>
      </c>
      <c r="G193" s="256">
        <v>3027.9</v>
      </c>
      <c r="H193" s="256">
        <v>3094.1</v>
      </c>
      <c r="I193" s="256">
        <v>3107.6999999999994</v>
      </c>
      <c r="J193" s="256">
        <v>3127.2</v>
      </c>
      <c r="K193" s="254">
        <v>3088.2</v>
      </c>
      <c r="L193" s="254">
        <v>3055.1</v>
      </c>
      <c r="M193" s="254">
        <v>16.85566</v>
      </c>
    </row>
    <row r="194" spans="1:13">
      <c r="A194" s="273">
        <v>185</v>
      </c>
      <c r="B194" s="254" t="s">
        <v>804</v>
      </c>
      <c r="C194" s="254">
        <v>649.70000000000005</v>
      </c>
      <c r="D194" s="256">
        <v>648.83333333333337</v>
      </c>
      <c r="E194" s="256">
        <v>645.16666666666674</v>
      </c>
      <c r="F194" s="256">
        <v>640.63333333333333</v>
      </c>
      <c r="G194" s="256">
        <v>636.9666666666667</v>
      </c>
      <c r="H194" s="256">
        <v>653.36666666666679</v>
      </c>
      <c r="I194" s="256">
        <v>657.03333333333353</v>
      </c>
      <c r="J194" s="256">
        <v>661.56666666666683</v>
      </c>
      <c r="K194" s="254">
        <v>652.5</v>
      </c>
      <c r="L194" s="254">
        <v>644.29999999999995</v>
      </c>
      <c r="M194" s="254">
        <v>18.33201</v>
      </c>
    </row>
    <row r="195" spans="1:13">
      <c r="A195" s="273">
        <v>186</v>
      </c>
      <c r="B195" s="254" t="s">
        <v>179</v>
      </c>
      <c r="C195" s="254">
        <v>313.10000000000002</v>
      </c>
      <c r="D195" s="256">
        <v>312.76666666666665</v>
      </c>
      <c r="E195" s="256">
        <v>309.83333333333331</v>
      </c>
      <c r="F195" s="256">
        <v>306.56666666666666</v>
      </c>
      <c r="G195" s="256">
        <v>303.63333333333333</v>
      </c>
      <c r="H195" s="256">
        <v>316.0333333333333</v>
      </c>
      <c r="I195" s="256">
        <v>318.9666666666667</v>
      </c>
      <c r="J195" s="256">
        <v>322.23333333333329</v>
      </c>
      <c r="K195" s="254">
        <v>315.7</v>
      </c>
      <c r="L195" s="254">
        <v>309.5</v>
      </c>
      <c r="M195" s="254">
        <v>403.58753000000002</v>
      </c>
    </row>
    <row r="196" spans="1:13">
      <c r="A196" s="273">
        <v>187</v>
      </c>
      <c r="B196" s="245" t="s">
        <v>181</v>
      </c>
      <c r="C196" s="245">
        <v>104.9</v>
      </c>
      <c r="D196" s="280">
        <v>104.73333333333333</v>
      </c>
      <c r="E196" s="280">
        <v>103.46666666666667</v>
      </c>
      <c r="F196" s="280">
        <v>102.03333333333333</v>
      </c>
      <c r="G196" s="280">
        <v>100.76666666666667</v>
      </c>
      <c r="H196" s="280">
        <v>106.16666666666667</v>
      </c>
      <c r="I196" s="280">
        <v>107.43333333333335</v>
      </c>
      <c r="J196" s="280">
        <v>108.86666666666667</v>
      </c>
      <c r="K196" s="245">
        <v>106</v>
      </c>
      <c r="L196" s="245">
        <v>103.3</v>
      </c>
      <c r="M196" s="245">
        <v>270.04075999999998</v>
      </c>
    </row>
    <row r="197" spans="1:13">
      <c r="A197" s="273">
        <v>188</v>
      </c>
      <c r="B197" s="245" t="s">
        <v>182</v>
      </c>
      <c r="C197" s="245">
        <v>1113.0999999999999</v>
      </c>
      <c r="D197" s="280">
        <v>1114.2833333333333</v>
      </c>
      <c r="E197" s="280">
        <v>1104.6666666666665</v>
      </c>
      <c r="F197" s="280">
        <v>1096.2333333333331</v>
      </c>
      <c r="G197" s="280">
        <v>1086.6166666666663</v>
      </c>
      <c r="H197" s="280">
        <v>1122.7166666666667</v>
      </c>
      <c r="I197" s="280">
        <v>1132.3333333333335</v>
      </c>
      <c r="J197" s="280">
        <v>1140.7666666666669</v>
      </c>
      <c r="K197" s="245">
        <v>1123.9000000000001</v>
      </c>
      <c r="L197" s="245">
        <v>1105.8499999999999</v>
      </c>
      <c r="M197" s="245">
        <v>141.04926</v>
      </c>
    </row>
    <row r="198" spans="1:13">
      <c r="A198" s="273">
        <v>189</v>
      </c>
      <c r="B198" s="245" t="s">
        <v>184</v>
      </c>
      <c r="C198" s="245">
        <v>980.5</v>
      </c>
      <c r="D198" s="280">
        <v>979.44999999999993</v>
      </c>
      <c r="E198" s="280">
        <v>972.89999999999986</v>
      </c>
      <c r="F198" s="280">
        <v>965.3</v>
      </c>
      <c r="G198" s="280">
        <v>958.74999999999989</v>
      </c>
      <c r="H198" s="280">
        <v>987.04999999999984</v>
      </c>
      <c r="I198" s="280">
        <v>993.5999999999998</v>
      </c>
      <c r="J198" s="280">
        <v>1001.1999999999998</v>
      </c>
      <c r="K198" s="245">
        <v>986</v>
      </c>
      <c r="L198" s="245">
        <v>971.85</v>
      </c>
      <c r="M198" s="245">
        <v>15.34262</v>
      </c>
    </row>
    <row r="199" spans="1:13">
      <c r="A199" s="273">
        <v>190</v>
      </c>
      <c r="B199" s="245" t="s">
        <v>164</v>
      </c>
      <c r="C199" s="245">
        <v>991.15</v>
      </c>
      <c r="D199" s="280">
        <v>997.4</v>
      </c>
      <c r="E199" s="280">
        <v>981.9</v>
      </c>
      <c r="F199" s="280">
        <v>972.65</v>
      </c>
      <c r="G199" s="280">
        <v>957.15</v>
      </c>
      <c r="H199" s="280">
        <v>1006.65</v>
      </c>
      <c r="I199" s="280">
        <v>1022.15</v>
      </c>
      <c r="J199" s="280">
        <v>1031.4000000000001</v>
      </c>
      <c r="K199" s="245">
        <v>1012.9</v>
      </c>
      <c r="L199" s="245">
        <v>988.15</v>
      </c>
      <c r="M199" s="245">
        <v>9.9972499999999993</v>
      </c>
    </row>
    <row r="200" spans="1:13">
      <c r="A200" s="273">
        <v>191</v>
      </c>
      <c r="B200" s="245" t="s">
        <v>185</v>
      </c>
      <c r="C200" s="245">
        <v>1538.35</v>
      </c>
      <c r="D200" s="280">
        <v>1541.5833333333333</v>
      </c>
      <c r="E200" s="280">
        <v>1530.3166666666666</v>
      </c>
      <c r="F200" s="280">
        <v>1522.2833333333333</v>
      </c>
      <c r="G200" s="280">
        <v>1511.0166666666667</v>
      </c>
      <c r="H200" s="280">
        <v>1549.6166666666666</v>
      </c>
      <c r="I200" s="280">
        <v>1560.8833333333334</v>
      </c>
      <c r="J200" s="280">
        <v>1568.9166666666665</v>
      </c>
      <c r="K200" s="245">
        <v>1552.85</v>
      </c>
      <c r="L200" s="245">
        <v>1533.55</v>
      </c>
      <c r="M200" s="245">
        <v>11.58893</v>
      </c>
    </row>
    <row r="201" spans="1:13">
      <c r="A201" s="273">
        <v>192</v>
      </c>
      <c r="B201" s="245" t="s">
        <v>186</v>
      </c>
      <c r="C201" s="245">
        <v>2717.95</v>
      </c>
      <c r="D201" s="280">
        <v>2729.1333333333332</v>
      </c>
      <c r="E201" s="280">
        <v>2693.8166666666666</v>
      </c>
      <c r="F201" s="280">
        <v>2669.6833333333334</v>
      </c>
      <c r="G201" s="280">
        <v>2634.3666666666668</v>
      </c>
      <c r="H201" s="280">
        <v>2753.2666666666664</v>
      </c>
      <c r="I201" s="280">
        <v>2788.583333333333</v>
      </c>
      <c r="J201" s="280">
        <v>2812.7166666666662</v>
      </c>
      <c r="K201" s="245">
        <v>2764.45</v>
      </c>
      <c r="L201" s="245">
        <v>2705</v>
      </c>
      <c r="M201" s="245">
        <v>2.8018999999999998</v>
      </c>
    </row>
    <row r="202" spans="1:13">
      <c r="A202" s="273">
        <v>193</v>
      </c>
      <c r="B202" s="245" t="s">
        <v>187</v>
      </c>
      <c r="C202" s="245">
        <v>450.6</v>
      </c>
      <c r="D202" s="280">
        <v>447.5333333333333</v>
      </c>
      <c r="E202" s="280">
        <v>429.16666666666663</v>
      </c>
      <c r="F202" s="280">
        <v>407.73333333333335</v>
      </c>
      <c r="G202" s="280">
        <v>389.36666666666667</v>
      </c>
      <c r="H202" s="280">
        <v>468.96666666666658</v>
      </c>
      <c r="I202" s="280">
        <v>487.33333333333326</v>
      </c>
      <c r="J202" s="280">
        <v>508.76666666666654</v>
      </c>
      <c r="K202" s="245">
        <v>465.9</v>
      </c>
      <c r="L202" s="245">
        <v>426.1</v>
      </c>
      <c r="M202" s="245">
        <v>156.61483999999999</v>
      </c>
    </row>
    <row r="203" spans="1:13">
      <c r="A203" s="273">
        <v>194</v>
      </c>
      <c r="B203" s="245" t="s">
        <v>510</v>
      </c>
      <c r="C203" s="245">
        <v>826.85</v>
      </c>
      <c r="D203" s="280">
        <v>820.7166666666667</v>
      </c>
      <c r="E203" s="280">
        <v>809.13333333333344</v>
      </c>
      <c r="F203" s="280">
        <v>791.41666666666674</v>
      </c>
      <c r="G203" s="280">
        <v>779.83333333333348</v>
      </c>
      <c r="H203" s="280">
        <v>838.43333333333339</v>
      </c>
      <c r="I203" s="280">
        <v>850.01666666666665</v>
      </c>
      <c r="J203" s="280">
        <v>867.73333333333335</v>
      </c>
      <c r="K203" s="245">
        <v>832.3</v>
      </c>
      <c r="L203" s="245">
        <v>803</v>
      </c>
      <c r="M203" s="245">
        <v>8.0620600000000007</v>
      </c>
    </row>
    <row r="204" spans="1:13">
      <c r="A204" s="273">
        <v>195</v>
      </c>
      <c r="B204" s="245" t="s">
        <v>193</v>
      </c>
      <c r="C204" s="245">
        <v>779.85</v>
      </c>
      <c r="D204" s="280">
        <v>776.36666666666667</v>
      </c>
      <c r="E204" s="280">
        <v>766.73333333333335</v>
      </c>
      <c r="F204" s="280">
        <v>753.61666666666667</v>
      </c>
      <c r="G204" s="280">
        <v>743.98333333333335</v>
      </c>
      <c r="H204" s="280">
        <v>789.48333333333335</v>
      </c>
      <c r="I204" s="280">
        <v>799.11666666666679</v>
      </c>
      <c r="J204" s="280">
        <v>812.23333333333335</v>
      </c>
      <c r="K204" s="245">
        <v>786</v>
      </c>
      <c r="L204" s="245">
        <v>763.25</v>
      </c>
      <c r="M204" s="245">
        <v>80.971559999999997</v>
      </c>
    </row>
    <row r="205" spans="1:13">
      <c r="A205" s="273">
        <v>196</v>
      </c>
      <c r="B205" s="245" t="s">
        <v>191</v>
      </c>
      <c r="C205" s="245">
        <v>6637.6</v>
      </c>
      <c r="D205" s="280">
        <v>6634.1333333333341</v>
      </c>
      <c r="E205" s="280">
        <v>6593.5166666666682</v>
      </c>
      <c r="F205" s="280">
        <v>6549.4333333333343</v>
      </c>
      <c r="G205" s="280">
        <v>6508.8166666666684</v>
      </c>
      <c r="H205" s="280">
        <v>6678.2166666666681</v>
      </c>
      <c r="I205" s="280">
        <v>6718.8333333333348</v>
      </c>
      <c r="J205" s="280">
        <v>6762.9166666666679</v>
      </c>
      <c r="K205" s="245">
        <v>6674.75</v>
      </c>
      <c r="L205" s="245">
        <v>6590.05</v>
      </c>
      <c r="M205" s="245">
        <v>3.0702699999999998</v>
      </c>
    </row>
    <row r="206" spans="1:13">
      <c r="A206" s="273">
        <v>197</v>
      </c>
      <c r="B206" s="245" t="s">
        <v>192</v>
      </c>
      <c r="C206" s="245">
        <v>37.4</v>
      </c>
      <c r="D206" s="280">
        <v>37.383333333333333</v>
      </c>
      <c r="E206" s="280">
        <v>37.066666666666663</v>
      </c>
      <c r="F206" s="280">
        <v>36.733333333333327</v>
      </c>
      <c r="G206" s="280">
        <v>36.416666666666657</v>
      </c>
      <c r="H206" s="280">
        <v>37.716666666666669</v>
      </c>
      <c r="I206" s="280">
        <v>38.033333333333346</v>
      </c>
      <c r="J206" s="280">
        <v>38.366666666666674</v>
      </c>
      <c r="K206" s="245">
        <v>37.700000000000003</v>
      </c>
      <c r="L206" s="245">
        <v>37.049999999999997</v>
      </c>
      <c r="M206" s="245">
        <v>122.77264</v>
      </c>
    </row>
    <row r="207" spans="1:13">
      <c r="A207" s="273">
        <v>198</v>
      </c>
      <c r="B207" s="245" t="s">
        <v>189</v>
      </c>
      <c r="C207" s="245">
        <v>1279.45</v>
      </c>
      <c r="D207" s="280">
        <v>1282.4166666666667</v>
      </c>
      <c r="E207" s="280">
        <v>1269.9333333333334</v>
      </c>
      <c r="F207" s="280">
        <v>1260.4166666666667</v>
      </c>
      <c r="G207" s="280">
        <v>1247.9333333333334</v>
      </c>
      <c r="H207" s="280">
        <v>1291.9333333333334</v>
      </c>
      <c r="I207" s="280">
        <v>1304.4166666666665</v>
      </c>
      <c r="J207" s="280">
        <v>1313.9333333333334</v>
      </c>
      <c r="K207" s="245">
        <v>1294.9000000000001</v>
      </c>
      <c r="L207" s="245">
        <v>1272.9000000000001</v>
      </c>
      <c r="M207" s="245">
        <v>3.2621199999999999</v>
      </c>
    </row>
    <row r="208" spans="1:13">
      <c r="A208" s="273">
        <v>199</v>
      </c>
      <c r="B208" s="245" t="s">
        <v>141</v>
      </c>
      <c r="C208" s="245">
        <v>572.25</v>
      </c>
      <c r="D208" s="280">
        <v>573.26666666666665</v>
      </c>
      <c r="E208" s="280">
        <v>569.23333333333335</v>
      </c>
      <c r="F208" s="280">
        <v>566.2166666666667</v>
      </c>
      <c r="G208" s="280">
        <v>562.18333333333339</v>
      </c>
      <c r="H208" s="280">
        <v>576.2833333333333</v>
      </c>
      <c r="I208" s="280">
        <v>580.31666666666661</v>
      </c>
      <c r="J208" s="280">
        <v>583.33333333333326</v>
      </c>
      <c r="K208" s="245">
        <v>577.29999999999995</v>
      </c>
      <c r="L208" s="245">
        <v>570.25</v>
      </c>
      <c r="M208" s="245">
        <v>10.832850000000001</v>
      </c>
    </row>
    <row r="209" spans="1:13">
      <c r="A209" s="273">
        <v>200</v>
      </c>
      <c r="B209" s="245" t="s">
        <v>277</v>
      </c>
      <c r="C209" s="245">
        <v>237.8</v>
      </c>
      <c r="D209" s="280">
        <v>240.28333333333333</v>
      </c>
      <c r="E209" s="280">
        <v>234.06666666666666</v>
      </c>
      <c r="F209" s="280">
        <v>230.33333333333334</v>
      </c>
      <c r="G209" s="280">
        <v>224.11666666666667</v>
      </c>
      <c r="H209" s="280">
        <v>244.01666666666665</v>
      </c>
      <c r="I209" s="280">
        <v>250.23333333333329</v>
      </c>
      <c r="J209" s="280">
        <v>253.96666666666664</v>
      </c>
      <c r="K209" s="245">
        <v>246.5</v>
      </c>
      <c r="L209" s="245">
        <v>236.55</v>
      </c>
      <c r="M209" s="245">
        <v>8.9363499999999991</v>
      </c>
    </row>
    <row r="210" spans="1:13">
      <c r="A210" s="273">
        <v>201</v>
      </c>
      <c r="B210" s="245" t="s">
        <v>522</v>
      </c>
      <c r="C210" s="245">
        <v>991.7</v>
      </c>
      <c r="D210" s="280">
        <v>995.93333333333339</v>
      </c>
      <c r="E210" s="280">
        <v>979.26666666666677</v>
      </c>
      <c r="F210" s="280">
        <v>966.83333333333337</v>
      </c>
      <c r="G210" s="280">
        <v>950.16666666666674</v>
      </c>
      <c r="H210" s="280">
        <v>1008.3666666666668</v>
      </c>
      <c r="I210" s="280">
        <v>1025.0333333333333</v>
      </c>
      <c r="J210" s="280">
        <v>1037.4666666666667</v>
      </c>
      <c r="K210" s="245">
        <v>1012.6</v>
      </c>
      <c r="L210" s="245">
        <v>983.5</v>
      </c>
      <c r="M210" s="245">
        <v>9.8691200000000006</v>
      </c>
    </row>
    <row r="211" spans="1:13">
      <c r="A211" s="273">
        <v>202</v>
      </c>
      <c r="B211" s="245" t="s">
        <v>118</v>
      </c>
      <c r="C211" s="245">
        <v>8.5500000000000007</v>
      </c>
      <c r="D211" s="280">
        <v>8.5499999999999989</v>
      </c>
      <c r="E211" s="280">
        <v>8.3999999999999986</v>
      </c>
      <c r="F211" s="280">
        <v>8.25</v>
      </c>
      <c r="G211" s="280">
        <v>8.1</v>
      </c>
      <c r="H211" s="280">
        <v>8.6999999999999975</v>
      </c>
      <c r="I211" s="280">
        <v>8.85</v>
      </c>
      <c r="J211" s="280">
        <v>8.9999999999999964</v>
      </c>
      <c r="K211" s="245">
        <v>8.6999999999999993</v>
      </c>
      <c r="L211" s="245">
        <v>8.4</v>
      </c>
      <c r="M211" s="245">
        <v>1340.4677300000001</v>
      </c>
    </row>
    <row r="212" spans="1:13">
      <c r="A212" s="273">
        <v>203</v>
      </c>
      <c r="B212" s="245" t="s">
        <v>195</v>
      </c>
      <c r="C212" s="245">
        <v>999.85</v>
      </c>
      <c r="D212" s="280">
        <v>1003.1333333333333</v>
      </c>
      <c r="E212" s="280">
        <v>989.61666666666667</v>
      </c>
      <c r="F212" s="280">
        <v>979.38333333333333</v>
      </c>
      <c r="G212" s="280">
        <v>965.86666666666667</v>
      </c>
      <c r="H212" s="280">
        <v>1013.3666666666667</v>
      </c>
      <c r="I212" s="280">
        <v>1026.8833333333332</v>
      </c>
      <c r="J212" s="280">
        <v>1037.1166666666668</v>
      </c>
      <c r="K212" s="245">
        <v>1016.65</v>
      </c>
      <c r="L212" s="245">
        <v>992.9</v>
      </c>
      <c r="M212" s="245">
        <v>13.2697</v>
      </c>
    </row>
    <row r="213" spans="1:13">
      <c r="A213" s="273">
        <v>204</v>
      </c>
      <c r="B213" s="245" t="s">
        <v>528</v>
      </c>
      <c r="C213" s="245">
        <v>2117.3000000000002</v>
      </c>
      <c r="D213" s="280">
        <v>2122.4</v>
      </c>
      <c r="E213" s="280">
        <v>2098.5500000000002</v>
      </c>
      <c r="F213" s="280">
        <v>2079.8000000000002</v>
      </c>
      <c r="G213" s="280">
        <v>2055.9500000000003</v>
      </c>
      <c r="H213" s="280">
        <v>2141.15</v>
      </c>
      <c r="I213" s="280">
        <v>2164.9999999999995</v>
      </c>
      <c r="J213" s="280">
        <v>2183.75</v>
      </c>
      <c r="K213" s="245">
        <v>2146.25</v>
      </c>
      <c r="L213" s="245">
        <v>2103.65</v>
      </c>
      <c r="M213" s="245">
        <v>0.54561000000000004</v>
      </c>
    </row>
    <row r="214" spans="1:13">
      <c r="A214" s="273">
        <v>205</v>
      </c>
      <c r="B214" s="245" t="s">
        <v>196</v>
      </c>
      <c r="C214" s="280">
        <v>512.70000000000005</v>
      </c>
      <c r="D214" s="280">
        <v>512.58333333333337</v>
      </c>
      <c r="E214" s="280">
        <v>509.26666666666677</v>
      </c>
      <c r="F214" s="280">
        <v>505.83333333333337</v>
      </c>
      <c r="G214" s="280">
        <v>502.51666666666677</v>
      </c>
      <c r="H214" s="280">
        <v>516.01666666666677</v>
      </c>
      <c r="I214" s="280">
        <v>519.33333333333337</v>
      </c>
      <c r="J214" s="280">
        <v>522.76666666666677</v>
      </c>
      <c r="K214" s="280">
        <v>515.9</v>
      </c>
      <c r="L214" s="280">
        <v>509.15</v>
      </c>
      <c r="M214" s="280">
        <v>51.975029999999997</v>
      </c>
    </row>
    <row r="215" spans="1:13">
      <c r="A215" s="273">
        <v>206</v>
      </c>
      <c r="B215" s="245" t="s">
        <v>197</v>
      </c>
      <c r="C215" s="280">
        <v>13.35</v>
      </c>
      <c r="D215" s="280">
        <v>13.299999999999999</v>
      </c>
      <c r="E215" s="280">
        <v>13.199999999999998</v>
      </c>
      <c r="F215" s="280">
        <v>13.049999999999999</v>
      </c>
      <c r="G215" s="280">
        <v>12.949999999999998</v>
      </c>
      <c r="H215" s="280">
        <v>13.449999999999998</v>
      </c>
      <c r="I215" s="280">
        <v>13.549999999999999</v>
      </c>
      <c r="J215" s="280">
        <v>13.699999999999998</v>
      </c>
      <c r="K215" s="280">
        <v>13.4</v>
      </c>
      <c r="L215" s="280">
        <v>13.15</v>
      </c>
      <c r="M215" s="280">
        <v>1122.7039500000001</v>
      </c>
    </row>
    <row r="216" spans="1:13">
      <c r="A216" s="273">
        <v>207</v>
      </c>
      <c r="B216" s="245" t="s">
        <v>198</v>
      </c>
      <c r="C216" s="280">
        <v>190.7</v>
      </c>
      <c r="D216" s="280">
        <v>193.29999999999998</v>
      </c>
      <c r="E216" s="280">
        <v>187.59999999999997</v>
      </c>
      <c r="F216" s="280">
        <v>184.49999999999997</v>
      </c>
      <c r="G216" s="280">
        <v>178.79999999999995</v>
      </c>
      <c r="H216" s="280">
        <v>196.39999999999998</v>
      </c>
      <c r="I216" s="280">
        <v>202.09999999999997</v>
      </c>
      <c r="J216" s="280">
        <v>205.2</v>
      </c>
      <c r="K216" s="280">
        <v>199</v>
      </c>
      <c r="L216" s="280">
        <v>190.2</v>
      </c>
      <c r="M216" s="280">
        <v>369.03604000000001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19" sqref="C19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52"/>
      <c r="B1" s="552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44340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9" t="s">
        <v>16</v>
      </c>
      <c r="B9" s="550" t="s">
        <v>18</v>
      </c>
      <c r="C9" s="548" t="s">
        <v>19</v>
      </c>
      <c r="D9" s="548" t="s">
        <v>20</v>
      </c>
      <c r="E9" s="548" t="s">
        <v>21</v>
      </c>
      <c r="F9" s="548"/>
      <c r="G9" s="548"/>
      <c r="H9" s="548" t="s">
        <v>22</v>
      </c>
      <c r="I9" s="548"/>
      <c r="J9" s="548"/>
      <c r="K9" s="251"/>
      <c r="L9" s="258"/>
      <c r="M9" s="259"/>
    </row>
    <row r="10" spans="1:15" ht="42.75" customHeight="1">
      <c r="A10" s="544"/>
      <c r="B10" s="546"/>
      <c r="C10" s="551" t="s">
        <v>23</v>
      </c>
      <c r="D10" s="551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26092.7</v>
      </c>
      <c r="D11" s="448">
        <v>26085.350000000002</v>
      </c>
      <c r="E11" s="448">
        <v>25689.600000000006</v>
      </c>
      <c r="F11" s="448">
        <v>25286.500000000004</v>
      </c>
      <c r="G11" s="448">
        <v>24890.750000000007</v>
      </c>
      <c r="H11" s="448">
        <v>26488.450000000004</v>
      </c>
      <c r="I11" s="448">
        <v>26884.199999999997</v>
      </c>
      <c r="J11" s="448">
        <v>27287.300000000003</v>
      </c>
      <c r="K11" s="447">
        <v>26481.1</v>
      </c>
      <c r="L11" s="447">
        <v>25682.25</v>
      </c>
      <c r="M11" s="447">
        <v>4.2790000000000002E-2</v>
      </c>
    </row>
    <row r="12" spans="1:15" ht="12" customHeight="1">
      <c r="A12" s="245">
        <v>2</v>
      </c>
      <c r="B12" s="450" t="s">
        <v>785</v>
      </c>
      <c r="C12" s="447">
        <v>1433.1</v>
      </c>
      <c r="D12" s="448">
        <v>1433.8500000000001</v>
      </c>
      <c r="E12" s="448">
        <v>1424.0000000000002</v>
      </c>
      <c r="F12" s="448">
        <v>1414.9</v>
      </c>
      <c r="G12" s="448">
        <v>1405.0500000000002</v>
      </c>
      <c r="H12" s="448">
        <v>1442.9500000000003</v>
      </c>
      <c r="I12" s="448">
        <v>1452.8000000000002</v>
      </c>
      <c r="J12" s="448">
        <v>1461.9000000000003</v>
      </c>
      <c r="K12" s="447">
        <v>1443.7</v>
      </c>
      <c r="L12" s="447">
        <v>1424.75</v>
      </c>
      <c r="M12" s="447">
        <v>1.4194500000000001</v>
      </c>
    </row>
    <row r="13" spans="1:15" ht="12" customHeight="1">
      <c r="A13" s="245">
        <v>3</v>
      </c>
      <c r="B13" s="450" t="s">
        <v>815</v>
      </c>
      <c r="C13" s="447">
        <v>1772.8</v>
      </c>
      <c r="D13" s="448">
        <v>1764.0666666666668</v>
      </c>
      <c r="E13" s="448">
        <v>1717.1333333333337</v>
      </c>
      <c r="F13" s="448">
        <v>1661.4666666666669</v>
      </c>
      <c r="G13" s="448">
        <v>1614.5333333333338</v>
      </c>
      <c r="H13" s="448">
        <v>1819.7333333333336</v>
      </c>
      <c r="I13" s="448">
        <v>1866.6666666666665</v>
      </c>
      <c r="J13" s="448">
        <v>1922.3333333333335</v>
      </c>
      <c r="K13" s="447">
        <v>1811</v>
      </c>
      <c r="L13" s="447">
        <v>1708.4</v>
      </c>
      <c r="M13" s="447">
        <v>0.68647000000000002</v>
      </c>
    </row>
    <row r="14" spans="1:15" ht="12" customHeight="1">
      <c r="A14" s="245">
        <v>4</v>
      </c>
      <c r="B14" s="450" t="s">
        <v>38</v>
      </c>
      <c r="C14" s="447">
        <v>1965.25</v>
      </c>
      <c r="D14" s="448">
        <v>1970.8333333333333</v>
      </c>
      <c r="E14" s="448">
        <v>1953.7166666666665</v>
      </c>
      <c r="F14" s="448">
        <v>1942.1833333333332</v>
      </c>
      <c r="G14" s="448">
        <v>1925.0666666666664</v>
      </c>
      <c r="H14" s="448">
        <v>1982.3666666666666</v>
      </c>
      <c r="I14" s="448">
        <v>1999.4833333333333</v>
      </c>
      <c r="J14" s="448">
        <v>2011.0166666666667</v>
      </c>
      <c r="K14" s="447">
        <v>1987.95</v>
      </c>
      <c r="L14" s="447">
        <v>1959.3</v>
      </c>
      <c r="M14" s="447">
        <v>6.7481600000000004</v>
      </c>
    </row>
    <row r="15" spans="1:15" ht="12" customHeight="1">
      <c r="A15" s="245">
        <v>5</v>
      </c>
      <c r="B15" s="450" t="s">
        <v>285</v>
      </c>
      <c r="C15" s="447">
        <v>1985</v>
      </c>
      <c r="D15" s="448">
        <v>1980.3333333333333</v>
      </c>
      <c r="E15" s="448">
        <v>1965.6666666666665</v>
      </c>
      <c r="F15" s="448">
        <v>1946.3333333333333</v>
      </c>
      <c r="G15" s="448">
        <v>1931.6666666666665</v>
      </c>
      <c r="H15" s="448">
        <v>1999.6666666666665</v>
      </c>
      <c r="I15" s="448">
        <v>2014.333333333333</v>
      </c>
      <c r="J15" s="448">
        <v>2033.6666666666665</v>
      </c>
      <c r="K15" s="447">
        <v>1995</v>
      </c>
      <c r="L15" s="447">
        <v>1961</v>
      </c>
      <c r="M15" s="447">
        <v>0.22195000000000001</v>
      </c>
    </row>
    <row r="16" spans="1:15" ht="12" customHeight="1">
      <c r="A16" s="245">
        <v>6</v>
      </c>
      <c r="B16" s="450" t="s">
        <v>286</v>
      </c>
      <c r="C16" s="447">
        <v>1253.05</v>
      </c>
      <c r="D16" s="448">
        <v>1261.0166666666667</v>
      </c>
      <c r="E16" s="448">
        <v>1237.0333333333333</v>
      </c>
      <c r="F16" s="448">
        <v>1221.0166666666667</v>
      </c>
      <c r="G16" s="448">
        <v>1197.0333333333333</v>
      </c>
      <c r="H16" s="448">
        <v>1277.0333333333333</v>
      </c>
      <c r="I16" s="448">
        <v>1301.0166666666664</v>
      </c>
      <c r="J16" s="448">
        <v>1317.0333333333333</v>
      </c>
      <c r="K16" s="447">
        <v>1285</v>
      </c>
      <c r="L16" s="447">
        <v>1245</v>
      </c>
      <c r="M16" s="447">
        <v>0.74419999999999997</v>
      </c>
    </row>
    <row r="17" spans="1:13" ht="12" customHeight="1">
      <c r="A17" s="245">
        <v>7</v>
      </c>
      <c r="B17" s="450" t="s">
        <v>222</v>
      </c>
      <c r="C17" s="447">
        <v>980.5</v>
      </c>
      <c r="D17" s="448">
        <v>976.5</v>
      </c>
      <c r="E17" s="448">
        <v>964.05</v>
      </c>
      <c r="F17" s="448">
        <v>947.59999999999991</v>
      </c>
      <c r="G17" s="448">
        <v>935.14999999999986</v>
      </c>
      <c r="H17" s="448">
        <v>992.95</v>
      </c>
      <c r="I17" s="448">
        <v>1005.4000000000001</v>
      </c>
      <c r="J17" s="448">
        <v>1021.8500000000001</v>
      </c>
      <c r="K17" s="447">
        <v>988.95</v>
      </c>
      <c r="L17" s="447">
        <v>960.05</v>
      </c>
      <c r="M17" s="447">
        <v>11.69852</v>
      </c>
    </row>
    <row r="18" spans="1:13" ht="12" customHeight="1">
      <c r="A18" s="245">
        <v>8</v>
      </c>
      <c r="B18" s="450" t="s">
        <v>734</v>
      </c>
      <c r="C18" s="447">
        <v>749.3</v>
      </c>
      <c r="D18" s="448">
        <v>751.4</v>
      </c>
      <c r="E18" s="448">
        <v>737.9</v>
      </c>
      <c r="F18" s="448">
        <v>726.5</v>
      </c>
      <c r="G18" s="448">
        <v>713</v>
      </c>
      <c r="H18" s="448">
        <v>762.8</v>
      </c>
      <c r="I18" s="448">
        <v>776.3</v>
      </c>
      <c r="J18" s="448">
        <v>787.69999999999993</v>
      </c>
      <c r="K18" s="447">
        <v>764.9</v>
      </c>
      <c r="L18" s="447">
        <v>740</v>
      </c>
      <c r="M18" s="447">
        <v>4.2480900000000004</v>
      </c>
    </row>
    <row r="19" spans="1:13" ht="12" customHeight="1">
      <c r="A19" s="245">
        <v>9</v>
      </c>
      <c r="B19" s="450" t="s">
        <v>735</v>
      </c>
      <c r="C19" s="447">
        <v>1664.65</v>
      </c>
      <c r="D19" s="448">
        <v>1682.2333333333333</v>
      </c>
      <c r="E19" s="448">
        <v>1642.4666666666667</v>
      </c>
      <c r="F19" s="448">
        <v>1620.2833333333333</v>
      </c>
      <c r="G19" s="448">
        <v>1580.5166666666667</v>
      </c>
      <c r="H19" s="448">
        <v>1704.4166666666667</v>
      </c>
      <c r="I19" s="448">
        <v>1744.1833333333336</v>
      </c>
      <c r="J19" s="448">
        <v>1766.3666666666668</v>
      </c>
      <c r="K19" s="447">
        <v>1722</v>
      </c>
      <c r="L19" s="447">
        <v>1660.05</v>
      </c>
      <c r="M19" s="447">
        <v>7.5583900000000002</v>
      </c>
    </row>
    <row r="20" spans="1:13" ht="12" customHeight="1">
      <c r="A20" s="245">
        <v>10</v>
      </c>
      <c r="B20" s="450" t="s">
        <v>287</v>
      </c>
      <c r="C20" s="447">
        <v>2309.15</v>
      </c>
      <c r="D20" s="448">
        <v>2310.8833333333332</v>
      </c>
      <c r="E20" s="448">
        <v>2297.7666666666664</v>
      </c>
      <c r="F20" s="448">
        <v>2286.3833333333332</v>
      </c>
      <c r="G20" s="448">
        <v>2273.2666666666664</v>
      </c>
      <c r="H20" s="448">
        <v>2322.2666666666664</v>
      </c>
      <c r="I20" s="448">
        <v>2335.3833333333332</v>
      </c>
      <c r="J20" s="448">
        <v>2346.7666666666664</v>
      </c>
      <c r="K20" s="447">
        <v>2324</v>
      </c>
      <c r="L20" s="447">
        <v>2299.5</v>
      </c>
      <c r="M20" s="447">
        <v>0.49030000000000001</v>
      </c>
    </row>
    <row r="21" spans="1:13" ht="12" customHeight="1">
      <c r="A21" s="245">
        <v>11</v>
      </c>
      <c r="B21" s="450" t="s">
        <v>288</v>
      </c>
      <c r="C21" s="447">
        <v>16036.7</v>
      </c>
      <c r="D21" s="448">
        <v>16042.266666666668</v>
      </c>
      <c r="E21" s="448">
        <v>15894.533333333336</v>
      </c>
      <c r="F21" s="448">
        <v>15752.366666666669</v>
      </c>
      <c r="G21" s="448">
        <v>15604.633333333337</v>
      </c>
      <c r="H21" s="448">
        <v>16184.433333333336</v>
      </c>
      <c r="I21" s="448">
        <v>16332.16666666667</v>
      </c>
      <c r="J21" s="448">
        <v>16474.333333333336</v>
      </c>
      <c r="K21" s="447">
        <v>16190</v>
      </c>
      <c r="L21" s="447">
        <v>15900.1</v>
      </c>
      <c r="M21" s="447">
        <v>9.375E-2</v>
      </c>
    </row>
    <row r="22" spans="1:13" ht="12" customHeight="1">
      <c r="A22" s="245">
        <v>12</v>
      </c>
      <c r="B22" s="450" t="s">
        <v>40</v>
      </c>
      <c r="C22" s="447">
        <v>1315.1</v>
      </c>
      <c r="D22" s="448">
        <v>1317.05</v>
      </c>
      <c r="E22" s="448">
        <v>1298.0999999999999</v>
      </c>
      <c r="F22" s="448">
        <v>1281.0999999999999</v>
      </c>
      <c r="G22" s="448">
        <v>1262.1499999999999</v>
      </c>
      <c r="H22" s="448">
        <v>1334.05</v>
      </c>
      <c r="I22" s="448">
        <v>1353.0000000000002</v>
      </c>
      <c r="J22" s="448">
        <v>1370</v>
      </c>
      <c r="K22" s="447">
        <v>1336</v>
      </c>
      <c r="L22" s="447">
        <v>1300.05</v>
      </c>
      <c r="M22" s="447">
        <v>83.142150000000001</v>
      </c>
    </row>
    <row r="23" spans="1:13">
      <c r="A23" s="245">
        <v>13</v>
      </c>
      <c r="B23" s="450" t="s">
        <v>289</v>
      </c>
      <c r="C23" s="447">
        <v>1299.2</v>
      </c>
      <c r="D23" s="448">
        <v>1297.2333333333333</v>
      </c>
      <c r="E23" s="448">
        <v>1273.9666666666667</v>
      </c>
      <c r="F23" s="448">
        <v>1248.7333333333333</v>
      </c>
      <c r="G23" s="448">
        <v>1225.4666666666667</v>
      </c>
      <c r="H23" s="448">
        <v>1322.4666666666667</v>
      </c>
      <c r="I23" s="448">
        <v>1345.7333333333336</v>
      </c>
      <c r="J23" s="448">
        <v>1370.9666666666667</v>
      </c>
      <c r="K23" s="447">
        <v>1320.5</v>
      </c>
      <c r="L23" s="447">
        <v>1272</v>
      </c>
      <c r="M23" s="447">
        <v>11.450749999999999</v>
      </c>
    </row>
    <row r="24" spans="1:13">
      <c r="A24" s="245">
        <v>14</v>
      </c>
      <c r="B24" s="450" t="s">
        <v>41</v>
      </c>
      <c r="C24" s="447">
        <v>769.2</v>
      </c>
      <c r="D24" s="448">
        <v>770.36666666666667</v>
      </c>
      <c r="E24" s="448">
        <v>765.48333333333335</v>
      </c>
      <c r="F24" s="448">
        <v>761.76666666666665</v>
      </c>
      <c r="G24" s="448">
        <v>756.88333333333333</v>
      </c>
      <c r="H24" s="448">
        <v>774.08333333333337</v>
      </c>
      <c r="I24" s="448">
        <v>778.96666666666681</v>
      </c>
      <c r="J24" s="448">
        <v>782.68333333333339</v>
      </c>
      <c r="K24" s="447">
        <v>775.25</v>
      </c>
      <c r="L24" s="447">
        <v>766.65</v>
      </c>
      <c r="M24" s="447">
        <v>52.748170000000002</v>
      </c>
    </row>
    <row r="25" spans="1:13">
      <c r="A25" s="245">
        <v>15</v>
      </c>
      <c r="B25" s="450" t="s">
        <v>828</v>
      </c>
      <c r="C25" s="447">
        <v>1338.7</v>
      </c>
      <c r="D25" s="448">
        <v>1349.6333333333332</v>
      </c>
      <c r="E25" s="448">
        <v>1299.2666666666664</v>
      </c>
      <c r="F25" s="448">
        <v>1259.8333333333333</v>
      </c>
      <c r="G25" s="448">
        <v>1209.4666666666665</v>
      </c>
      <c r="H25" s="448">
        <v>1389.0666666666664</v>
      </c>
      <c r="I25" s="448">
        <v>1439.4333333333332</v>
      </c>
      <c r="J25" s="448">
        <v>1478.8666666666663</v>
      </c>
      <c r="K25" s="447">
        <v>1400</v>
      </c>
      <c r="L25" s="447">
        <v>1310.2</v>
      </c>
      <c r="M25" s="447">
        <v>66.746250000000003</v>
      </c>
    </row>
    <row r="26" spans="1:13">
      <c r="A26" s="245">
        <v>16</v>
      </c>
      <c r="B26" s="450" t="s">
        <v>290</v>
      </c>
      <c r="C26" s="447">
        <v>1453.85</v>
      </c>
      <c r="D26" s="448">
        <v>1441.3</v>
      </c>
      <c r="E26" s="448">
        <v>1427.6</v>
      </c>
      <c r="F26" s="448">
        <v>1401.35</v>
      </c>
      <c r="G26" s="448">
        <v>1387.6499999999999</v>
      </c>
      <c r="H26" s="448">
        <v>1467.55</v>
      </c>
      <c r="I26" s="448">
        <v>1481.2500000000002</v>
      </c>
      <c r="J26" s="448">
        <v>1507.5</v>
      </c>
      <c r="K26" s="447">
        <v>1455</v>
      </c>
      <c r="L26" s="447">
        <v>1415.05</v>
      </c>
      <c r="M26" s="447">
        <v>41.563470000000002</v>
      </c>
    </row>
    <row r="27" spans="1:13">
      <c r="A27" s="245">
        <v>17</v>
      </c>
      <c r="B27" s="450" t="s">
        <v>223</v>
      </c>
      <c r="C27" s="447">
        <v>125.2</v>
      </c>
      <c r="D27" s="448">
        <v>126.28333333333332</v>
      </c>
      <c r="E27" s="448">
        <v>123.61666666666665</v>
      </c>
      <c r="F27" s="448">
        <v>122.03333333333333</v>
      </c>
      <c r="G27" s="448">
        <v>119.36666666666666</v>
      </c>
      <c r="H27" s="448">
        <v>127.86666666666663</v>
      </c>
      <c r="I27" s="448">
        <v>130.5333333333333</v>
      </c>
      <c r="J27" s="448">
        <v>132.11666666666662</v>
      </c>
      <c r="K27" s="447">
        <v>128.94999999999999</v>
      </c>
      <c r="L27" s="447">
        <v>124.7</v>
      </c>
      <c r="M27" s="447">
        <v>57.725439999999999</v>
      </c>
    </row>
    <row r="28" spans="1:13">
      <c r="A28" s="245">
        <v>18</v>
      </c>
      <c r="B28" s="450" t="s">
        <v>224</v>
      </c>
      <c r="C28" s="447">
        <v>188.5</v>
      </c>
      <c r="D28" s="448">
        <v>187.54999999999998</v>
      </c>
      <c r="E28" s="448">
        <v>185.09999999999997</v>
      </c>
      <c r="F28" s="448">
        <v>181.7</v>
      </c>
      <c r="G28" s="448">
        <v>179.24999999999997</v>
      </c>
      <c r="H28" s="448">
        <v>190.94999999999996</v>
      </c>
      <c r="I28" s="448">
        <v>193.39999999999995</v>
      </c>
      <c r="J28" s="448">
        <v>196.79999999999995</v>
      </c>
      <c r="K28" s="447">
        <v>190</v>
      </c>
      <c r="L28" s="447">
        <v>184.15</v>
      </c>
      <c r="M28" s="447">
        <v>14.796939999999999</v>
      </c>
    </row>
    <row r="29" spans="1:13">
      <c r="A29" s="245">
        <v>19</v>
      </c>
      <c r="B29" s="450" t="s">
        <v>291</v>
      </c>
      <c r="C29" s="447">
        <v>479.95</v>
      </c>
      <c r="D29" s="448">
        <v>484.33333333333331</v>
      </c>
      <c r="E29" s="448">
        <v>470.66666666666663</v>
      </c>
      <c r="F29" s="448">
        <v>461.38333333333333</v>
      </c>
      <c r="G29" s="448">
        <v>447.71666666666664</v>
      </c>
      <c r="H29" s="448">
        <v>493.61666666666662</v>
      </c>
      <c r="I29" s="448">
        <v>507.28333333333325</v>
      </c>
      <c r="J29" s="448">
        <v>516.56666666666661</v>
      </c>
      <c r="K29" s="447">
        <v>498</v>
      </c>
      <c r="L29" s="447">
        <v>475.05</v>
      </c>
      <c r="M29" s="447">
        <v>3.2444099999999998</v>
      </c>
    </row>
    <row r="30" spans="1:13">
      <c r="A30" s="245">
        <v>20</v>
      </c>
      <c r="B30" s="450" t="s">
        <v>292</v>
      </c>
      <c r="C30" s="447">
        <v>332.15</v>
      </c>
      <c r="D30" s="448">
        <v>334.25</v>
      </c>
      <c r="E30" s="448">
        <v>326</v>
      </c>
      <c r="F30" s="448">
        <v>319.85000000000002</v>
      </c>
      <c r="G30" s="448">
        <v>311.60000000000002</v>
      </c>
      <c r="H30" s="448">
        <v>340.4</v>
      </c>
      <c r="I30" s="448">
        <v>348.65</v>
      </c>
      <c r="J30" s="448">
        <v>354.79999999999995</v>
      </c>
      <c r="K30" s="447">
        <v>342.5</v>
      </c>
      <c r="L30" s="447">
        <v>328.1</v>
      </c>
      <c r="M30" s="447">
        <v>3.8207100000000001</v>
      </c>
    </row>
    <row r="31" spans="1:13">
      <c r="A31" s="245">
        <v>21</v>
      </c>
      <c r="B31" s="450" t="s">
        <v>736</v>
      </c>
      <c r="C31" s="447">
        <v>5097.3</v>
      </c>
      <c r="D31" s="448">
        <v>5122.7666666666664</v>
      </c>
      <c r="E31" s="448">
        <v>5054.5333333333328</v>
      </c>
      <c r="F31" s="448">
        <v>5011.7666666666664</v>
      </c>
      <c r="G31" s="448">
        <v>4943.5333333333328</v>
      </c>
      <c r="H31" s="448">
        <v>5165.5333333333328</v>
      </c>
      <c r="I31" s="448">
        <v>5233.7666666666664</v>
      </c>
      <c r="J31" s="448">
        <v>5276.5333333333328</v>
      </c>
      <c r="K31" s="447">
        <v>5191</v>
      </c>
      <c r="L31" s="447">
        <v>5080</v>
      </c>
      <c r="M31" s="447">
        <v>0.51354</v>
      </c>
    </row>
    <row r="32" spans="1:13">
      <c r="A32" s="245">
        <v>22</v>
      </c>
      <c r="B32" s="450" t="s">
        <v>225</v>
      </c>
      <c r="C32" s="447">
        <v>1935.1</v>
      </c>
      <c r="D32" s="448">
        <v>1938.4833333333336</v>
      </c>
      <c r="E32" s="448">
        <v>1926.2666666666671</v>
      </c>
      <c r="F32" s="448">
        <v>1917.4333333333336</v>
      </c>
      <c r="G32" s="448">
        <v>1905.2166666666672</v>
      </c>
      <c r="H32" s="448">
        <v>1947.3166666666671</v>
      </c>
      <c r="I32" s="448">
        <v>1959.5333333333333</v>
      </c>
      <c r="J32" s="448">
        <v>1968.366666666667</v>
      </c>
      <c r="K32" s="447">
        <v>1950.7</v>
      </c>
      <c r="L32" s="447">
        <v>1929.65</v>
      </c>
      <c r="M32" s="447">
        <v>0.81216999999999995</v>
      </c>
    </row>
    <row r="33" spans="1:13">
      <c r="A33" s="245">
        <v>23</v>
      </c>
      <c r="B33" s="450" t="s">
        <v>293</v>
      </c>
      <c r="C33" s="447">
        <v>2267.35</v>
      </c>
      <c r="D33" s="448">
        <v>2255.5333333333333</v>
      </c>
      <c r="E33" s="448">
        <v>2236.0666666666666</v>
      </c>
      <c r="F33" s="448">
        <v>2204.7833333333333</v>
      </c>
      <c r="G33" s="448">
        <v>2185.3166666666666</v>
      </c>
      <c r="H33" s="448">
        <v>2286.8166666666666</v>
      </c>
      <c r="I33" s="448">
        <v>2306.2833333333328</v>
      </c>
      <c r="J33" s="448">
        <v>2337.5666666666666</v>
      </c>
      <c r="K33" s="447">
        <v>2275</v>
      </c>
      <c r="L33" s="447">
        <v>2224.25</v>
      </c>
      <c r="M33" s="447">
        <v>0.26082</v>
      </c>
    </row>
    <row r="34" spans="1:13">
      <c r="A34" s="245">
        <v>24</v>
      </c>
      <c r="B34" s="450" t="s">
        <v>737</v>
      </c>
      <c r="C34" s="447">
        <v>132.35</v>
      </c>
      <c r="D34" s="448">
        <v>134.04999999999998</v>
      </c>
      <c r="E34" s="448">
        <v>129.79999999999995</v>
      </c>
      <c r="F34" s="448">
        <v>127.24999999999997</v>
      </c>
      <c r="G34" s="448">
        <v>122.99999999999994</v>
      </c>
      <c r="H34" s="448">
        <v>136.59999999999997</v>
      </c>
      <c r="I34" s="448">
        <v>140.85000000000002</v>
      </c>
      <c r="J34" s="448">
        <v>143.39999999999998</v>
      </c>
      <c r="K34" s="447">
        <v>138.30000000000001</v>
      </c>
      <c r="L34" s="447">
        <v>131.5</v>
      </c>
      <c r="M34" s="447">
        <v>21.024789999999999</v>
      </c>
    </row>
    <row r="35" spans="1:13">
      <c r="A35" s="245">
        <v>25</v>
      </c>
      <c r="B35" s="450" t="s">
        <v>294</v>
      </c>
      <c r="C35" s="447">
        <v>956.45</v>
      </c>
      <c r="D35" s="448">
        <v>961.25</v>
      </c>
      <c r="E35" s="448">
        <v>947.65</v>
      </c>
      <c r="F35" s="448">
        <v>938.85</v>
      </c>
      <c r="G35" s="448">
        <v>925.25</v>
      </c>
      <c r="H35" s="448">
        <v>970.05</v>
      </c>
      <c r="I35" s="448">
        <v>983.64999999999986</v>
      </c>
      <c r="J35" s="448">
        <v>992.44999999999993</v>
      </c>
      <c r="K35" s="447">
        <v>974.85</v>
      </c>
      <c r="L35" s="447">
        <v>952.45</v>
      </c>
      <c r="M35" s="447">
        <v>3.38273</v>
      </c>
    </row>
    <row r="36" spans="1:13">
      <c r="A36" s="245">
        <v>26</v>
      </c>
      <c r="B36" s="450" t="s">
        <v>226</v>
      </c>
      <c r="C36" s="447">
        <v>3003.5</v>
      </c>
      <c r="D36" s="448">
        <v>3011.25</v>
      </c>
      <c r="E36" s="448">
        <v>2982.5</v>
      </c>
      <c r="F36" s="448">
        <v>2961.5</v>
      </c>
      <c r="G36" s="448">
        <v>2932.75</v>
      </c>
      <c r="H36" s="448">
        <v>3032.25</v>
      </c>
      <c r="I36" s="448">
        <v>3061</v>
      </c>
      <c r="J36" s="448">
        <v>3082</v>
      </c>
      <c r="K36" s="447">
        <v>3040</v>
      </c>
      <c r="L36" s="447">
        <v>2990.25</v>
      </c>
      <c r="M36" s="447">
        <v>4.2578699999999996</v>
      </c>
    </row>
    <row r="37" spans="1:13">
      <c r="A37" s="245">
        <v>27</v>
      </c>
      <c r="B37" s="450" t="s">
        <v>738</v>
      </c>
      <c r="C37" s="447">
        <v>3608.05</v>
      </c>
      <c r="D37" s="448">
        <v>3611.0166666666664</v>
      </c>
      <c r="E37" s="448">
        <v>3557.0333333333328</v>
      </c>
      <c r="F37" s="448">
        <v>3506.0166666666664</v>
      </c>
      <c r="G37" s="448">
        <v>3452.0333333333328</v>
      </c>
      <c r="H37" s="448">
        <v>3662.0333333333328</v>
      </c>
      <c r="I37" s="448">
        <v>3716.0166666666664</v>
      </c>
      <c r="J37" s="448">
        <v>3767.0333333333328</v>
      </c>
      <c r="K37" s="447">
        <v>3665</v>
      </c>
      <c r="L37" s="447">
        <v>3560</v>
      </c>
      <c r="M37" s="447">
        <v>1.3481399999999999</v>
      </c>
    </row>
    <row r="38" spans="1:13">
      <c r="A38" s="245">
        <v>28</v>
      </c>
      <c r="B38" s="450" t="s">
        <v>800</v>
      </c>
      <c r="C38" s="447">
        <v>21</v>
      </c>
      <c r="D38" s="448">
        <v>21.083333333333332</v>
      </c>
      <c r="E38" s="448">
        <v>20.716666666666665</v>
      </c>
      <c r="F38" s="448">
        <v>20.433333333333334</v>
      </c>
      <c r="G38" s="448">
        <v>20.066666666666666</v>
      </c>
      <c r="H38" s="448">
        <v>21.366666666666664</v>
      </c>
      <c r="I38" s="448">
        <v>21.733333333333331</v>
      </c>
      <c r="J38" s="448">
        <v>22.016666666666662</v>
      </c>
      <c r="K38" s="447">
        <v>21.45</v>
      </c>
      <c r="L38" s="447">
        <v>20.8</v>
      </c>
      <c r="M38" s="447">
        <v>98.40513</v>
      </c>
    </row>
    <row r="39" spans="1:13">
      <c r="A39" s="245">
        <v>29</v>
      </c>
      <c r="B39" s="450" t="s">
        <v>44</v>
      </c>
      <c r="C39" s="447">
        <v>791.65</v>
      </c>
      <c r="D39" s="448">
        <v>790.76666666666677</v>
      </c>
      <c r="E39" s="448">
        <v>786.08333333333348</v>
      </c>
      <c r="F39" s="448">
        <v>780.51666666666677</v>
      </c>
      <c r="G39" s="448">
        <v>775.83333333333348</v>
      </c>
      <c r="H39" s="448">
        <v>796.33333333333348</v>
      </c>
      <c r="I39" s="448">
        <v>801.01666666666665</v>
      </c>
      <c r="J39" s="448">
        <v>806.58333333333348</v>
      </c>
      <c r="K39" s="447">
        <v>795.45</v>
      </c>
      <c r="L39" s="447">
        <v>785.2</v>
      </c>
      <c r="M39" s="447">
        <v>5.8305699999999998</v>
      </c>
    </row>
    <row r="40" spans="1:13">
      <c r="A40" s="245">
        <v>30</v>
      </c>
      <c r="B40" s="450" t="s">
        <v>296</v>
      </c>
      <c r="C40" s="447">
        <v>3005.3</v>
      </c>
      <c r="D40" s="448">
        <v>2991.65</v>
      </c>
      <c r="E40" s="448">
        <v>2953.3</v>
      </c>
      <c r="F40" s="448">
        <v>2901.3</v>
      </c>
      <c r="G40" s="448">
        <v>2862.9500000000003</v>
      </c>
      <c r="H40" s="448">
        <v>3043.65</v>
      </c>
      <c r="I40" s="448">
        <v>3081.9999999999995</v>
      </c>
      <c r="J40" s="448">
        <v>3134</v>
      </c>
      <c r="K40" s="447">
        <v>3030</v>
      </c>
      <c r="L40" s="447">
        <v>2939.65</v>
      </c>
      <c r="M40" s="447">
        <v>0.69140000000000001</v>
      </c>
    </row>
    <row r="41" spans="1:13">
      <c r="A41" s="245">
        <v>31</v>
      </c>
      <c r="B41" s="450" t="s">
        <v>45</v>
      </c>
      <c r="C41" s="447">
        <v>321.45</v>
      </c>
      <c r="D41" s="448">
        <v>322.01666666666665</v>
      </c>
      <c r="E41" s="448">
        <v>319.68333333333328</v>
      </c>
      <c r="F41" s="448">
        <v>317.91666666666663</v>
      </c>
      <c r="G41" s="448">
        <v>315.58333333333326</v>
      </c>
      <c r="H41" s="448">
        <v>323.7833333333333</v>
      </c>
      <c r="I41" s="448">
        <v>326.11666666666667</v>
      </c>
      <c r="J41" s="448">
        <v>327.88333333333333</v>
      </c>
      <c r="K41" s="447">
        <v>324.35000000000002</v>
      </c>
      <c r="L41" s="447">
        <v>320.25</v>
      </c>
      <c r="M41" s="447">
        <v>40.391190000000002</v>
      </c>
    </row>
    <row r="42" spans="1:13">
      <c r="A42" s="245">
        <v>32</v>
      </c>
      <c r="B42" s="450" t="s">
        <v>46</v>
      </c>
      <c r="C42" s="447">
        <v>3247.75</v>
      </c>
      <c r="D42" s="448">
        <v>3244.0499999999997</v>
      </c>
      <c r="E42" s="448">
        <v>3228.6999999999994</v>
      </c>
      <c r="F42" s="448">
        <v>3209.6499999999996</v>
      </c>
      <c r="G42" s="448">
        <v>3194.2999999999993</v>
      </c>
      <c r="H42" s="448">
        <v>3263.0999999999995</v>
      </c>
      <c r="I42" s="448">
        <v>3278.45</v>
      </c>
      <c r="J42" s="448">
        <v>3297.4999999999995</v>
      </c>
      <c r="K42" s="447">
        <v>3259.4</v>
      </c>
      <c r="L42" s="447">
        <v>3225</v>
      </c>
      <c r="M42" s="447">
        <v>4.7143899999999999</v>
      </c>
    </row>
    <row r="43" spans="1:13">
      <c r="A43" s="245">
        <v>33</v>
      </c>
      <c r="B43" s="450" t="s">
        <v>47</v>
      </c>
      <c r="C43" s="447">
        <v>217.35</v>
      </c>
      <c r="D43" s="448">
        <v>216.95000000000002</v>
      </c>
      <c r="E43" s="448">
        <v>214.90000000000003</v>
      </c>
      <c r="F43" s="448">
        <v>212.45000000000002</v>
      </c>
      <c r="G43" s="448">
        <v>210.40000000000003</v>
      </c>
      <c r="H43" s="448">
        <v>219.40000000000003</v>
      </c>
      <c r="I43" s="448">
        <v>221.45000000000005</v>
      </c>
      <c r="J43" s="448">
        <v>223.90000000000003</v>
      </c>
      <c r="K43" s="447">
        <v>219</v>
      </c>
      <c r="L43" s="447">
        <v>214.5</v>
      </c>
      <c r="M43" s="447">
        <v>76.735079999999996</v>
      </c>
    </row>
    <row r="44" spans="1:13">
      <c r="A44" s="245">
        <v>34</v>
      </c>
      <c r="B44" s="450" t="s">
        <v>48</v>
      </c>
      <c r="C44" s="447">
        <v>125.45</v>
      </c>
      <c r="D44" s="448">
        <v>125.38333333333333</v>
      </c>
      <c r="E44" s="448">
        <v>123.91666666666666</v>
      </c>
      <c r="F44" s="448">
        <v>122.38333333333333</v>
      </c>
      <c r="G44" s="448">
        <v>120.91666666666666</v>
      </c>
      <c r="H44" s="448">
        <v>126.91666666666666</v>
      </c>
      <c r="I44" s="448">
        <v>128.38333333333333</v>
      </c>
      <c r="J44" s="448">
        <v>129.91666666666666</v>
      </c>
      <c r="K44" s="447">
        <v>126.85</v>
      </c>
      <c r="L44" s="447">
        <v>123.85</v>
      </c>
      <c r="M44" s="447">
        <v>155.00993</v>
      </c>
    </row>
    <row r="45" spans="1:13">
      <c r="A45" s="245">
        <v>35</v>
      </c>
      <c r="B45" s="450" t="s">
        <v>297</v>
      </c>
      <c r="C45" s="447">
        <v>87.3</v>
      </c>
      <c r="D45" s="448">
        <v>87.333333333333329</v>
      </c>
      <c r="E45" s="448">
        <v>86.36666666666666</v>
      </c>
      <c r="F45" s="448">
        <v>85.433333333333337</v>
      </c>
      <c r="G45" s="448">
        <v>84.466666666666669</v>
      </c>
      <c r="H45" s="448">
        <v>88.266666666666652</v>
      </c>
      <c r="I45" s="448">
        <v>89.23333333333332</v>
      </c>
      <c r="J45" s="448">
        <v>90.166666666666643</v>
      </c>
      <c r="K45" s="447">
        <v>88.3</v>
      </c>
      <c r="L45" s="447">
        <v>86.4</v>
      </c>
      <c r="M45" s="447">
        <v>11.655749999999999</v>
      </c>
    </row>
    <row r="46" spans="1:13">
      <c r="A46" s="245">
        <v>36</v>
      </c>
      <c r="B46" s="450" t="s">
        <v>50</v>
      </c>
      <c r="C46" s="447">
        <v>2832.5</v>
      </c>
      <c r="D46" s="448">
        <v>2827.1666666666665</v>
      </c>
      <c r="E46" s="448">
        <v>2800.333333333333</v>
      </c>
      <c r="F46" s="448">
        <v>2768.1666666666665</v>
      </c>
      <c r="G46" s="448">
        <v>2741.333333333333</v>
      </c>
      <c r="H46" s="448">
        <v>2859.333333333333</v>
      </c>
      <c r="I46" s="448">
        <v>2886.1666666666661</v>
      </c>
      <c r="J46" s="448">
        <v>2918.333333333333</v>
      </c>
      <c r="K46" s="447">
        <v>2854</v>
      </c>
      <c r="L46" s="447">
        <v>2795</v>
      </c>
      <c r="M46" s="447">
        <v>13.28308</v>
      </c>
    </row>
    <row r="47" spans="1:13">
      <c r="A47" s="245">
        <v>37</v>
      </c>
      <c r="B47" s="450" t="s">
        <v>298</v>
      </c>
      <c r="C47" s="447">
        <v>148.80000000000001</v>
      </c>
      <c r="D47" s="448">
        <v>149.63333333333333</v>
      </c>
      <c r="E47" s="448">
        <v>147.56666666666666</v>
      </c>
      <c r="F47" s="448">
        <v>146.33333333333334</v>
      </c>
      <c r="G47" s="448">
        <v>144.26666666666668</v>
      </c>
      <c r="H47" s="448">
        <v>150.86666666666665</v>
      </c>
      <c r="I47" s="448">
        <v>152.93333333333331</v>
      </c>
      <c r="J47" s="448">
        <v>154.16666666666663</v>
      </c>
      <c r="K47" s="447">
        <v>151.69999999999999</v>
      </c>
      <c r="L47" s="447">
        <v>148.4</v>
      </c>
      <c r="M47" s="447">
        <v>4.3769200000000001</v>
      </c>
    </row>
    <row r="48" spans="1:13">
      <c r="A48" s="245">
        <v>38</v>
      </c>
      <c r="B48" s="450" t="s">
        <v>299</v>
      </c>
      <c r="C48" s="447">
        <v>3773.85</v>
      </c>
      <c r="D48" s="448">
        <v>3779.7666666666664</v>
      </c>
      <c r="E48" s="448">
        <v>3760.583333333333</v>
      </c>
      <c r="F48" s="448">
        <v>3747.3166666666666</v>
      </c>
      <c r="G48" s="448">
        <v>3728.1333333333332</v>
      </c>
      <c r="H48" s="448">
        <v>3793.0333333333328</v>
      </c>
      <c r="I48" s="448">
        <v>3812.2166666666662</v>
      </c>
      <c r="J48" s="448">
        <v>3825.4833333333327</v>
      </c>
      <c r="K48" s="447">
        <v>3798.95</v>
      </c>
      <c r="L48" s="447">
        <v>3766.5</v>
      </c>
      <c r="M48" s="447">
        <v>0.12349</v>
      </c>
    </row>
    <row r="49" spans="1:13">
      <c r="A49" s="245">
        <v>39</v>
      </c>
      <c r="B49" s="450" t="s">
        <v>300</v>
      </c>
      <c r="C49" s="447">
        <v>1753</v>
      </c>
      <c r="D49" s="448">
        <v>1762.6000000000001</v>
      </c>
      <c r="E49" s="448">
        <v>1732.4000000000003</v>
      </c>
      <c r="F49" s="448">
        <v>1711.8000000000002</v>
      </c>
      <c r="G49" s="448">
        <v>1681.6000000000004</v>
      </c>
      <c r="H49" s="448">
        <v>1783.2000000000003</v>
      </c>
      <c r="I49" s="448">
        <v>1813.4</v>
      </c>
      <c r="J49" s="448">
        <v>1834.0000000000002</v>
      </c>
      <c r="K49" s="447">
        <v>1792.8</v>
      </c>
      <c r="L49" s="447">
        <v>1742</v>
      </c>
      <c r="M49" s="447">
        <v>3.2132000000000001</v>
      </c>
    </row>
    <row r="50" spans="1:13">
      <c r="A50" s="245">
        <v>40</v>
      </c>
      <c r="B50" s="450" t="s">
        <v>301</v>
      </c>
      <c r="C50" s="447">
        <v>8562.9500000000007</v>
      </c>
      <c r="D50" s="448">
        <v>8531.9333333333325</v>
      </c>
      <c r="E50" s="448">
        <v>8464.9666666666653</v>
      </c>
      <c r="F50" s="448">
        <v>8366.9833333333336</v>
      </c>
      <c r="G50" s="448">
        <v>8300.0166666666664</v>
      </c>
      <c r="H50" s="448">
        <v>8629.9166666666642</v>
      </c>
      <c r="I50" s="448">
        <v>8696.8833333333314</v>
      </c>
      <c r="J50" s="448">
        <v>8794.8666666666631</v>
      </c>
      <c r="K50" s="447">
        <v>8598.9</v>
      </c>
      <c r="L50" s="447">
        <v>8433.9500000000007</v>
      </c>
      <c r="M50" s="447">
        <v>0.29654000000000003</v>
      </c>
    </row>
    <row r="51" spans="1:13">
      <c r="A51" s="245">
        <v>41</v>
      </c>
      <c r="B51" s="450" t="s">
        <v>52</v>
      </c>
      <c r="C51" s="447">
        <v>1013.15</v>
      </c>
      <c r="D51" s="448">
        <v>1018.8333333333334</v>
      </c>
      <c r="E51" s="448">
        <v>1002.7666666666667</v>
      </c>
      <c r="F51" s="448">
        <v>992.38333333333333</v>
      </c>
      <c r="G51" s="448">
        <v>976.31666666666661</v>
      </c>
      <c r="H51" s="448">
        <v>1029.2166666666667</v>
      </c>
      <c r="I51" s="448">
        <v>1045.2833333333335</v>
      </c>
      <c r="J51" s="448">
        <v>1055.6666666666667</v>
      </c>
      <c r="K51" s="447">
        <v>1034.9000000000001</v>
      </c>
      <c r="L51" s="447">
        <v>1008.45</v>
      </c>
      <c r="M51" s="447">
        <v>13.384980000000001</v>
      </c>
    </row>
    <row r="52" spans="1:13">
      <c r="A52" s="245">
        <v>42</v>
      </c>
      <c r="B52" s="450" t="s">
        <v>302</v>
      </c>
      <c r="C52" s="447">
        <v>528.85</v>
      </c>
      <c r="D52" s="448">
        <v>532.51666666666677</v>
      </c>
      <c r="E52" s="448">
        <v>520.33333333333348</v>
      </c>
      <c r="F52" s="448">
        <v>511.81666666666672</v>
      </c>
      <c r="G52" s="448">
        <v>499.63333333333344</v>
      </c>
      <c r="H52" s="448">
        <v>541.03333333333353</v>
      </c>
      <c r="I52" s="448">
        <v>553.2166666666667</v>
      </c>
      <c r="J52" s="448">
        <v>561.73333333333358</v>
      </c>
      <c r="K52" s="447">
        <v>544.70000000000005</v>
      </c>
      <c r="L52" s="447">
        <v>524</v>
      </c>
      <c r="M52" s="447">
        <v>2.3686600000000002</v>
      </c>
    </row>
    <row r="53" spans="1:13">
      <c r="A53" s="245">
        <v>43</v>
      </c>
      <c r="B53" s="450" t="s">
        <v>227</v>
      </c>
      <c r="C53" s="447">
        <v>3034.15</v>
      </c>
      <c r="D53" s="448">
        <v>3039.0499999999997</v>
      </c>
      <c r="E53" s="448">
        <v>3008.0999999999995</v>
      </c>
      <c r="F53" s="448">
        <v>2982.0499999999997</v>
      </c>
      <c r="G53" s="448">
        <v>2951.0999999999995</v>
      </c>
      <c r="H53" s="448">
        <v>3065.0999999999995</v>
      </c>
      <c r="I53" s="448">
        <v>3096.0499999999993</v>
      </c>
      <c r="J53" s="448">
        <v>3122.0999999999995</v>
      </c>
      <c r="K53" s="447">
        <v>3070</v>
      </c>
      <c r="L53" s="447">
        <v>3013</v>
      </c>
      <c r="M53" s="447">
        <v>3.7539699999999998</v>
      </c>
    </row>
    <row r="54" spans="1:13">
      <c r="A54" s="245">
        <v>44</v>
      </c>
      <c r="B54" s="450" t="s">
        <v>54</v>
      </c>
      <c r="C54" s="447">
        <v>730.9</v>
      </c>
      <c r="D54" s="448">
        <v>723.76666666666677</v>
      </c>
      <c r="E54" s="448">
        <v>714.13333333333355</v>
      </c>
      <c r="F54" s="448">
        <v>697.36666666666679</v>
      </c>
      <c r="G54" s="448">
        <v>687.73333333333358</v>
      </c>
      <c r="H54" s="448">
        <v>740.53333333333353</v>
      </c>
      <c r="I54" s="448">
        <v>750.16666666666674</v>
      </c>
      <c r="J54" s="448">
        <v>766.93333333333351</v>
      </c>
      <c r="K54" s="447">
        <v>733.4</v>
      </c>
      <c r="L54" s="447">
        <v>707</v>
      </c>
      <c r="M54" s="447">
        <v>158.83691999999999</v>
      </c>
    </row>
    <row r="55" spans="1:13">
      <c r="A55" s="245">
        <v>45</v>
      </c>
      <c r="B55" s="450" t="s">
        <v>303</v>
      </c>
      <c r="C55" s="447">
        <v>2443.5500000000002</v>
      </c>
      <c r="D55" s="448">
        <v>2456.1833333333334</v>
      </c>
      <c r="E55" s="448">
        <v>2417.3666666666668</v>
      </c>
      <c r="F55" s="448">
        <v>2391.1833333333334</v>
      </c>
      <c r="G55" s="448">
        <v>2352.3666666666668</v>
      </c>
      <c r="H55" s="448">
        <v>2482.3666666666668</v>
      </c>
      <c r="I55" s="448">
        <v>2521.1833333333334</v>
      </c>
      <c r="J55" s="448">
        <v>2547.3666666666668</v>
      </c>
      <c r="K55" s="447">
        <v>2495</v>
      </c>
      <c r="L55" s="447">
        <v>2430</v>
      </c>
      <c r="M55" s="447">
        <v>0.30538999999999999</v>
      </c>
    </row>
    <row r="56" spans="1:13">
      <c r="A56" s="245">
        <v>46</v>
      </c>
      <c r="B56" s="450" t="s">
        <v>304</v>
      </c>
      <c r="C56" s="447">
        <v>1314.75</v>
      </c>
      <c r="D56" s="448">
        <v>1325.7166666666667</v>
      </c>
      <c r="E56" s="448">
        <v>1294.0333333333333</v>
      </c>
      <c r="F56" s="448">
        <v>1273.3166666666666</v>
      </c>
      <c r="G56" s="448">
        <v>1241.6333333333332</v>
      </c>
      <c r="H56" s="448">
        <v>1346.4333333333334</v>
      </c>
      <c r="I56" s="448">
        <v>1378.1166666666668</v>
      </c>
      <c r="J56" s="448">
        <v>1398.8333333333335</v>
      </c>
      <c r="K56" s="447">
        <v>1357.4</v>
      </c>
      <c r="L56" s="447">
        <v>1305</v>
      </c>
      <c r="M56" s="447">
        <v>9.7264900000000001</v>
      </c>
    </row>
    <row r="57" spans="1:13">
      <c r="A57" s="245">
        <v>47</v>
      </c>
      <c r="B57" s="450" t="s">
        <v>305</v>
      </c>
      <c r="C57" s="447">
        <v>747.1</v>
      </c>
      <c r="D57" s="448">
        <v>754.68333333333339</v>
      </c>
      <c r="E57" s="448">
        <v>736.41666666666674</v>
      </c>
      <c r="F57" s="448">
        <v>725.73333333333335</v>
      </c>
      <c r="G57" s="448">
        <v>707.4666666666667</v>
      </c>
      <c r="H57" s="448">
        <v>765.36666666666679</v>
      </c>
      <c r="I57" s="448">
        <v>783.63333333333344</v>
      </c>
      <c r="J57" s="448">
        <v>794.31666666666683</v>
      </c>
      <c r="K57" s="447">
        <v>772.95</v>
      </c>
      <c r="L57" s="447">
        <v>744</v>
      </c>
      <c r="M57" s="447">
        <v>4.7306499999999998</v>
      </c>
    </row>
    <row r="58" spans="1:13">
      <c r="A58" s="245">
        <v>48</v>
      </c>
      <c r="B58" s="450" t="s">
        <v>55</v>
      </c>
      <c r="C58" s="447">
        <v>4125.55</v>
      </c>
      <c r="D58" s="448">
        <v>4104.2166666666662</v>
      </c>
      <c r="E58" s="448">
        <v>4076.4333333333325</v>
      </c>
      <c r="F58" s="448">
        <v>4027.3166666666662</v>
      </c>
      <c r="G58" s="448">
        <v>3999.5333333333324</v>
      </c>
      <c r="H58" s="448">
        <v>4153.3333333333321</v>
      </c>
      <c r="I58" s="448">
        <v>4181.1166666666668</v>
      </c>
      <c r="J58" s="448">
        <v>4230.2333333333327</v>
      </c>
      <c r="K58" s="447">
        <v>4132</v>
      </c>
      <c r="L58" s="447">
        <v>4055.1</v>
      </c>
      <c r="M58" s="447">
        <v>3.78016</v>
      </c>
    </row>
    <row r="59" spans="1:13">
      <c r="A59" s="245">
        <v>49</v>
      </c>
      <c r="B59" s="450" t="s">
        <v>306</v>
      </c>
      <c r="C59" s="447">
        <v>278.64999999999998</v>
      </c>
      <c r="D59" s="448">
        <v>279.88333333333333</v>
      </c>
      <c r="E59" s="448">
        <v>273.76666666666665</v>
      </c>
      <c r="F59" s="448">
        <v>268.88333333333333</v>
      </c>
      <c r="G59" s="448">
        <v>262.76666666666665</v>
      </c>
      <c r="H59" s="448">
        <v>284.76666666666665</v>
      </c>
      <c r="I59" s="448">
        <v>290.88333333333333</v>
      </c>
      <c r="J59" s="448">
        <v>295.76666666666665</v>
      </c>
      <c r="K59" s="447">
        <v>286</v>
      </c>
      <c r="L59" s="447">
        <v>275</v>
      </c>
      <c r="M59" s="447">
        <v>12.83793</v>
      </c>
    </row>
    <row r="60" spans="1:13" ht="12" customHeight="1">
      <c r="A60" s="245">
        <v>50</v>
      </c>
      <c r="B60" s="450" t="s">
        <v>307</v>
      </c>
      <c r="C60" s="447">
        <v>1136</v>
      </c>
      <c r="D60" s="448">
        <v>1148.8999999999999</v>
      </c>
      <c r="E60" s="448">
        <v>1112.0999999999997</v>
      </c>
      <c r="F60" s="448">
        <v>1088.1999999999998</v>
      </c>
      <c r="G60" s="448">
        <v>1051.3999999999996</v>
      </c>
      <c r="H60" s="448">
        <v>1172.7999999999997</v>
      </c>
      <c r="I60" s="448">
        <v>1209.5999999999999</v>
      </c>
      <c r="J60" s="448">
        <v>1233.4999999999998</v>
      </c>
      <c r="K60" s="447">
        <v>1185.7</v>
      </c>
      <c r="L60" s="447">
        <v>1125</v>
      </c>
      <c r="M60" s="447">
        <v>1.81643</v>
      </c>
    </row>
    <row r="61" spans="1:13">
      <c r="A61" s="245">
        <v>51</v>
      </c>
      <c r="B61" s="450" t="s">
        <v>58</v>
      </c>
      <c r="C61" s="447">
        <v>5631.75</v>
      </c>
      <c r="D61" s="448">
        <v>5637.6833333333334</v>
      </c>
      <c r="E61" s="448">
        <v>5580.3666666666668</v>
      </c>
      <c r="F61" s="448">
        <v>5528.9833333333336</v>
      </c>
      <c r="G61" s="448">
        <v>5471.666666666667</v>
      </c>
      <c r="H61" s="448">
        <v>5689.0666666666666</v>
      </c>
      <c r="I61" s="448">
        <v>5746.3833333333341</v>
      </c>
      <c r="J61" s="448">
        <v>5797.7666666666664</v>
      </c>
      <c r="K61" s="447">
        <v>5695</v>
      </c>
      <c r="L61" s="447">
        <v>5586.3</v>
      </c>
      <c r="M61" s="447">
        <v>18.569659999999999</v>
      </c>
    </row>
    <row r="62" spans="1:13">
      <c r="A62" s="245">
        <v>52</v>
      </c>
      <c r="B62" s="450" t="s">
        <v>57</v>
      </c>
      <c r="C62" s="447">
        <v>11265.15</v>
      </c>
      <c r="D62" s="448">
        <v>11297.716666666667</v>
      </c>
      <c r="E62" s="448">
        <v>11180.433333333334</v>
      </c>
      <c r="F62" s="448">
        <v>11095.716666666667</v>
      </c>
      <c r="G62" s="448">
        <v>10978.433333333334</v>
      </c>
      <c r="H62" s="448">
        <v>11382.433333333334</v>
      </c>
      <c r="I62" s="448">
        <v>11499.716666666667</v>
      </c>
      <c r="J62" s="448">
        <v>11584.433333333334</v>
      </c>
      <c r="K62" s="447">
        <v>11415</v>
      </c>
      <c r="L62" s="447">
        <v>11213</v>
      </c>
      <c r="M62" s="447">
        <v>2.77521</v>
      </c>
    </row>
    <row r="63" spans="1:13">
      <c r="A63" s="245">
        <v>53</v>
      </c>
      <c r="B63" s="450" t="s">
        <v>228</v>
      </c>
      <c r="C63" s="447">
        <v>3588.25</v>
      </c>
      <c r="D63" s="448">
        <v>3604.3333333333335</v>
      </c>
      <c r="E63" s="448">
        <v>3547.916666666667</v>
      </c>
      <c r="F63" s="448">
        <v>3507.5833333333335</v>
      </c>
      <c r="G63" s="448">
        <v>3451.166666666667</v>
      </c>
      <c r="H63" s="448">
        <v>3644.666666666667</v>
      </c>
      <c r="I63" s="448">
        <v>3701.0833333333339</v>
      </c>
      <c r="J63" s="448">
        <v>3741.416666666667</v>
      </c>
      <c r="K63" s="447">
        <v>3660.75</v>
      </c>
      <c r="L63" s="447">
        <v>3564</v>
      </c>
      <c r="M63" s="447">
        <v>0.19259000000000001</v>
      </c>
    </row>
    <row r="64" spans="1:13">
      <c r="A64" s="245">
        <v>54</v>
      </c>
      <c r="B64" s="450" t="s">
        <v>59</v>
      </c>
      <c r="C64" s="447">
        <v>2131.1</v>
      </c>
      <c r="D64" s="448">
        <v>2146.3666666666668</v>
      </c>
      <c r="E64" s="448">
        <v>2102.7333333333336</v>
      </c>
      <c r="F64" s="448">
        <v>2074.3666666666668</v>
      </c>
      <c r="G64" s="448">
        <v>2030.7333333333336</v>
      </c>
      <c r="H64" s="448">
        <v>2174.7333333333336</v>
      </c>
      <c r="I64" s="448">
        <v>2218.3666666666668</v>
      </c>
      <c r="J64" s="448">
        <v>2246.7333333333336</v>
      </c>
      <c r="K64" s="447">
        <v>2190</v>
      </c>
      <c r="L64" s="447">
        <v>2118</v>
      </c>
      <c r="M64" s="447">
        <v>7.3829099999999999</v>
      </c>
    </row>
    <row r="65" spans="1:13">
      <c r="A65" s="245">
        <v>55</v>
      </c>
      <c r="B65" s="450" t="s">
        <v>308</v>
      </c>
      <c r="C65" s="447">
        <v>138.19999999999999</v>
      </c>
      <c r="D65" s="448">
        <v>139.11666666666665</v>
      </c>
      <c r="E65" s="448">
        <v>136.7833333333333</v>
      </c>
      <c r="F65" s="448">
        <v>135.36666666666665</v>
      </c>
      <c r="G65" s="448">
        <v>133.0333333333333</v>
      </c>
      <c r="H65" s="448">
        <v>140.5333333333333</v>
      </c>
      <c r="I65" s="448">
        <v>142.86666666666662</v>
      </c>
      <c r="J65" s="448">
        <v>144.2833333333333</v>
      </c>
      <c r="K65" s="447">
        <v>141.44999999999999</v>
      </c>
      <c r="L65" s="447">
        <v>137.69999999999999</v>
      </c>
      <c r="M65" s="447">
        <v>5.4926000000000004</v>
      </c>
    </row>
    <row r="66" spans="1:13">
      <c r="A66" s="245">
        <v>56</v>
      </c>
      <c r="B66" s="450" t="s">
        <v>309</v>
      </c>
      <c r="C66" s="447">
        <v>303.10000000000002</v>
      </c>
      <c r="D66" s="448">
        <v>305.63333333333338</v>
      </c>
      <c r="E66" s="448">
        <v>299.46666666666675</v>
      </c>
      <c r="F66" s="448">
        <v>295.83333333333337</v>
      </c>
      <c r="G66" s="448">
        <v>289.66666666666674</v>
      </c>
      <c r="H66" s="448">
        <v>309.26666666666677</v>
      </c>
      <c r="I66" s="448">
        <v>315.43333333333339</v>
      </c>
      <c r="J66" s="448">
        <v>319.06666666666678</v>
      </c>
      <c r="K66" s="447">
        <v>311.8</v>
      </c>
      <c r="L66" s="447">
        <v>302</v>
      </c>
      <c r="M66" s="447">
        <v>18.67427</v>
      </c>
    </row>
    <row r="67" spans="1:13">
      <c r="A67" s="245">
        <v>57</v>
      </c>
      <c r="B67" s="450" t="s">
        <v>229</v>
      </c>
      <c r="C67" s="447">
        <v>299.64999999999998</v>
      </c>
      <c r="D67" s="448">
        <v>298.81666666666666</v>
      </c>
      <c r="E67" s="448">
        <v>296.13333333333333</v>
      </c>
      <c r="F67" s="448">
        <v>292.61666666666667</v>
      </c>
      <c r="G67" s="448">
        <v>289.93333333333334</v>
      </c>
      <c r="H67" s="448">
        <v>302.33333333333331</v>
      </c>
      <c r="I67" s="448">
        <v>305.01666666666659</v>
      </c>
      <c r="J67" s="448">
        <v>308.5333333333333</v>
      </c>
      <c r="K67" s="447">
        <v>301.5</v>
      </c>
      <c r="L67" s="447">
        <v>295.3</v>
      </c>
      <c r="M67" s="447">
        <v>84.265929999999997</v>
      </c>
    </row>
    <row r="68" spans="1:13">
      <c r="A68" s="245">
        <v>58</v>
      </c>
      <c r="B68" s="450" t="s">
        <v>60</v>
      </c>
      <c r="C68" s="447">
        <v>80.8</v>
      </c>
      <c r="D68" s="448">
        <v>79.683333333333323</v>
      </c>
      <c r="E68" s="448">
        <v>78.21666666666664</v>
      </c>
      <c r="F68" s="448">
        <v>75.633333333333312</v>
      </c>
      <c r="G68" s="448">
        <v>74.166666666666629</v>
      </c>
      <c r="H68" s="448">
        <v>82.266666666666652</v>
      </c>
      <c r="I68" s="448">
        <v>83.73333333333332</v>
      </c>
      <c r="J68" s="448">
        <v>86.316666666666663</v>
      </c>
      <c r="K68" s="447">
        <v>81.150000000000006</v>
      </c>
      <c r="L68" s="447">
        <v>77.099999999999994</v>
      </c>
      <c r="M68" s="447">
        <v>1368.7951</v>
      </c>
    </row>
    <row r="69" spans="1:13">
      <c r="A69" s="245">
        <v>59</v>
      </c>
      <c r="B69" s="450" t="s">
        <v>61</v>
      </c>
      <c r="C69" s="447">
        <v>78.400000000000006</v>
      </c>
      <c r="D69" s="448">
        <v>78.5</v>
      </c>
      <c r="E69" s="448">
        <v>77</v>
      </c>
      <c r="F69" s="448">
        <v>75.599999999999994</v>
      </c>
      <c r="G69" s="448">
        <v>74.099999999999994</v>
      </c>
      <c r="H69" s="448">
        <v>79.900000000000006</v>
      </c>
      <c r="I69" s="448">
        <v>81.400000000000006</v>
      </c>
      <c r="J69" s="448">
        <v>82.800000000000011</v>
      </c>
      <c r="K69" s="447">
        <v>80</v>
      </c>
      <c r="L69" s="447">
        <v>77.099999999999994</v>
      </c>
      <c r="M69" s="447">
        <v>126.68355</v>
      </c>
    </row>
    <row r="70" spans="1:13">
      <c r="A70" s="245">
        <v>60</v>
      </c>
      <c r="B70" s="450" t="s">
        <v>310</v>
      </c>
      <c r="C70" s="447">
        <v>25.15</v>
      </c>
      <c r="D70" s="448">
        <v>25.133333333333336</v>
      </c>
      <c r="E70" s="448">
        <v>24.916666666666671</v>
      </c>
      <c r="F70" s="448">
        <v>24.683333333333334</v>
      </c>
      <c r="G70" s="448">
        <v>24.466666666666669</v>
      </c>
      <c r="H70" s="448">
        <v>25.366666666666674</v>
      </c>
      <c r="I70" s="448">
        <v>25.583333333333336</v>
      </c>
      <c r="J70" s="448">
        <v>25.816666666666677</v>
      </c>
      <c r="K70" s="447">
        <v>25.35</v>
      </c>
      <c r="L70" s="447">
        <v>24.9</v>
      </c>
      <c r="M70" s="447">
        <v>60.981720000000003</v>
      </c>
    </row>
    <row r="71" spans="1:13">
      <c r="A71" s="245">
        <v>61</v>
      </c>
      <c r="B71" s="450" t="s">
        <v>62</v>
      </c>
      <c r="C71" s="447">
        <v>1484.65</v>
      </c>
      <c r="D71" s="448">
        <v>1484.45</v>
      </c>
      <c r="E71" s="448">
        <v>1464.9</v>
      </c>
      <c r="F71" s="448">
        <v>1445.15</v>
      </c>
      <c r="G71" s="448">
        <v>1425.6000000000001</v>
      </c>
      <c r="H71" s="448">
        <v>1504.2</v>
      </c>
      <c r="I71" s="448">
        <v>1523.7499999999998</v>
      </c>
      <c r="J71" s="448">
        <v>1543.5</v>
      </c>
      <c r="K71" s="447">
        <v>1504</v>
      </c>
      <c r="L71" s="447">
        <v>1464.7</v>
      </c>
      <c r="M71" s="447">
        <v>9.3843399999999999</v>
      </c>
    </row>
    <row r="72" spans="1:13">
      <c r="A72" s="245">
        <v>62</v>
      </c>
      <c r="B72" s="450" t="s">
        <v>311</v>
      </c>
      <c r="C72" s="447">
        <v>5404.4</v>
      </c>
      <c r="D72" s="448">
        <v>5412.166666666667</v>
      </c>
      <c r="E72" s="448">
        <v>5374.3333333333339</v>
      </c>
      <c r="F72" s="448">
        <v>5344.2666666666673</v>
      </c>
      <c r="G72" s="448">
        <v>5306.4333333333343</v>
      </c>
      <c r="H72" s="448">
        <v>5442.2333333333336</v>
      </c>
      <c r="I72" s="448">
        <v>5480.0666666666675</v>
      </c>
      <c r="J72" s="448">
        <v>5510.1333333333332</v>
      </c>
      <c r="K72" s="447">
        <v>5450</v>
      </c>
      <c r="L72" s="447">
        <v>5382.1</v>
      </c>
      <c r="M72" s="447">
        <v>0.12761</v>
      </c>
    </row>
    <row r="73" spans="1:13">
      <c r="A73" s="245">
        <v>63</v>
      </c>
      <c r="B73" s="450" t="s">
        <v>65</v>
      </c>
      <c r="C73" s="447">
        <v>790.8</v>
      </c>
      <c r="D73" s="448">
        <v>793.35</v>
      </c>
      <c r="E73" s="448">
        <v>785.7</v>
      </c>
      <c r="F73" s="448">
        <v>780.6</v>
      </c>
      <c r="G73" s="448">
        <v>772.95</v>
      </c>
      <c r="H73" s="448">
        <v>798.45</v>
      </c>
      <c r="I73" s="448">
        <v>806.09999999999991</v>
      </c>
      <c r="J73" s="448">
        <v>811.2</v>
      </c>
      <c r="K73" s="447">
        <v>801</v>
      </c>
      <c r="L73" s="447">
        <v>788.25</v>
      </c>
      <c r="M73" s="447">
        <v>14.795059999999999</v>
      </c>
    </row>
    <row r="74" spans="1:13">
      <c r="A74" s="245">
        <v>64</v>
      </c>
      <c r="B74" s="450" t="s">
        <v>312</v>
      </c>
      <c r="C74" s="447">
        <v>359.55</v>
      </c>
      <c r="D74" s="448">
        <v>357.86666666666662</v>
      </c>
      <c r="E74" s="448">
        <v>350.73333333333323</v>
      </c>
      <c r="F74" s="448">
        <v>341.91666666666663</v>
      </c>
      <c r="G74" s="448">
        <v>334.78333333333325</v>
      </c>
      <c r="H74" s="448">
        <v>366.68333333333322</v>
      </c>
      <c r="I74" s="448">
        <v>373.81666666666655</v>
      </c>
      <c r="J74" s="448">
        <v>382.63333333333321</v>
      </c>
      <c r="K74" s="447">
        <v>365</v>
      </c>
      <c r="L74" s="447">
        <v>349.05</v>
      </c>
      <c r="M74" s="447">
        <v>6.3385400000000001</v>
      </c>
    </row>
    <row r="75" spans="1:13">
      <c r="A75" s="245">
        <v>65</v>
      </c>
      <c r="B75" s="450" t="s">
        <v>64</v>
      </c>
      <c r="C75" s="447">
        <v>157.6</v>
      </c>
      <c r="D75" s="448">
        <v>157.61666666666667</v>
      </c>
      <c r="E75" s="448">
        <v>156.23333333333335</v>
      </c>
      <c r="F75" s="448">
        <v>154.86666666666667</v>
      </c>
      <c r="G75" s="448">
        <v>153.48333333333335</v>
      </c>
      <c r="H75" s="448">
        <v>158.98333333333335</v>
      </c>
      <c r="I75" s="448">
        <v>160.36666666666667</v>
      </c>
      <c r="J75" s="448">
        <v>161.73333333333335</v>
      </c>
      <c r="K75" s="447">
        <v>159</v>
      </c>
      <c r="L75" s="447">
        <v>156.25</v>
      </c>
      <c r="M75" s="447">
        <v>193.87924000000001</v>
      </c>
    </row>
    <row r="76" spans="1:13" s="13" customFormat="1">
      <c r="A76" s="245">
        <v>66</v>
      </c>
      <c r="B76" s="450" t="s">
        <v>66</v>
      </c>
      <c r="C76" s="447">
        <v>644.65</v>
      </c>
      <c r="D76" s="448">
        <v>650.38333333333333</v>
      </c>
      <c r="E76" s="448">
        <v>637.26666666666665</v>
      </c>
      <c r="F76" s="448">
        <v>629.88333333333333</v>
      </c>
      <c r="G76" s="448">
        <v>616.76666666666665</v>
      </c>
      <c r="H76" s="448">
        <v>657.76666666666665</v>
      </c>
      <c r="I76" s="448">
        <v>670.88333333333321</v>
      </c>
      <c r="J76" s="448">
        <v>678.26666666666665</v>
      </c>
      <c r="K76" s="447">
        <v>663.5</v>
      </c>
      <c r="L76" s="447">
        <v>643</v>
      </c>
      <c r="M76" s="447">
        <v>26.956669999999999</v>
      </c>
    </row>
    <row r="77" spans="1:13" s="13" customFormat="1">
      <c r="A77" s="245">
        <v>67</v>
      </c>
      <c r="B77" s="450" t="s">
        <v>69</v>
      </c>
      <c r="C77" s="447">
        <v>72.2</v>
      </c>
      <c r="D77" s="448">
        <v>72.566666666666663</v>
      </c>
      <c r="E77" s="448">
        <v>71.333333333333329</v>
      </c>
      <c r="F77" s="448">
        <v>70.466666666666669</v>
      </c>
      <c r="G77" s="448">
        <v>69.233333333333334</v>
      </c>
      <c r="H77" s="448">
        <v>73.433333333333323</v>
      </c>
      <c r="I77" s="448">
        <v>74.666666666666671</v>
      </c>
      <c r="J77" s="448">
        <v>75.533333333333317</v>
      </c>
      <c r="K77" s="447">
        <v>73.8</v>
      </c>
      <c r="L77" s="447">
        <v>71.7</v>
      </c>
      <c r="M77" s="447">
        <v>637.1377</v>
      </c>
    </row>
    <row r="78" spans="1:13" s="13" customFormat="1">
      <c r="A78" s="245">
        <v>68</v>
      </c>
      <c r="B78" s="450" t="s">
        <v>73</v>
      </c>
      <c r="C78" s="447">
        <v>461.05</v>
      </c>
      <c r="D78" s="448">
        <v>462.7</v>
      </c>
      <c r="E78" s="448">
        <v>457.4</v>
      </c>
      <c r="F78" s="448">
        <v>453.75</v>
      </c>
      <c r="G78" s="448">
        <v>448.45</v>
      </c>
      <c r="H78" s="448">
        <v>466.34999999999997</v>
      </c>
      <c r="I78" s="448">
        <v>471.65000000000003</v>
      </c>
      <c r="J78" s="448">
        <v>475.29999999999995</v>
      </c>
      <c r="K78" s="447">
        <v>468</v>
      </c>
      <c r="L78" s="447">
        <v>459.05</v>
      </c>
      <c r="M78" s="447">
        <v>119.93868999999999</v>
      </c>
    </row>
    <row r="79" spans="1:13" s="13" customFormat="1">
      <c r="A79" s="245">
        <v>69</v>
      </c>
      <c r="B79" s="450" t="s">
        <v>739</v>
      </c>
      <c r="C79" s="447">
        <v>12387.35</v>
      </c>
      <c r="D79" s="448">
        <v>12486.933333333334</v>
      </c>
      <c r="E79" s="448">
        <v>12199.866666666669</v>
      </c>
      <c r="F79" s="448">
        <v>12012.383333333335</v>
      </c>
      <c r="G79" s="448">
        <v>11725.316666666669</v>
      </c>
      <c r="H79" s="448">
        <v>12674.416666666668</v>
      </c>
      <c r="I79" s="448">
        <v>12961.483333333334</v>
      </c>
      <c r="J79" s="448">
        <v>13148.966666666667</v>
      </c>
      <c r="K79" s="447">
        <v>12774</v>
      </c>
      <c r="L79" s="447">
        <v>12299.45</v>
      </c>
      <c r="M79" s="447">
        <v>3.959E-2</v>
      </c>
    </row>
    <row r="80" spans="1:13" s="13" customFormat="1">
      <c r="A80" s="245">
        <v>70</v>
      </c>
      <c r="B80" s="450" t="s">
        <v>68</v>
      </c>
      <c r="C80" s="447">
        <v>530.95000000000005</v>
      </c>
      <c r="D80" s="448">
        <v>528.75</v>
      </c>
      <c r="E80" s="448">
        <v>524.20000000000005</v>
      </c>
      <c r="F80" s="448">
        <v>517.45000000000005</v>
      </c>
      <c r="G80" s="448">
        <v>512.90000000000009</v>
      </c>
      <c r="H80" s="448">
        <v>535.5</v>
      </c>
      <c r="I80" s="448">
        <v>540.04999999999995</v>
      </c>
      <c r="J80" s="448">
        <v>546.79999999999995</v>
      </c>
      <c r="K80" s="447">
        <v>533.29999999999995</v>
      </c>
      <c r="L80" s="447">
        <v>522</v>
      </c>
      <c r="M80" s="447">
        <v>102.99402000000001</v>
      </c>
    </row>
    <row r="81" spans="1:13" s="13" customFormat="1">
      <c r="A81" s="245">
        <v>71</v>
      </c>
      <c r="B81" s="450" t="s">
        <v>70</v>
      </c>
      <c r="C81" s="447">
        <v>382.5</v>
      </c>
      <c r="D81" s="448">
        <v>383.51666666666665</v>
      </c>
      <c r="E81" s="448">
        <v>380.63333333333333</v>
      </c>
      <c r="F81" s="448">
        <v>378.76666666666665</v>
      </c>
      <c r="G81" s="448">
        <v>375.88333333333333</v>
      </c>
      <c r="H81" s="448">
        <v>385.38333333333333</v>
      </c>
      <c r="I81" s="448">
        <v>388.26666666666665</v>
      </c>
      <c r="J81" s="448">
        <v>390.13333333333333</v>
      </c>
      <c r="K81" s="447">
        <v>386.4</v>
      </c>
      <c r="L81" s="447">
        <v>381.65</v>
      </c>
      <c r="M81" s="447">
        <v>14.480779999999999</v>
      </c>
    </row>
    <row r="82" spans="1:13" s="13" customFormat="1">
      <c r="A82" s="245">
        <v>72</v>
      </c>
      <c r="B82" s="450" t="s">
        <v>313</v>
      </c>
      <c r="C82" s="447">
        <v>1259.55</v>
      </c>
      <c r="D82" s="448">
        <v>1248.55</v>
      </c>
      <c r="E82" s="448">
        <v>1222.0999999999999</v>
      </c>
      <c r="F82" s="448">
        <v>1184.6499999999999</v>
      </c>
      <c r="G82" s="448">
        <v>1158.1999999999998</v>
      </c>
      <c r="H82" s="448">
        <v>1286</v>
      </c>
      <c r="I82" s="448">
        <v>1312.4500000000003</v>
      </c>
      <c r="J82" s="448">
        <v>1349.9</v>
      </c>
      <c r="K82" s="447">
        <v>1275</v>
      </c>
      <c r="L82" s="447">
        <v>1211.0999999999999</v>
      </c>
      <c r="M82" s="447">
        <v>2.5283500000000001</v>
      </c>
    </row>
    <row r="83" spans="1:13" s="13" customFormat="1">
      <c r="A83" s="245">
        <v>73</v>
      </c>
      <c r="B83" s="450" t="s">
        <v>314</v>
      </c>
      <c r="C83" s="447">
        <v>267.10000000000002</v>
      </c>
      <c r="D83" s="448">
        <v>251.89999999999998</v>
      </c>
      <c r="E83" s="448">
        <v>231.09999999999997</v>
      </c>
      <c r="F83" s="448">
        <v>195.1</v>
      </c>
      <c r="G83" s="448">
        <v>174.29999999999998</v>
      </c>
      <c r="H83" s="448">
        <v>287.89999999999998</v>
      </c>
      <c r="I83" s="448">
        <v>308.69999999999993</v>
      </c>
      <c r="J83" s="448">
        <v>344.69999999999993</v>
      </c>
      <c r="K83" s="447">
        <v>272.7</v>
      </c>
      <c r="L83" s="447">
        <v>215.9</v>
      </c>
      <c r="M83" s="447">
        <v>14.35059</v>
      </c>
    </row>
    <row r="84" spans="1:13" s="13" customFormat="1">
      <c r="A84" s="245">
        <v>74</v>
      </c>
      <c r="B84" s="450" t="s">
        <v>315</v>
      </c>
      <c r="C84" s="447">
        <v>108.75</v>
      </c>
      <c r="D84" s="448">
        <v>109.03333333333335</v>
      </c>
      <c r="E84" s="448">
        <v>108.06666666666669</v>
      </c>
      <c r="F84" s="448">
        <v>107.38333333333334</v>
      </c>
      <c r="G84" s="448">
        <v>106.41666666666669</v>
      </c>
      <c r="H84" s="448">
        <v>109.7166666666667</v>
      </c>
      <c r="I84" s="448">
        <v>110.68333333333337</v>
      </c>
      <c r="J84" s="448">
        <v>111.3666666666667</v>
      </c>
      <c r="K84" s="447">
        <v>110</v>
      </c>
      <c r="L84" s="447">
        <v>108.35</v>
      </c>
      <c r="M84" s="447">
        <v>2.6265800000000001</v>
      </c>
    </row>
    <row r="85" spans="1:13" s="13" customFormat="1">
      <c r="A85" s="245">
        <v>75</v>
      </c>
      <c r="B85" s="450" t="s">
        <v>316</v>
      </c>
      <c r="C85" s="447">
        <v>5959.85</v>
      </c>
      <c r="D85" s="448">
        <v>5986.1166666666659</v>
      </c>
      <c r="E85" s="448">
        <v>5827.2333333333318</v>
      </c>
      <c r="F85" s="448">
        <v>5694.6166666666659</v>
      </c>
      <c r="G85" s="448">
        <v>5535.7333333333318</v>
      </c>
      <c r="H85" s="448">
        <v>6118.7333333333318</v>
      </c>
      <c r="I85" s="448">
        <v>6277.616666666665</v>
      </c>
      <c r="J85" s="448">
        <v>6410.2333333333318</v>
      </c>
      <c r="K85" s="447">
        <v>6145</v>
      </c>
      <c r="L85" s="447">
        <v>5853.5</v>
      </c>
      <c r="M85" s="447">
        <v>1.5991</v>
      </c>
    </row>
    <row r="86" spans="1:13" s="13" customFormat="1">
      <c r="A86" s="245">
        <v>76</v>
      </c>
      <c r="B86" s="450" t="s">
        <v>317</v>
      </c>
      <c r="C86" s="447">
        <v>807.7</v>
      </c>
      <c r="D86" s="448">
        <v>810.69999999999993</v>
      </c>
      <c r="E86" s="448">
        <v>802.09999999999991</v>
      </c>
      <c r="F86" s="448">
        <v>796.5</v>
      </c>
      <c r="G86" s="448">
        <v>787.9</v>
      </c>
      <c r="H86" s="448">
        <v>816.29999999999984</v>
      </c>
      <c r="I86" s="448">
        <v>824.9</v>
      </c>
      <c r="J86" s="448">
        <v>830.49999999999977</v>
      </c>
      <c r="K86" s="447">
        <v>819.3</v>
      </c>
      <c r="L86" s="447">
        <v>805.1</v>
      </c>
      <c r="M86" s="447">
        <v>0.76329999999999998</v>
      </c>
    </row>
    <row r="87" spans="1:13" s="13" customFormat="1">
      <c r="A87" s="245">
        <v>77</v>
      </c>
      <c r="B87" s="450" t="s">
        <v>230</v>
      </c>
      <c r="C87" s="447">
        <v>1201.75</v>
      </c>
      <c r="D87" s="448">
        <v>1209.6499999999999</v>
      </c>
      <c r="E87" s="448">
        <v>1184.2999999999997</v>
      </c>
      <c r="F87" s="448">
        <v>1166.8499999999999</v>
      </c>
      <c r="G87" s="448">
        <v>1141.4999999999998</v>
      </c>
      <c r="H87" s="448">
        <v>1227.0999999999997</v>
      </c>
      <c r="I87" s="448">
        <v>1252.4499999999996</v>
      </c>
      <c r="J87" s="448">
        <v>1269.8999999999996</v>
      </c>
      <c r="K87" s="447">
        <v>1235</v>
      </c>
      <c r="L87" s="447">
        <v>1192.2</v>
      </c>
      <c r="M87" s="447">
        <v>1.1549799999999999</v>
      </c>
    </row>
    <row r="88" spans="1:13" s="13" customFormat="1">
      <c r="A88" s="245">
        <v>78</v>
      </c>
      <c r="B88" s="450" t="s">
        <v>318</v>
      </c>
      <c r="C88" s="447">
        <v>77</v>
      </c>
      <c r="D88" s="448">
        <v>77.61666666666666</v>
      </c>
      <c r="E88" s="448">
        <v>76.033333333333317</v>
      </c>
      <c r="F88" s="448">
        <v>75.066666666666663</v>
      </c>
      <c r="G88" s="448">
        <v>73.48333333333332</v>
      </c>
      <c r="H88" s="448">
        <v>78.583333333333314</v>
      </c>
      <c r="I88" s="448">
        <v>80.166666666666657</v>
      </c>
      <c r="J88" s="448">
        <v>81.133333333333312</v>
      </c>
      <c r="K88" s="447">
        <v>79.2</v>
      </c>
      <c r="L88" s="447">
        <v>76.650000000000006</v>
      </c>
      <c r="M88" s="447">
        <v>16.465109999999999</v>
      </c>
    </row>
    <row r="89" spans="1:13" s="13" customFormat="1">
      <c r="A89" s="245">
        <v>79</v>
      </c>
      <c r="B89" s="450" t="s">
        <v>71</v>
      </c>
      <c r="C89" s="447">
        <v>15288.15</v>
      </c>
      <c r="D89" s="448">
        <v>15394.050000000001</v>
      </c>
      <c r="E89" s="448">
        <v>14947.100000000002</v>
      </c>
      <c r="F89" s="448">
        <v>14606.050000000001</v>
      </c>
      <c r="G89" s="448">
        <v>14159.100000000002</v>
      </c>
      <c r="H89" s="448">
        <v>15735.100000000002</v>
      </c>
      <c r="I89" s="448">
        <v>16182.050000000003</v>
      </c>
      <c r="J89" s="448">
        <v>16523.100000000002</v>
      </c>
      <c r="K89" s="447">
        <v>15841</v>
      </c>
      <c r="L89" s="447">
        <v>15053</v>
      </c>
      <c r="M89" s="447">
        <v>2.5628700000000002</v>
      </c>
    </row>
    <row r="90" spans="1:13" s="13" customFormat="1">
      <c r="A90" s="245">
        <v>80</v>
      </c>
      <c r="B90" s="450" t="s">
        <v>319</v>
      </c>
      <c r="C90" s="447">
        <v>269.10000000000002</v>
      </c>
      <c r="D90" s="448">
        <v>268.66666666666669</v>
      </c>
      <c r="E90" s="448">
        <v>265.68333333333339</v>
      </c>
      <c r="F90" s="448">
        <v>262.26666666666671</v>
      </c>
      <c r="G90" s="448">
        <v>259.28333333333342</v>
      </c>
      <c r="H90" s="448">
        <v>272.08333333333337</v>
      </c>
      <c r="I90" s="448">
        <v>275.06666666666661</v>
      </c>
      <c r="J90" s="448">
        <v>278.48333333333335</v>
      </c>
      <c r="K90" s="447">
        <v>271.64999999999998</v>
      </c>
      <c r="L90" s="447">
        <v>265.25</v>
      </c>
      <c r="M90" s="447">
        <v>8.4123699999999992</v>
      </c>
    </row>
    <row r="91" spans="1:13" s="13" customFormat="1">
      <c r="A91" s="245">
        <v>81</v>
      </c>
      <c r="B91" s="450" t="s">
        <v>74</v>
      </c>
      <c r="C91" s="447">
        <v>3435.75</v>
      </c>
      <c r="D91" s="448">
        <v>3434.25</v>
      </c>
      <c r="E91" s="448">
        <v>3419.5</v>
      </c>
      <c r="F91" s="448">
        <v>3403.25</v>
      </c>
      <c r="G91" s="448">
        <v>3388.5</v>
      </c>
      <c r="H91" s="448">
        <v>3450.5</v>
      </c>
      <c r="I91" s="448">
        <v>3465.25</v>
      </c>
      <c r="J91" s="448">
        <v>3481.5</v>
      </c>
      <c r="K91" s="447">
        <v>3449</v>
      </c>
      <c r="L91" s="447">
        <v>3418</v>
      </c>
      <c r="M91" s="447">
        <v>5.2168799999999997</v>
      </c>
    </row>
    <row r="92" spans="1:13" s="13" customFormat="1">
      <c r="A92" s="245">
        <v>82</v>
      </c>
      <c r="B92" s="450" t="s">
        <v>320</v>
      </c>
      <c r="C92" s="447">
        <v>551.9</v>
      </c>
      <c r="D92" s="448">
        <v>553.6</v>
      </c>
      <c r="E92" s="448">
        <v>548.30000000000007</v>
      </c>
      <c r="F92" s="448">
        <v>544.70000000000005</v>
      </c>
      <c r="G92" s="448">
        <v>539.40000000000009</v>
      </c>
      <c r="H92" s="448">
        <v>557.20000000000005</v>
      </c>
      <c r="I92" s="448">
        <v>562.5</v>
      </c>
      <c r="J92" s="448">
        <v>566.1</v>
      </c>
      <c r="K92" s="447">
        <v>558.9</v>
      </c>
      <c r="L92" s="447">
        <v>550</v>
      </c>
      <c r="M92" s="447">
        <v>2.1121599999999998</v>
      </c>
    </row>
    <row r="93" spans="1:13" s="13" customFormat="1">
      <c r="A93" s="245">
        <v>83</v>
      </c>
      <c r="B93" s="450" t="s">
        <v>321</v>
      </c>
      <c r="C93" s="447">
        <v>312.2</v>
      </c>
      <c r="D93" s="448">
        <v>315.51666666666665</v>
      </c>
      <c r="E93" s="448">
        <v>306.68333333333328</v>
      </c>
      <c r="F93" s="448">
        <v>301.16666666666663</v>
      </c>
      <c r="G93" s="448">
        <v>292.33333333333326</v>
      </c>
      <c r="H93" s="448">
        <v>321.0333333333333</v>
      </c>
      <c r="I93" s="448">
        <v>329.86666666666667</v>
      </c>
      <c r="J93" s="448">
        <v>335.38333333333333</v>
      </c>
      <c r="K93" s="447">
        <v>324.35000000000002</v>
      </c>
      <c r="L93" s="447">
        <v>310</v>
      </c>
      <c r="M93" s="447">
        <v>4.18499</v>
      </c>
    </row>
    <row r="94" spans="1:13" s="13" customFormat="1">
      <c r="A94" s="245">
        <v>84</v>
      </c>
      <c r="B94" s="450" t="s">
        <v>80</v>
      </c>
      <c r="C94" s="447">
        <v>689.35</v>
      </c>
      <c r="D94" s="448">
        <v>690.5</v>
      </c>
      <c r="E94" s="448">
        <v>679.05</v>
      </c>
      <c r="F94" s="448">
        <v>668.75</v>
      </c>
      <c r="G94" s="448">
        <v>657.3</v>
      </c>
      <c r="H94" s="448">
        <v>700.8</v>
      </c>
      <c r="I94" s="448">
        <v>712.25</v>
      </c>
      <c r="J94" s="448">
        <v>722.55</v>
      </c>
      <c r="K94" s="447">
        <v>701.95</v>
      </c>
      <c r="L94" s="447">
        <v>680.2</v>
      </c>
      <c r="M94" s="447">
        <v>6.44658</v>
      </c>
    </row>
    <row r="95" spans="1:13" s="13" customFormat="1">
      <c r="A95" s="245">
        <v>85</v>
      </c>
      <c r="B95" s="450" t="s">
        <v>322</v>
      </c>
      <c r="C95" s="447">
        <v>1902.75</v>
      </c>
      <c r="D95" s="448">
        <v>1905.9166666666667</v>
      </c>
      <c r="E95" s="448">
        <v>1891.8333333333335</v>
      </c>
      <c r="F95" s="448">
        <v>1880.9166666666667</v>
      </c>
      <c r="G95" s="448">
        <v>1866.8333333333335</v>
      </c>
      <c r="H95" s="448">
        <v>1916.8333333333335</v>
      </c>
      <c r="I95" s="448">
        <v>1930.916666666667</v>
      </c>
      <c r="J95" s="448">
        <v>1941.8333333333335</v>
      </c>
      <c r="K95" s="447">
        <v>1920</v>
      </c>
      <c r="L95" s="447">
        <v>1895</v>
      </c>
      <c r="M95" s="447">
        <v>0.12429999999999999</v>
      </c>
    </row>
    <row r="96" spans="1:13" s="13" customFormat="1">
      <c r="A96" s="245">
        <v>86</v>
      </c>
      <c r="B96" s="450" t="s">
        <v>783</v>
      </c>
      <c r="C96" s="447">
        <v>314.5</v>
      </c>
      <c r="D96" s="448">
        <v>314.11666666666667</v>
      </c>
      <c r="E96" s="448">
        <v>309.38333333333333</v>
      </c>
      <c r="F96" s="448">
        <v>304.26666666666665</v>
      </c>
      <c r="G96" s="448">
        <v>299.5333333333333</v>
      </c>
      <c r="H96" s="448">
        <v>319.23333333333335</v>
      </c>
      <c r="I96" s="448">
        <v>323.9666666666667</v>
      </c>
      <c r="J96" s="448">
        <v>329.08333333333337</v>
      </c>
      <c r="K96" s="447">
        <v>318.85000000000002</v>
      </c>
      <c r="L96" s="447">
        <v>309</v>
      </c>
      <c r="M96" s="447">
        <v>19.023399999999999</v>
      </c>
    </row>
    <row r="97" spans="1:13" s="13" customFormat="1">
      <c r="A97" s="245">
        <v>87</v>
      </c>
      <c r="B97" s="450" t="s">
        <v>75</v>
      </c>
      <c r="C97" s="447">
        <v>613.15</v>
      </c>
      <c r="D97" s="448">
        <v>614.25</v>
      </c>
      <c r="E97" s="448">
        <v>606.79999999999995</v>
      </c>
      <c r="F97" s="448">
        <v>600.44999999999993</v>
      </c>
      <c r="G97" s="448">
        <v>592.99999999999989</v>
      </c>
      <c r="H97" s="448">
        <v>620.6</v>
      </c>
      <c r="I97" s="448">
        <v>628.05000000000007</v>
      </c>
      <c r="J97" s="448">
        <v>634.40000000000009</v>
      </c>
      <c r="K97" s="447">
        <v>621.70000000000005</v>
      </c>
      <c r="L97" s="447">
        <v>607.9</v>
      </c>
      <c r="M97" s="447">
        <v>41.372729999999997</v>
      </c>
    </row>
    <row r="98" spans="1:13" s="13" customFormat="1">
      <c r="A98" s="245">
        <v>88</v>
      </c>
      <c r="B98" s="450" t="s">
        <v>323</v>
      </c>
      <c r="C98" s="447">
        <v>511.45</v>
      </c>
      <c r="D98" s="448">
        <v>514.36666666666667</v>
      </c>
      <c r="E98" s="448">
        <v>504.98333333333335</v>
      </c>
      <c r="F98" s="448">
        <v>498.51666666666665</v>
      </c>
      <c r="G98" s="448">
        <v>489.13333333333333</v>
      </c>
      <c r="H98" s="448">
        <v>520.83333333333337</v>
      </c>
      <c r="I98" s="448">
        <v>530.21666666666681</v>
      </c>
      <c r="J98" s="448">
        <v>536.68333333333339</v>
      </c>
      <c r="K98" s="447">
        <v>523.75</v>
      </c>
      <c r="L98" s="447">
        <v>507.9</v>
      </c>
      <c r="M98" s="447">
        <v>3.7677900000000002</v>
      </c>
    </row>
    <row r="99" spans="1:13" s="13" customFormat="1">
      <c r="A99" s="245">
        <v>89</v>
      </c>
      <c r="B99" s="450" t="s">
        <v>76</v>
      </c>
      <c r="C99" s="447">
        <v>152.85</v>
      </c>
      <c r="D99" s="448">
        <v>151.61666666666667</v>
      </c>
      <c r="E99" s="448">
        <v>149.73333333333335</v>
      </c>
      <c r="F99" s="448">
        <v>146.61666666666667</v>
      </c>
      <c r="G99" s="448">
        <v>144.73333333333335</v>
      </c>
      <c r="H99" s="448">
        <v>154.73333333333335</v>
      </c>
      <c r="I99" s="448">
        <v>156.61666666666667</v>
      </c>
      <c r="J99" s="448">
        <v>159.73333333333335</v>
      </c>
      <c r="K99" s="447">
        <v>153.5</v>
      </c>
      <c r="L99" s="447">
        <v>148.5</v>
      </c>
      <c r="M99" s="447">
        <v>335.05835000000002</v>
      </c>
    </row>
    <row r="100" spans="1:13" s="13" customFormat="1">
      <c r="A100" s="245">
        <v>90</v>
      </c>
      <c r="B100" s="450" t="s">
        <v>324</v>
      </c>
      <c r="C100" s="447">
        <v>589.5</v>
      </c>
      <c r="D100" s="448">
        <v>588.5333333333333</v>
      </c>
      <c r="E100" s="448">
        <v>581.06666666666661</v>
      </c>
      <c r="F100" s="448">
        <v>572.63333333333333</v>
      </c>
      <c r="G100" s="448">
        <v>565.16666666666663</v>
      </c>
      <c r="H100" s="448">
        <v>596.96666666666658</v>
      </c>
      <c r="I100" s="448">
        <v>604.43333333333328</v>
      </c>
      <c r="J100" s="448">
        <v>612.86666666666656</v>
      </c>
      <c r="K100" s="447">
        <v>596</v>
      </c>
      <c r="L100" s="447">
        <v>580.1</v>
      </c>
      <c r="M100" s="447">
        <v>2.1553399999999998</v>
      </c>
    </row>
    <row r="101" spans="1:13">
      <c r="A101" s="245">
        <v>91</v>
      </c>
      <c r="B101" s="450" t="s">
        <v>325</v>
      </c>
      <c r="C101" s="447">
        <v>460.3</v>
      </c>
      <c r="D101" s="448">
        <v>461.76666666666665</v>
      </c>
      <c r="E101" s="448">
        <v>458.5333333333333</v>
      </c>
      <c r="F101" s="448">
        <v>456.76666666666665</v>
      </c>
      <c r="G101" s="448">
        <v>453.5333333333333</v>
      </c>
      <c r="H101" s="448">
        <v>463.5333333333333</v>
      </c>
      <c r="I101" s="448">
        <v>466.76666666666665</v>
      </c>
      <c r="J101" s="448">
        <v>468.5333333333333</v>
      </c>
      <c r="K101" s="447">
        <v>465</v>
      </c>
      <c r="L101" s="447">
        <v>460</v>
      </c>
      <c r="M101" s="447">
        <v>1.2803199999999999</v>
      </c>
    </row>
    <row r="102" spans="1:13">
      <c r="A102" s="245">
        <v>92</v>
      </c>
      <c r="B102" s="450" t="s">
        <v>326</v>
      </c>
      <c r="C102" s="447">
        <v>588.5</v>
      </c>
      <c r="D102" s="448">
        <v>591.18333333333339</v>
      </c>
      <c r="E102" s="448">
        <v>578.41666666666674</v>
      </c>
      <c r="F102" s="448">
        <v>568.33333333333337</v>
      </c>
      <c r="G102" s="448">
        <v>555.56666666666672</v>
      </c>
      <c r="H102" s="448">
        <v>601.26666666666677</v>
      </c>
      <c r="I102" s="448">
        <v>614.03333333333342</v>
      </c>
      <c r="J102" s="448">
        <v>624.11666666666679</v>
      </c>
      <c r="K102" s="447">
        <v>603.95000000000005</v>
      </c>
      <c r="L102" s="447">
        <v>581.1</v>
      </c>
      <c r="M102" s="447">
        <v>2.84687</v>
      </c>
    </row>
    <row r="103" spans="1:13">
      <c r="A103" s="245">
        <v>93</v>
      </c>
      <c r="B103" s="450" t="s">
        <v>77</v>
      </c>
      <c r="C103" s="447">
        <v>129.55000000000001</v>
      </c>
      <c r="D103" s="448">
        <v>129.41666666666666</v>
      </c>
      <c r="E103" s="448">
        <v>127.88333333333333</v>
      </c>
      <c r="F103" s="448">
        <v>126.21666666666667</v>
      </c>
      <c r="G103" s="448">
        <v>124.68333333333334</v>
      </c>
      <c r="H103" s="448">
        <v>131.08333333333331</v>
      </c>
      <c r="I103" s="448">
        <v>132.61666666666667</v>
      </c>
      <c r="J103" s="448">
        <v>134.2833333333333</v>
      </c>
      <c r="K103" s="447">
        <v>130.94999999999999</v>
      </c>
      <c r="L103" s="447">
        <v>127.75</v>
      </c>
      <c r="M103" s="447">
        <v>17.78266</v>
      </c>
    </row>
    <row r="104" spans="1:13">
      <c r="A104" s="245">
        <v>94</v>
      </c>
      <c r="B104" s="450" t="s">
        <v>327</v>
      </c>
      <c r="C104" s="447">
        <v>1285.4000000000001</v>
      </c>
      <c r="D104" s="448">
        <v>1291.0833333333333</v>
      </c>
      <c r="E104" s="448">
        <v>1276.3666666666666</v>
      </c>
      <c r="F104" s="448">
        <v>1267.3333333333333</v>
      </c>
      <c r="G104" s="448">
        <v>1252.6166666666666</v>
      </c>
      <c r="H104" s="448">
        <v>1300.1166666666666</v>
      </c>
      <c r="I104" s="448">
        <v>1314.8333333333333</v>
      </c>
      <c r="J104" s="448">
        <v>1323.8666666666666</v>
      </c>
      <c r="K104" s="447">
        <v>1305.8</v>
      </c>
      <c r="L104" s="447">
        <v>1282.05</v>
      </c>
      <c r="M104" s="447">
        <v>2.51736</v>
      </c>
    </row>
    <row r="105" spans="1:13">
      <c r="A105" s="245">
        <v>95</v>
      </c>
      <c r="B105" s="450" t="s">
        <v>328</v>
      </c>
      <c r="C105" s="447">
        <v>18.45</v>
      </c>
      <c r="D105" s="448">
        <v>18.416666666666668</v>
      </c>
      <c r="E105" s="448">
        <v>18.233333333333334</v>
      </c>
      <c r="F105" s="448">
        <v>18.016666666666666</v>
      </c>
      <c r="G105" s="448">
        <v>17.833333333333332</v>
      </c>
      <c r="H105" s="448">
        <v>18.633333333333336</v>
      </c>
      <c r="I105" s="448">
        <v>18.816666666666666</v>
      </c>
      <c r="J105" s="448">
        <v>19.033333333333339</v>
      </c>
      <c r="K105" s="447">
        <v>18.600000000000001</v>
      </c>
      <c r="L105" s="447">
        <v>18.2</v>
      </c>
      <c r="M105" s="447">
        <v>93.898619999999994</v>
      </c>
    </row>
    <row r="106" spans="1:13">
      <c r="A106" s="245">
        <v>96</v>
      </c>
      <c r="B106" s="450" t="s">
        <v>329</v>
      </c>
      <c r="C106" s="447">
        <v>871.1</v>
      </c>
      <c r="D106" s="448">
        <v>872.75</v>
      </c>
      <c r="E106" s="448">
        <v>866.35</v>
      </c>
      <c r="F106" s="448">
        <v>861.6</v>
      </c>
      <c r="G106" s="448">
        <v>855.2</v>
      </c>
      <c r="H106" s="448">
        <v>877.5</v>
      </c>
      <c r="I106" s="448">
        <v>883.90000000000009</v>
      </c>
      <c r="J106" s="448">
        <v>888.65</v>
      </c>
      <c r="K106" s="447">
        <v>879.15</v>
      </c>
      <c r="L106" s="447">
        <v>868</v>
      </c>
      <c r="M106" s="447">
        <v>2.96671</v>
      </c>
    </row>
    <row r="107" spans="1:13">
      <c r="A107" s="245">
        <v>97</v>
      </c>
      <c r="B107" s="450" t="s">
        <v>330</v>
      </c>
      <c r="C107" s="447">
        <v>401.45</v>
      </c>
      <c r="D107" s="448">
        <v>397.55</v>
      </c>
      <c r="E107" s="448">
        <v>388.90000000000003</v>
      </c>
      <c r="F107" s="448">
        <v>376.35</v>
      </c>
      <c r="G107" s="448">
        <v>367.70000000000005</v>
      </c>
      <c r="H107" s="448">
        <v>410.1</v>
      </c>
      <c r="I107" s="448">
        <v>418.75</v>
      </c>
      <c r="J107" s="448">
        <v>431.3</v>
      </c>
      <c r="K107" s="447">
        <v>406.2</v>
      </c>
      <c r="L107" s="447">
        <v>385</v>
      </c>
      <c r="M107" s="447">
        <v>5.6387200000000002</v>
      </c>
    </row>
    <row r="108" spans="1:13">
      <c r="A108" s="245">
        <v>98</v>
      </c>
      <c r="B108" s="450" t="s">
        <v>79</v>
      </c>
      <c r="C108" s="447">
        <v>501.35</v>
      </c>
      <c r="D108" s="448">
        <v>503.13333333333338</v>
      </c>
      <c r="E108" s="448">
        <v>495.26666666666677</v>
      </c>
      <c r="F108" s="448">
        <v>489.18333333333339</v>
      </c>
      <c r="G108" s="448">
        <v>481.31666666666678</v>
      </c>
      <c r="H108" s="448">
        <v>509.21666666666675</v>
      </c>
      <c r="I108" s="448">
        <v>517.08333333333348</v>
      </c>
      <c r="J108" s="448">
        <v>523.16666666666674</v>
      </c>
      <c r="K108" s="447">
        <v>511</v>
      </c>
      <c r="L108" s="447">
        <v>497.05</v>
      </c>
      <c r="M108" s="447">
        <v>4.1543799999999997</v>
      </c>
    </row>
    <row r="109" spans="1:13">
      <c r="A109" s="245">
        <v>99</v>
      </c>
      <c r="B109" s="450" t="s">
        <v>331</v>
      </c>
      <c r="C109" s="447">
        <v>3950.95</v>
      </c>
      <c r="D109" s="448">
        <v>3962.3166666666671</v>
      </c>
      <c r="E109" s="448">
        <v>3923.6333333333341</v>
      </c>
      <c r="F109" s="448">
        <v>3896.3166666666671</v>
      </c>
      <c r="G109" s="448">
        <v>3857.6333333333341</v>
      </c>
      <c r="H109" s="448">
        <v>3989.6333333333341</v>
      </c>
      <c r="I109" s="448">
        <v>4028.3166666666675</v>
      </c>
      <c r="J109" s="448">
        <v>4055.6333333333341</v>
      </c>
      <c r="K109" s="447">
        <v>4001</v>
      </c>
      <c r="L109" s="447">
        <v>3935</v>
      </c>
      <c r="M109" s="447">
        <v>2.4629999999999999E-2</v>
      </c>
    </row>
    <row r="110" spans="1:13">
      <c r="A110" s="245">
        <v>100</v>
      </c>
      <c r="B110" s="450" t="s">
        <v>332</v>
      </c>
      <c r="C110" s="447">
        <v>156.35</v>
      </c>
      <c r="D110" s="448">
        <v>156.63333333333333</v>
      </c>
      <c r="E110" s="448">
        <v>155.21666666666664</v>
      </c>
      <c r="F110" s="448">
        <v>154.08333333333331</v>
      </c>
      <c r="G110" s="448">
        <v>152.66666666666663</v>
      </c>
      <c r="H110" s="448">
        <v>157.76666666666665</v>
      </c>
      <c r="I110" s="448">
        <v>159.18333333333334</v>
      </c>
      <c r="J110" s="448">
        <v>160.31666666666666</v>
      </c>
      <c r="K110" s="447">
        <v>158.05000000000001</v>
      </c>
      <c r="L110" s="447">
        <v>155.5</v>
      </c>
      <c r="M110" s="447">
        <v>1.33944</v>
      </c>
    </row>
    <row r="111" spans="1:13">
      <c r="A111" s="245">
        <v>101</v>
      </c>
      <c r="B111" s="450" t="s">
        <v>333</v>
      </c>
      <c r="C111" s="447">
        <v>286.2</v>
      </c>
      <c r="D111" s="448">
        <v>288.03333333333336</v>
      </c>
      <c r="E111" s="448">
        <v>281.26666666666671</v>
      </c>
      <c r="F111" s="448">
        <v>276.33333333333337</v>
      </c>
      <c r="G111" s="448">
        <v>269.56666666666672</v>
      </c>
      <c r="H111" s="448">
        <v>292.9666666666667</v>
      </c>
      <c r="I111" s="448">
        <v>299.73333333333335</v>
      </c>
      <c r="J111" s="448">
        <v>304.66666666666669</v>
      </c>
      <c r="K111" s="447">
        <v>294.8</v>
      </c>
      <c r="L111" s="447">
        <v>283.10000000000002</v>
      </c>
      <c r="M111" s="447">
        <v>8.0792400000000004</v>
      </c>
    </row>
    <row r="112" spans="1:13">
      <c r="A112" s="245">
        <v>102</v>
      </c>
      <c r="B112" s="450" t="s">
        <v>334</v>
      </c>
      <c r="C112" s="447">
        <v>129.1</v>
      </c>
      <c r="D112" s="448">
        <v>127.36666666666666</v>
      </c>
      <c r="E112" s="448">
        <v>123.53333333333333</v>
      </c>
      <c r="F112" s="448">
        <v>117.96666666666667</v>
      </c>
      <c r="G112" s="448">
        <v>114.13333333333334</v>
      </c>
      <c r="H112" s="448">
        <v>132.93333333333334</v>
      </c>
      <c r="I112" s="448">
        <v>136.76666666666665</v>
      </c>
      <c r="J112" s="448">
        <v>142.33333333333331</v>
      </c>
      <c r="K112" s="447">
        <v>131.19999999999999</v>
      </c>
      <c r="L112" s="447">
        <v>121.8</v>
      </c>
      <c r="M112" s="447">
        <v>77.083100000000002</v>
      </c>
    </row>
    <row r="113" spans="1:13">
      <c r="A113" s="245">
        <v>103</v>
      </c>
      <c r="B113" s="450" t="s">
        <v>335</v>
      </c>
      <c r="C113" s="447">
        <v>609.54999999999995</v>
      </c>
      <c r="D113" s="448">
        <v>603.85</v>
      </c>
      <c r="E113" s="448">
        <v>591.90000000000009</v>
      </c>
      <c r="F113" s="448">
        <v>574.25000000000011</v>
      </c>
      <c r="G113" s="448">
        <v>562.30000000000018</v>
      </c>
      <c r="H113" s="448">
        <v>621.5</v>
      </c>
      <c r="I113" s="448">
        <v>633.45000000000005</v>
      </c>
      <c r="J113" s="448">
        <v>651.09999999999991</v>
      </c>
      <c r="K113" s="447">
        <v>615.79999999999995</v>
      </c>
      <c r="L113" s="447">
        <v>586.20000000000005</v>
      </c>
      <c r="M113" s="447">
        <v>4.2835000000000001</v>
      </c>
    </row>
    <row r="114" spans="1:13">
      <c r="A114" s="245">
        <v>104</v>
      </c>
      <c r="B114" s="450" t="s">
        <v>81</v>
      </c>
      <c r="C114" s="447">
        <v>582.79999999999995</v>
      </c>
      <c r="D114" s="448">
        <v>580.41666666666663</v>
      </c>
      <c r="E114" s="448">
        <v>574.43333333333328</v>
      </c>
      <c r="F114" s="448">
        <v>566.06666666666661</v>
      </c>
      <c r="G114" s="448">
        <v>560.08333333333326</v>
      </c>
      <c r="H114" s="448">
        <v>588.7833333333333</v>
      </c>
      <c r="I114" s="448">
        <v>594.76666666666665</v>
      </c>
      <c r="J114" s="448">
        <v>603.13333333333333</v>
      </c>
      <c r="K114" s="447">
        <v>586.4</v>
      </c>
      <c r="L114" s="447">
        <v>572.04999999999995</v>
      </c>
      <c r="M114" s="447">
        <v>70.593249999999998</v>
      </c>
    </row>
    <row r="115" spans="1:13">
      <c r="A115" s="245">
        <v>105</v>
      </c>
      <c r="B115" s="450" t="s">
        <v>82</v>
      </c>
      <c r="C115" s="447">
        <v>926.9</v>
      </c>
      <c r="D115" s="448">
        <v>928.06666666666661</v>
      </c>
      <c r="E115" s="448">
        <v>921.13333333333321</v>
      </c>
      <c r="F115" s="448">
        <v>915.36666666666656</v>
      </c>
      <c r="G115" s="448">
        <v>908.43333333333317</v>
      </c>
      <c r="H115" s="448">
        <v>933.83333333333326</v>
      </c>
      <c r="I115" s="448">
        <v>940.76666666666665</v>
      </c>
      <c r="J115" s="448">
        <v>946.5333333333333</v>
      </c>
      <c r="K115" s="447">
        <v>935</v>
      </c>
      <c r="L115" s="447">
        <v>922.3</v>
      </c>
      <c r="M115" s="447">
        <v>67.407110000000003</v>
      </c>
    </row>
    <row r="116" spans="1:13">
      <c r="A116" s="245">
        <v>106</v>
      </c>
      <c r="B116" s="450" t="s">
        <v>231</v>
      </c>
      <c r="C116" s="447">
        <v>175.05</v>
      </c>
      <c r="D116" s="448">
        <v>174.46666666666667</v>
      </c>
      <c r="E116" s="448">
        <v>173.18333333333334</v>
      </c>
      <c r="F116" s="448">
        <v>171.31666666666666</v>
      </c>
      <c r="G116" s="448">
        <v>170.03333333333333</v>
      </c>
      <c r="H116" s="448">
        <v>176.33333333333334</v>
      </c>
      <c r="I116" s="448">
        <v>177.6166666666667</v>
      </c>
      <c r="J116" s="448">
        <v>179.48333333333335</v>
      </c>
      <c r="K116" s="447">
        <v>175.75</v>
      </c>
      <c r="L116" s="447">
        <v>172.6</v>
      </c>
      <c r="M116" s="447">
        <v>36.36647</v>
      </c>
    </row>
    <row r="117" spans="1:13">
      <c r="A117" s="245">
        <v>107</v>
      </c>
      <c r="B117" s="450" t="s">
        <v>83</v>
      </c>
      <c r="C117" s="447">
        <v>147.19999999999999</v>
      </c>
      <c r="D117" s="448">
        <v>147.88333333333333</v>
      </c>
      <c r="E117" s="448">
        <v>146.16666666666666</v>
      </c>
      <c r="F117" s="448">
        <v>145.13333333333333</v>
      </c>
      <c r="G117" s="448">
        <v>143.41666666666666</v>
      </c>
      <c r="H117" s="448">
        <v>148.91666666666666</v>
      </c>
      <c r="I117" s="448">
        <v>150.63333333333335</v>
      </c>
      <c r="J117" s="448">
        <v>151.66666666666666</v>
      </c>
      <c r="K117" s="447">
        <v>149.6</v>
      </c>
      <c r="L117" s="447">
        <v>146.85</v>
      </c>
      <c r="M117" s="447">
        <v>130.09820999999999</v>
      </c>
    </row>
    <row r="118" spans="1:13">
      <c r="A118" s="245">
        <v>108</v>
      </c>
      <c r="B118" s="450" t="s">
        <v>336</v>
      </c>
      <c r="C118" s="447">
        <v>385.15</v>
      </c>
      <c r="D118" s="448">
        <v>386.7166666666667</v>
      </c>
      <c r="E118" s="448">
        <v>381.53333333333342</v>
      </c>
      <c r="F118" s="448">
        <v>377.91666666666674</v>
      </c>
      <c r="G118" s="448">
        <v>372.73333333333346</v>
      </c>
      <c r="H118" s="448">
        <v>390.33333333333337</v>
      </c>
      <c r="I118" s="448">
        <v>395.51666666666665</v>
      </c>
      <c r="J118" s="448">
        <v>399.13333333333333</v>
      </c>
      <c r="K118" s="447">
        <v>391.9</v>
      </c>
      <c r="L118" s="447">
        <v>383.1</v>
      </c>
      <c r="M118" s="447">
        <v>2.7518799999999999</v>
      </c>
    </row>
    <row r="119" spans="1:13">
      <c r="A119" s="245">
        <v>109</v>
      </c>
      <c r="B119" s="450" t="s">
        <v>821</v>
      </c>
      <c r="C119" s="447">
        <v>3330.2</v>
      </c>
      <c r="D119" s="448">
        <v>3343.7833333333333</v>
      </c>
      <c r="E119" s="448">
        <v>3301.6666666666665</v>
      </c>
      <c r="F119" s="448">
        <v>3273.1333333333332</v>
      </c>
      <c r="G119" s="448">
        <v>3231.0166666666664</v>
      </c>
      <c r="H119" s="448">
        <v>3372.3166666666666</v>
      </c>
      <c r="I119" s="448">
        <v>3414.4333333333334</v>
      </c>
      <c r="J119" s="448">
        <v>3442.9666666666667</v>
      </c>
      <c r="K119" s="447">
        <v>3385.9</v>
      </c>
      <c r="L119" s="447">
        <v>3315.25</v>
      </c>
      <c r="M119" s="447">
        <v>8.6732300000000002</v>
      </c>
    </row>
    <row r="120" spans="1:13">
      <c r="A120" s="245">
        <v>110</v>
      </c>
      <c r="B120" s="450" t="s">
        <v>84</v>
      </c>
      <c r="C120" s="447">
        <v>1633.05</v>
      </c>
      <c r="D120" s="448">
        <v>1634.7166666666665</v>
      </c>
      <c r="E120" s="448">
        <v>1619.4333333333329</v>
      </c>
      <c r="F120" s="448">
        <v>1605.8166666666664</v>
      </c>
      <c r="G120" s="448">
        <v>1590.5333333333328</v>
      </c>
      <c r="H120" s="448">
        <v>1648.333333333333</v>
      </c>
      <c r="I120" s="448">
        <v>1663.6166666666663</v>
      </c>
      <c r="J120" s="448">
        <v>1677.2333333333331</v>
      </c>
      <c r="K120" s="447">
        <v>1650</v>
      </c>
      <c r="L120" s="447">
        <v>1621.1</v>
      </c>
      <c r="M120" s="447">
        <v>5.3766800000000003</v>
      </c>
    </row>
    <row r="121" spans="1:13">
      <c r="A121" s="245">
        <v>111</v>
      </c>
      <c r="B121" s="450" t="s">
        <v>85</v>
      </c>
      <c r="C121" s="447">
        <v>586.6</v>
      </c>
      <c r="D121" s="448">
        <v>592.73333333333346</v>
      </c>
      <c r="E121" s="448">
        <v>576.51666666666688</v>
      </c>
      <c r="F121" s="448">
        <v>566.43333333333339</v>
      </c>
      <c r="G121" s="448">
        <v>550.21666666666681</v>
      </c>
      <c r="H121" s="448">
        <v>602.81666666666695</v>
      </c>
      <c r="I121" s="448">
        <v>619.03333333333342</v>
      </c>
      <c r="J121" s="448">
        <v>629.11666666666702</v>
      </c>
      <c r="K121" s="447">
        <v>608.95000000000005</v>
      </c>
      <c r="L121" s="447">
        <v>582.65</v>
      </c>
      <c r="M121" s="447">
        <v>30.20824</v>
      </c>
    </row>
    <row r="122" spans="1:13">
      <c r="A122" s="245">
        <v>112</v>
      </c>
      <c r="B122" s="450" t="s">
        <v>232</v>
      </c>
      <c r="C122" s="447">
        <v>834.6</v>
      </c>
      <c r="D122" s="448">
        <v>822.04999999999984</v>
      </c>
      <c r="E122" s="448">
        <v>806.09999999999968</v>
      </c>
      <c r="F122" s="448">
        <v>777.5999999999998</v>
      </c>
      <c r="G122" s="448">
        <v>761.64999999999964</v>
      </c>
      <c r="H122" s="448">
        <v>850.54999999999973</v>
      </c>
      <c r="I122" s="448">
        <v>866.49999999999977</v>
      </c>
      <c r="J122" s="448">
        <v>894.99999999999977</v>
      </c>
      <c r="K122" s="447">
        <v>838</v>
      </c>
      <c r="L122" s="447">
        <v>793.55</v>
      </c>
      <c r="M122" s="447">
        <v>9.6183200000000006</v>
      </c>
    </row>
    <row r="123" spans="1:13">
      <c r="A123" s="245">
        <v>113</v>
      </c>
      <c r="B123" s="450" t="s">
        <v>337</v>
      </c>
      <c r="C123" s="447">
        <v>607.6</v>
      </c>
      <c r="D123" s="448">
        <v>610.35</v>
      </c>
      <c r="E123" s="448">
        <v>601.25</v>
      </c>
      <c r="F123" s="448">
        <v>594.9</v>
      </c>
      <c r="G123" s="448">
        <v>585.79999999999995</v>
      </c>
      <c r="H123" s="448">
        <v>616.70000000000005</v>
      </c>
      <c r="I123" s="448">
        <v>625.80000000000018</v>
      </c>
      <c r="J123" s="448">
        <v>632.15000000000009</v>
      </c>
      <c r="K123" s="447">
        <v>619.45000000000005</v>
      </c>
      <c r="L123" s="447">
        <v>604</v>
      </c>
      <c r="M123" s="447">
        <v>0.45695000000000002</v>
      </c>
    </row>
    <row r="124" spans="1:13">
      <c r="A124" s="245">
        <v>114</v>
      </c>
      <c r="B124" s="450" t="s">
        <v>233</v>
      </c>
      <c r="C124" s="447">
        <v>388.45</v>
      </c>
      <c r="D124" s="448">
        <v>390.13333333333338</v>
      </c>
      <c r="E124" s="448">
        <v>382.51666666666677</v>
      </c>
      <c r="F124" s="448">
        <v>376.58333333333337</v>
      </c>
      <c r="G124" s="448">
        <v>368.96666666666675</v>
      </c>
      <c r="H124" s="448">
        <v>396.06666666666678</v>
      </c>
      <c r="I124" s="448">
        <v>403.68333333333345</v>
      </c>
      <c r="J124" s="448">
        <v>409.61666666666679</v>
      </c>
      <c r="K124" s="447">
        <v>397.75</v>
      </c>
      <c r="L124" s="447">
        <v>384.2</v>
      </c>
      <c r="M124" s="447">
        <v>20.925689999999999</v>
      </c>
    </row>
    <row r="125" spans="1:13">
      <c r="A125" s="245">
        <v>115</v>
      </c>
      <c r="B125" s="450" t="s">
        <v>86</v>
      </c>
      <c r="C125" s="447">
        <v>833.5</v>
      </c>
      <c r="D125" s="448">
        <v>840.9</v>
      </c>
      <c r="E125" s="448">
        <v>822.59999999999991</v>
      </c>
      <c r="F125" s="448">
        <v>811.69999999999993</v>
      </c>
      <c r="G125" s="448">
        <v>793.39999999999986</v>
      </c>
      <c r="H125" s="448">
        <v>851.8</v>
      </c>
      <c r="I125" s="448">
        <v>870.09999999999991</v>
      </c>
      <c r="J125" s="448">
        <v>881</v>
      </c>
      <c r="K125" s="447">
        <v>859.2</v>
      </c>
      <c r="L125" s="447">
        <v>830</v>
      </c>
      <c r="M125" s="447">
        <v>14.049659999999999</v>
      </c>
    </row>
    <row r="126" spans="1:13">
      <c r="A126" s="245">
        <v>116</v>
      </c>
      <c r="B126" s="450" t="s">
        <v>338</v>
      </c>
      <c r="C126" s="447">
        <v>806.1</v>
      </c>
      <c r="D126" s="448">
        <v>814.04999999999984</v>
      </c>
      <c r="E126" s="448">
        <v>790.59999999999968</v>
      </c>
      <c r="F126" s="448">
        <v>775.0999999999998</v>
      </c>
      <c r="G126" s="448">
        <v>751.64999999999964</v>
      </c>
      <c r="H126" s="448">
        <v>829.54999999999973</v>
      </c>
      <c r="I126" s="448">
        <v>852.99999999999977</v>
      </c>
      <c r="J126" s="448">
        <v>868.49999999999977</v>
      </c>
      <c r="K126" s="447">
        <v>837.5</v>
      </c>
      <c r="L126" s="447">
        <v>798.55</v>
      </c>
      <c r="M126" s="447">
        <v>2.2809599999999999</v>
      </c>
    </row>
    <row r="127" spans="1:13">
      <c r="A127" s="245">
        <v>117</v>
      </c>
      <c r="B127" s="450" t="s">
        <v>339</v>
      </c>
      <c r="C127" s="447">
        <v>90.55</v>
      </c>
      <c r="D127" s="448">
        <v>91.166666666666671</v>
      </c>
      <c r="E127" s="448">
        <v>89.583333333333343</v>
      </c>
      <c r="F127" s="448">
        <v>88.616666666666674</v>
      </c>
      <c r="G127" s="448">
        <v>87.033333333333346</v>
      </c>
      <c r="H127" s="448">
        <v>92.13333333333334</v>
      </c>
      <c r="I127" s="448">
        <v>93.716666666666683</v>
      </c>
      <c r="J127" s="448">
        <v>94.683333333333337</v>
      </c>
      <c r="K127" s="447">
        <v>92.75</v>
      </c>
      <c r="L127" s="447">
        <v>90.2</v>
      </c>
      <c r="M127" s="447">
        <v>2.0238999999999998</v>
      </c>
    </row>
    <row r="128" spans="1:13">
      <c r="A128" s="245">
        <v>118</v>
      </c>
      <c r="B128" s="450" t="s">
        <v>340</v>
      </c>
      <c r="C128" s="447">
        <v>102.85</v>
      </c>
      <c r="D128" s="448">
        <v>103.05</v>
      </c>
      <c r="E128" s="448">
        <v>101.35</v>
      </c>
      <c r="F128" s="448">
        <v>99.85</v>
      </c>
      <c r="G128" s="448">
        <v>98.149999999999991</v>
      </c>
      <c r="H128" s="448">
        <v>104.55</v>
      </c>
      <c r="I128" s="448">
        <v>106.25000000000001</v>
      </c>
      <c r="J128" s="448">
        <v>107.75</v>
      </c>
      <c r="K128" s="447">
        <v>104.75</v>
      </c>
      <c r="L128" s="447">
        <v>101.55</v>
      </c>
      <c r="M128" s="447">
        <v>30.650279999999999</v>
      </c>
    </row>
    <row r="129" spans="1:13">
      <c r="A129" s="245">
        <v>119</v>
      </c>
      <c r="B129" s="450" t="s">
        <v>341</v>
      </c>
      <c r="C129" s="447">
        <v>682.9</v>
      </c>
      <c r="D129" s="448">
        <v>686.6</v>
      </c>
      <c r="E129" s="448">
        <v>669.2</v>
      </c>
      <c r="F129" s="448">
        <v>655.5</v>
      </c>
      <c r="G129" s="448">
        <v>638.1</v>
      </c>
      <c r="H129" s="448">
        <v>700.30000000000007</v>
      </c>
      <c r="I129" s="448">
        <v>717.69999999999993</v>
      </c>
      <c r="J129" s="448">
        <v>731.40000000000009</v>
      </c>
      <c r="K129" s="447">
        <v>704</v>
      </c>
      <c r="L129" s="447">
        <v>672.9</v>
      </c>
      <c r="M129" s="447">
        <v>3.0089299999999999</v>
      </c>
    </row>
    <row r="130" spans="1:13">
      <c r="A130" s="245">
        <v>120</v>
      </c>
      <c r="B130" s="450" t="s">
        <v>92</v>
      </c>
      <c r="C130" s="447">
        <v>268.39999999999998</v>
      </c>
      <c r="D130" s="448">
        <v>270.49999999999994</v>
      </c>
      <c r="E130" s="448">
        <v>265.0499999999999</v>
      </c>
      <c r="F130" s="448">
        <v>261.69999999999993</v>
      </c>
      <c r="G130" s="448">
        <v>256.24999999999989</v>
      </c>
      <c r="H130" s="448">
        <v>273.84999999999991</v>
      </c>
      <c r="I130" s="448">
        <v>279.29999999999995</v>
      </c>
      <c r="J130" s="448">
        <v>282.64999999999992</v>
      </c>
      <c r="K130" s="447">
        <v>275.95</v>
      </c>
      <c r="L130" s="447">
        <v>267.14999999999998</v>
      </c>
      <c r="M130" s="447">
        <v>117.98677000000001</v>
      </c>
    </row>
    <row r="131" spans="1:13">
      <c r="A131" s="245">
        <v>121</v>
      </c>
      <c r="B131" s="450" t="s">
        <v>87</v>
      </c>
      <c r="C131" s="447">
        <v>536.75</v>
      </c>
      <c r="D131" s="448">
        <v>537.4</v>
      </c>
      <c r="E131" s="448">
        <v>534.79999999999995</v>
      </c>
      <c r="F131" s="448">
        <v>532.85</v>
      </c>
      <c r="G131" s="448">
        <v>530.25</v>
      </c>
      <c r="H131" s="448">
        <v>539.34999999999991</v>
      </c>
      <c r="I131" s="448">
        <v>541.95000000000005</v>
      </c>
      <c r="J131" s="448">
        <v>543.89999999999986</v>
      </c>
      <c r="K131" s="447">
        <v>540</v>
      </c>
      <c r="L131" s="447">
        <v>535.45000000000005</v>
      </c>
      <c r="M131" s="447">
        <v>15.825340000000001</v>
      </c>
    </row>
    <row r="132" spans="1:13">
      <c r="A132" s="245">
        <v>122</v>
      </c>
      <c r="B132" s="450" t="s">
        <v>234</v>
      </c>
      <c r="C132" s="447">
        <v>1830.95</v>
      </c>
      <c r="D132" s="448">
        <v>1837.5666666666666</v>
      </c>
      <c r="E132" s="448">
        <v>1805.1333333333332</v>
      </c>
      <c r="F132" s="448">
        <v>1779.3166666666666</v>
      </c>
      <c r="G132" s="448">
        <v>1746.8833333333332</v>
      </c>
      <c r="H132" s="448">
        <v>1863.3833333333332</v>
      </c>
      <c r="I132" s="448">
        <v>1895.8166666666666</v>
      </c>
      <c r="J132" s="448">
        <v>1921.6333333333332</v>
      </c>
      <c r="K132" s="447">
        <v>1870</v>
      </c>
      <c r="L132" s="447">
        <v>1811.75</v>
      </c>
      <c r="M132" s="447">
        <v>1.5864199999999999</v>
      </c>
    </row>
    <row r="133" spans="1:13">
      <c r="A133" s="245">
        <v>123</v>
      </c>
      <c r="B133" s="450" t="s">
        <v>342</v>
      </c>
      <c r="C133" s="447">
        <v>1762.15</v>
      </c>
      <c r="D133" s="448">
        <v>1772.55</v>
      </c>
      <c r="E133" s="448">
        <v>1746.35</v>
      </c>
      <c r="F133" s="448">
        <v>1730.55</v>
      </c>
      <c r="G133" s="448">
        <v>1704.35</v>
      </c>
      <c r="H133" s="448">
        <v>1788.35</v>
      </c>
      <c r="I133" s="448">
        <v>1814.5500000000002</v>
      </c>
      <c r="J133" s="448">
        <v>1830.35</v>
      </c>
      <c r="K133" s="447">
        <v>1798.75</v>
      </c>
      <c r="L133" s="447">
        <v>1756.75</v>
      </c>
      <c r="M133" s="447">
        <v>8.4063999999999997</v>
      </c>
    </row>
    <row r="134" spans="1:13">
      <c r="A134" s="245">
        <v>124</v>
      </c>
      <c r="B134" s="450" t="s">
        <v>343</v>
      </c>
      <c r="C134" s="447">
        <v>163.19999999999999</v>
      </c>
      <c r="D134" s="448">
        <v>163.18333333333334</v>
      </c>
      <c r="E134" s="448">
        <v>159.31666666666666</v>
      </c>
      <c r="F134" s="448">
        <v>155.43333333333334</v>
      </c>
      <c r="G134" s="448">
        <v>151.56666666666666</v>
      </c>
      <c r="H134" s="448">
        <v>167.06666666666666</v>
      </c>
      <c r="I134" s="448">
        <v>170.93333333333334</v>
      </c>
      <c r="J134" s="448">
        <v>174.81666666666666</v>
      </c>
      <c r="K134" s="447">
        <v>167.05</v>
      </c>
      <c r="L134" s="447">
        <v>159.30000000000001</v>
      </c>
      <c r="M134" s="447">
        <v>40.87677</v>
      </c>
    </row>
    <row r="135" spans="1:13">
      <c r="A135" s="245">
        <v>125</v>
      </c>
      <c r="B135" s="450" t="s">
        <v>830</v>
      </c>
      <c r="C135" s="447">
        <v>176.7</v>
      </c>
      <c r="D135" s="448">
        <v>177.36666666666667</v>
      </c>
      <c r="E135" s="448">
        <v>174.58333333333334</v>
      </c>
      <c r="F135" s="448">
        <v>172.46666666666667</v>
      </c>
      <c r="G135" s="448">
        <v>169.68333333333334</v>
      </c>
      <c r="H135" s="448">
        <v>179.48333333333335</v>
      </c>
      <c r="I135" s="448">
        <v>182.26666666666665</v>
      </c>
      <c r="J135" s="448">
        <v>184.38333333333335</v>
      </c>
      <c r="K135" s="447">
        <v>180.15</v>
      </c>
      <c r="L135" s="447">
        <v>175.25</v>
      </c>
      <c r="M135" s="447">
        <v>8.3764699999999994</v>
      </c>
    </row>
    <row r="136" spans="1:13">
      <c r="A136" s="245">
        <v>126</v>
      </c>
      <c r="B136" s="450" t="s">
        <v>740</v>
      </c>
      <c r="C136" s="447">
        <v>892.45</v>
      </c>
      <c r="D136" s="448">
        <v>906.0333333333333</v>
      </c>
      <c r="E136" s="448">
        <v>868.06666666666661</v>
      </c>
      <c r="F136" s="448">
        <v>843.68333333333328</v>
      </c>
      <c r="G136" s="448">
        <v>805.71666666666658</v>
      </c>
      <c r="H136" s="448">
        <v>930.41666666666663</v>
      </c>
      <c r="I136" s="448">
        <v>968.38333333333333</v>
      </c>
      <c r="J136" s="448">
        <v>992.76666666666665</v>
      </c>
      <c r="K136" s="447">
        <v>944</v>
      </c>
      <c r="L136" s="447">
        <v>881.65</v>
      </c>
      <c r="M136" s="447">
        <v>7.4402999999999997</v>
      </c>
    </row>
    <row r="137" spans="1:13">
      <c r="A137" s="245">
        <v>127</v>
      </c>
      <c r="B137" s="450" t="s">
        <v>345</v>
      </c>
      <c r="C137" s="447">
        <v>536.29999999999995</v>
      </c>
      <c r="D137" s="448">
        <v>539.65</v>
      </c>
      <c r="E137" s="448">
        <v>529.75</v>
      </c>
      <c r="F137" s="448">
        <v>523.20000000000005</v>
      </c>
      <c r="G137" s="448">
        <v>513.30000000000007</v>
      </c>
      <c r="H137" s="448">
        <v>546.19999999999993</v>
      </c>
      <c r="I137" s="448">
        <v>556.0999999999998</v>
      </c>
      <c r="J137" s="448">
        <v>562.64999999999986</v>
      </c>
      <c r="K137" s="447">
        <v>549.54999999999995</v>
      </c>
      <c r="L137" s="447">
        <v>533.1</v>
      </c>
      <c r="M137" s="447">
        <v>3.7014200000000002</v>
      </c>
    </row>
    <row r="138" spans="1:13">
      <c r="A138" s="245">
        <v>128</v>
      </c>
      <c r="B138" s="450" t="s">
        <v>89</v>
      </c>
      <c r="C138" s="447">
        <v>12.8</v>
      </c>
      <c r="D138" s="448">
        <v>13.016666666666666</v>
      </c>
      <c r="E138" s="448">
        <v>12.433333333333332</v>
      </c>
      <c r="F138" s="448">
        <v>12.066666666666666</v>
      </c>
      <c r="G138" s="448">
        <v>11.483333333333333</v>
      </c>
      <c r="H138" s="448">
        <v>13.383333333333331</v>
      </c>
      <c r="I138" s="448">
        <v>13.966666666666667</v>
      </c>
      <c r="J138" s="448">
        <v>14.33333333333333</v>
      </c>
      <c r="K138" s="447">
        <v>13.6</v>
      </c>
      <c r="L138" s="447">
        <v>12.65</v>
      </c>
      <c r="M138" s="447">
        <v>291.18572999999998</v>
      </c>
    </row>
    <row r="139" spans="1:13">
      <c r="A139" s="245">
        <v>129</v>
      </c>
      <c r="B139" s="450" t="s">
        <v>346</v>
      </c>
      <c r="C139" s="447">
        <v>193.55</v>
      </c>
      <c r="D139" s="448">
        <v>192.83333333333334</v>
      </c>
      <c r="E139" s="448">
        <v>185.76666666666668</v>
      </c>
      <c r="F139" s="448">
        <v>177.98333333333335</v>
      </c>
      <c r="G139" s="448">
        <v>170.91666666666669</v>
      </c>
      <c r="H139" s="448">
        <v>200.61666666666667</v>
      </c>
      <c r="I139" s="448">
        <v>207.68333333333334</v>
      </c>
      <c r="J139" s="448">
        <v>215.46666666666667</v>
      </c>
      <c r="K139" s="447">
        <v>199.9</v>
      </c>
      <c r="L139" s="447">
        <v>185.05</v>
      </c>
      <c r="M139" s="447">
        <v>40.783050000000003</v>
      </c>
    </row>
    <row r="140" spans="1:13">
      <c r="A140" s="245">
        <v>130</v>
      </c>
      <c r="B140" s="450" t="s">
        <v>90</v>
      </c>
      <c r="C140" s="447">
        <v>4079.9</v>
      </c>
      <c r="D140" s="448">
        <v>4077.2333333333336</v>
      </c>
      <c r="E140" s="448">
        <v>4044.4666666666672</v>
      </c>
      <c r="F140" s="448">
        <v>4009.0333333333338</v>
      </c>
      <c r="G140" s="448">
        <v>3976.2666666666673</v>
      </c>
      <c r="H140" s="448">
        <v>4112.666666666667</v>
      </c>
      <c r="I140" s="448">
        <v>4145.4333333333334</v>
      </c>
      <c r="J140" s="448">
        <v>4180.8666666666668</v>
      </c>
      <c r="K140" s="447">
        <v>4110</v>
      </c>
      <c r="L140" s="447">
        <v>4041.8</v>
      </c>
      <c r="M140" s="447">
        <v>4.26797</v>
      </c>
    </row>
    <row r="141" spans="1:13">
      <c r="A141" s="245">
        <v>131</v>
      </c>
      <c r="B141" s="450" t="s">
        <v>347</v>
      </c>
      <c r="C141" s="447">
        <v>3944.85</v>
      </c>
      <c r="D141" s="448">
        <v>3943.6166666666668</v>
      </c>
      <c r="E141" s="448">
        <v>3908.2333333333336</v>
      </c>
      <c r="F141" s="448">
        <v>3871.6166666666668</v>
      </c>
      <c r="G141" s="448">
        <v>3836.2333333333336</v>
      </c>
      <c r="H141" s="448">
        <v>3980.2333333333336</v>
      </c>
      <c r="I141" s="448">
        <v>4015.6166666666668</v>
      </c>
      <c r="J141" s="448">
        <v>4052.2333333333336</v>
      </c>
      <c r="K141" s="447">
        <v>3979</v>
      </c>
      <c r="L141" s="447">
        <v>3907</v>
      </c>
      <c r="M141" s="447">
        <v>1.2878400000000001</v>
      </c>
    </row>
    <row r="142" spans="1:13">
      <c r="A142" s="245">
        <v>132</v>
      </c>
      <c r="B142" s="450" t="s">
        <v>348</v>
      </c>
      <c r="C142" s="447">
        <v>2830.9</v>
      </c>
      <c r="D142" s="448">
        <v>2843.0499999999997</v>
      </c>
      <c r="E142" s="448">
        <v>2787.8499999999995</v>
      </c>
      <c r="F142" s="448">
        <v>2744.7999999999997</v>
      </c>
      <c r="G142" s="448">
        <v>2689.5999999999995</v>
      </c>
      <c r="H142" s="448">
        <v>2886.0999999999995</v>
      </c>
      <c r="I142" s="448">
        <v>2941.2999999999993</v>
      </c>
      <c r="J142" s="448">
        <v>2984.3499999999995</v>
      </c>
      <c r="K142" s="447">
        <v>2898.25</v>
      </c>
      <c r="L142" s="447">
        <v>2800</v>
      </c>
      <c r="M142" s="447">
        <v>4.8284599999999998</v>
      </c>
    </row>
    <row r="143" spans="1:13">
      <c r="A143" s="245">
        <v>133</v>
      </c>
      <c r="B143" s="450" t="s">
        <v>93</v>
      </c>
      <c r="C143" s="447">
        <v>5216.45</v>
      </c>
      <c r="D143" s="448">
        <v>5227.416666666667</v>
      </c>
      <c r="E143" s="448">
        <v>5185.3333333333339</v>
      </c>
      <c r="F143" s="448">
        <v>5154.2166666666672</v>
      </c>
      <c r="G143" s="448">
        <v>5112.1333333333341</v>
      </c>
      <c r="H143" s="448">
        <v>5258.5333333333338</v>
      </c>
      <c r="I143" s="448">
        <v>5300.6166666666677</v>
      </c>
      <c r="J143" s="448">
        <v>5331.7333333333336</v>
      </c>
      <c r="K143" s="447">
        <v>5269.5</v>
      </c>
      <c r="L143" s="447">
        <v>5196.3</v>
      </c>
      <c r="M143" s="447">
        <v>7.1163400000000001</v>
      </c>
    </row>
    <row r="144" spans="1:13">
      <c r="A144" s="245">
        <v>134</v>
      </c>
      <c r="B144" s="450" t="s">
        <v>349</v>
      </c>
      <c r="C144" s="447">
        <v>417.35</v>
      </c>
      <c r="D144" s="448">
        <v>417.41666666666669</v>
      </c>
      <c r="E144" s="448">
        <v>412.93333333333339</v>
      </c>
      <c r="F144" s="448">
        <v>408.51666666666671</v>
      </c>
      <c r="G144" s="448">
        <v>404.03333333333342</v>
      </c>
      <c r="H144" s="448">
        <v>421.83333333333337</v>
      </c>
      <c r="I144" s="448">
        <v>426.31666666666661</v>
      </c>
      <c r="J144" s="448">
        <v>430.73333333333335</v>
      </c>
      <c r="K144" s="447">
        <v>421.9</v>
      </c>
      <c r="L144" s="447">
        <v>413</v>
      </c>
      <c r="M144" s="447">
        <v>2.8403700000000001</v>
      </c>
    </row>
    <row r="145" spans="1:13">
      <c r="A145" s="245">
        <v>135</v>
      </c>
      <c r="B145" s="450" t="s">
        <v>350</v>
      </c>
      <c r="C145" s="447">
        <v>99.85</v>
      </c>
      <c r="D145" s="448">
        <v>99.583333333333329</v>
      </c>
      <c r="E145" s="448">
        <v>97.466666666666654</v>
      </c>
      <c r="F145" s="448">
        <v>95.083333333333329</v>
      </c>
      <c r="G145" s="448">
        <v>92.966666666666654</v>
      </c>
      <c r="H145" s="448">
        <v>101.96666666666665</v>
      </c>
      <c r="I145" s="448">
        <v>104.08333333333333</v>
      </c>
      <c r="J145" s="448">
        <v>106.46666666666665</v>
      </c>
      <c r="K145" s="447">
        <v>101.7</v>
      </c>
      <c r="L145" s="447">
        <v>97.2</v>
      </c>
      <c r="M145" s="447">
        <v>11.267200000000001</v>
      </c>
    </row>
    <row r="146" spans="1:13">
      <c r="A146" s="245">
        <v>136</v>
      </c>
      <c r="B146" s="450" t="s">
        <v>831</v>
      </c>
      <c r="C146" s="447">
        <v>245.7</v>
      </c>
      <c r="D146" s="448">
        <v>246.73333333333335</v>
      </c>
      <c r="E146" s="448">
        <v>238.9666666666667</v>
      </c>
      <c r="F146" s="448">
        <v>232.23333333333335</v>
      </c>
      <c r="G146" s="448">
        <v>224.4666666666667</v>
      </c>
      <c r="H146" s="448">
        <v>253.4666666666667</v>
      </c>
      <c r="I146" s="448">
        <v>261.23333333333335</v>
      </c>
      <c r="J146" s="448">
        <v>267.9666666666667</v>
      </c>
      <c r="K146" s="447">
        <v>254.5</v>
      </c>
      <c r="L146" s="447">
        <v>240</v>
      </c>
      <c r="M146" s="447">
        <v>10.19018</v>
      </c>
    </row>
    <row r="147" spans="1:13">
      <c r="A147" s="245">
        <v>137</v>
      </c>
      <c r="B147" s="450" t="s">
        <v>742</v>
      </c>
      <c r="C147" s="447">
        <v>1888.95</v>
      </c>
      <c r="D147" s="448">
        <v>1889.6499999999999</v>
      </c>
      <c r="E147" s="448">
        <v>1851.2999999999997</v>
      </c>
      <c r="F147" s="448">
        <v>1813.6499999999999</v>
      </c>
      <c r="G147" s="448">
        <v>1775.2999999999997</v>
      </c>
      <c r="H147" s="448">
        <v>1927.2999999999997</v>
      </c>
      <c r="I147" s="448">
        <v>1965.6499999999996</v>
      </c>
      <c r="J147" s="448">
        <v>2003.2999999999997</v>
      </c>
      <c r="K147" s="447">
        <v>1928</v>
      </c>
      <c r="L147" s="447">
        <v>1852</v>
      </c>
      <c r="M147" s="447">
        <v>0.23562</v>
      </c>
    </row>
    <row r="148" spans="1:13">
      <c r="A148" s="245">
        <v>138</v>
      </c>
      <c r="B148" s="450" t="s">
        <v>235</v>
      </c>
      <c r="C148" s="447">
        <v>63.95</v>
      </c>
      <c r="D148" s="448">
        <v>63</v>
      </c>
      <c r="E148" s="448">
        <v>62.05</v>
      </c>
      <c r="F148" s="448">
        <v>60.15</v>
      </c>
      <c r="G148" s="448">
        <v>59.199999999999996</v>
      </c>
      <c r="H148" s="448">
        <v>64.900000000000006</v>
      </c>
      <c r="I148" s="448">
        <v>65.849999999999994</v>
      </c>
      <c r="J148" s="448">
        <v>67.75</v>
      </c>
      <c r="K148" s="447">
        <v>63.95</v>
      </c>
      <c r="L148" s="447">
        <v>61.1</v>
      </c>
      <c r="M148" s="447">
        <v>52.086480000000002</v>
      </c>
    </row>
    <row r="149" spans="1:13">
      <c r="A149" s="245">
        <v>139</v>
      </c>
      <c r="B149" s="450" t="s">
        <v>94</v>
      </c>
      <c r="C149" s="447">
        <v>2522.3000000000002</v>
      </c>
      <c r="D149" s="448">
        <v>2531.7833333333333</v>
      </c>
      <c r="E149" s="448">
        <v>2504.0666666666666</v>
      </c>
      <c r="F149" s="448">
        <v>2485.8333333333335</v>
      </c>
      <c r="G149" s="448">
        <v>2458.1166666666668</v>
      </c>
      <c r="H149" s="448">
        <v>2550.0166666666664</v>
      </c>
      <c r="I149" s="448">
        <v>2577.7333333333327</v>
      </c>
      <c r="J149" s="448">
        <v>2595.9666666666662</v>
      </c>
      <c r="K149" s="447">
        <v>2559.5</v>
      </c>
      <c r="L149" s="447">
        <v>2513.5500000000002</v>
      </c>
      <c r="M149" s="447">
        <v>7.4310999999999998</v>
      </c>
    </row>
    <row r="150" spans="1:13">
      <c r="A150" s="245">
        <v>140</v>
      </c>
      <c r="B150" s="450" t="s">
        <v>351</v>
      </c>
      <c r="C150" s="447">
        <v>215.4</v>
      </c>
      <c r="D150" s="448">
        <v>215.78333333333333</v>
      </c>
      <c r="E150" s="448">
        <v>211.61666666666667</v>
      </c>
      <c r="F150" s="448">
        <v>207.83333333333334</v>
      </c>
      <c r="G150" s="448">
        <v>203.66666666666669</v>
      </c>
      <c r="H150" s="448">
        <v>219.56666666666666</v>
      </c>
      <c r="I150" s="448">
        <v>223.73333333333335</v>
      </c>
      <c r="J150" s="448">
        <v>227.51666666666665</v>
      </c>
      <c r="K150" s="447">
        <v>219.95</v>
      </c>
      <c r="L150" s="447">
        <v>212</v>
      </c>
      <c r="M150" s="447">
        <v>1.69129</v>
      </c>
    </row>
    <row r="151" spans="1:13">
      <c r="A151" s="245">
        <v>141</v>
      </c>
      <c r="B151" s="450" t="s">
        <v>236</v>
      </c>
      <c r="C151" s="447">
        <v>503.9</v>
      </c>
      <c r="D151" s="448">
        <v>506.2833333333333</v>
      </c>
      <c r="E151" s="448">
        <v>497.61666666666656</v>
      </c>
      <c r="F151" s="448">
        <v>491.33333333333326</v>
      </c>
      <c r="G151" s="448">
        <v>482.66666666666652</v>
      </c>
      <c r="H151" s="448">
        <v>512.56666666666661</v>
      </c>
      <c r="I151" s="448">
        <v>521.23333333333335</v>
      </c>
      <c r="J151" s="448">
        <v>527.51666666666665</v>
      </c>
      <c r="K151" s="447">
        <v>514.95000000000005</v>
      </c>
      <c r="L151" s="447">
        <v>500</v>
      </c>
      <c r="M151" s="447">
        <v>5.4529199999999998</v>
      </c>
    </row>
    <row r="152" spans="1:13">
      <c r="A152" s="245">
        <v>142</v>
      </c>
      <c r="B152" s="450" t="s">
        <v>237</v>
      </c>
      <c r="C152" s="447">
        <v>1398</v>
      </c>
      <c r="D152" s="448">
        <v>1401</v>
      </c>
      <c r="E152" s="448">
        <v>1382</v>
      </c>
      <c r="F152" s="448">
        <v>1366</v>
      </c>
      <c r="G152" s="448">
        <v>1347</v>
      </c>
      <c r="H152" s="448">
        <v>1417</v>
      </c>
      <c r="I152" s="448">
        <v>1436</v>
      </c>
      <c r="J152" s="448">
        <v>1452</v>
      </c>
      <c r="K152" s="447">
        <v>1420</v>
      </c>
      <c r="L152" s="447">
        <v>1385</v>
      </c>
      <c r="M152" s="447">
        <v>1.8291299999999999</v>
      </c>
    </row>
    <row r="153" spans="1:13">
      <c r="A153" s="245">
        <v>143</v>
      </c>
      <c r="B153" s="450" t="s">
        <v>238</v>
      </c>
      <c r="C153" s="447">
        <v>80.900000000000006</v>
      </c>
      <c r="D153" s="448">
        <v>81.45</v>
      </c>
      <c r="E153" s="448">
        <v>80.050000000000011</v>
      </c>
      <c r="F153" s="448">
        <v>79.2</v>
      </c>
      <c r="G153" s="448">
        <v>77.800000000000011</v>
      </c>
      <c r="H153" s="448">
        <v>82.300000000000011</v>
      </c>
      <c r="I153" s="448">
        <v>83.700000000000017</v>
      </c>
      <c r="J153" s="448">
        <v>84.550000000000011</v>
      </c>
      <c r="K153" s="447">
        <v>82.85</v>
      </c>
      <c r="L153" s="447">
        <v>80.599999999999994</v>
      </c>
      <c r="M153" s="447">
        <v>25.248629999999999</v>
      </c>
    </row>
    <row r="154" spans="1:13">
      <c r="A154" s="245">
        <v>144</v>
      </c>
      <c r="B154" s="450" t="s">
        <v>95</v>
      </c>
      <c r="C154" s="447">
        <v>87.95</v>
      </c>
      <c r="D154" s="448">
        <v>88.283333333333346</v>
      </c>
      <c r="E154" s="448">
        <v>87.266666666666694</v>
      </c>
      <c r="F154" s="448">
        <v>86.583333333333343</v>
      </c>
      <c r="G154" s="448">
        <v>85.566666666666691</v>
      </c>
      <c r="H154" s="448">
        <v>88.966666666666697</v>
      </c>
      <c r="I154" s="448">
        <v>89.983333333333348</v>
      </c>
      <c r="J154" s="448">
        <v>90.6666666666667</v>
      </c>
      <c r="K154" s="447">
        <v>89.3</v>
      </c>
      <c r="L154" s="447">
        <v>87.6</v>
      </c>
      <c r="M154" s="447">
        <v>7.8915699999999998</v>
      </c>
    </row>
    <row r="155" spans="1:13">
      <c r="A155" s="245">
        <v>145</v>
      </c>
      <c r="B155" s="450" t="s">
        <v>352</v>
      </c>
      <c r="C155" s="447">
        <v>708.7</v>
      </c>
      <c r="D155" s="448">
        <v>714.91666666666663</v>
      </c>
      <c r="E155" s="448">
        <v>694.93333333333328</v>
      </c>
      <c r="F155" s="448">
        <v>681.16666666666663</v>
      </c>
      <c r="G155" s="448">
        <v>661.18333333333328</v>
      </c>
      <c r="H155" s="448">
        <v>728.68333333333328</v>
      </c>
      <c r="I155" s="448">
        <v>748.66666666666663</v>
      </c>
      <c r="J155" s="448">
        <v>762.43333333333328</v>
      </c>
      <c r="K155" s="447">
        <v>734.9</v>
      </c>
      <c r="L155" s="447">
        <v>701.15</v>
      </c>
      <c r="M155" s="447">
        <v>1.70364</v>
      </c>
    </row>
    <row r="156" spans="1:13">
      <c r="A156" s="245">
        <v>146</v>
      </c>
      <c r="B156" s="450" t="s">
        <v>96</v>
      </c>
      <c r="C156" s="447">
        <v>1158.6500000000001</v>
      </c>
      <c r="D156" s="448">
        <v>1163.2833333333335</v>
      </c>
      <c r="E156" s="448">
        <v>1151.5666666666671</v>
      </c>
      <c r="F156" s="448">
        <v>1144.4833333333336</v>
      </c>
      <c r="G156" s="448">
        <v>1132.7666666666671</v>
      </c>
      <c r="H156" s="448">
        <v>1170.366666666667</v>
      </c>
      <c r="I156" s="448">
        <v>1182.0833333333337</v>
      </c>
      <c r="J156" s="448">
        <v>1189.166666666667</v>
      </c>
      <c r="K156" s="447">
        <v>1175</v>
      </c>
      <c r="L156" s="447">
        <v>1156.2</v>
      </c>
      <c r="M156" s="447">
        <v>12.705209999999999</v>
      </c>
    </row>
    <row r="157" spans="1:13">
      <c r="A157" s="245">
        <v>147</v>
      </c>
      <c r="B157" s="450" t="s">
        <v>97</v>
      </c>
      <c r="C157" s="447">
        <v>187.15</v>
      </c>
      <c r="D157" s="448">
        <v>187.41666666666666</v>
      </c>
      <c r="E157" s="448">
        <v>186.33333333333331</v>
      </c>
      <c r="F157" s="448">
        <v>185.51666666666665</v>
      </c>
      <c r="G157" s="448">
        <v>184.43333333333331</v>
      </c>
      <c r="H157" s="448">
        <v>188.23333333333332</v>
      </c>
      <c r="I157" s="448">
        <v>189.31666666666663</v>
      </c>
      <c r="J157" s="448">
        <v>190.13333333333333</v>
      </c>
      <c r="K157" s="447">
        <v>188.5</v>
      </c>
      <c r="L157" s="447">
        <v>186.6</v>
      </c>
      <c r="M157" s="447">
        <v>23.195810000000002</v>
      </c>
    </row>
    <row r="158" spans="1:13">
      <c r="A158" s="245">
        <v>148</v>
      </c>
      <c r="B158" s="450" t="s">
        <v>354</v>
      </c>
      <c r="C158" s="447">
        <v>354.4</v>
      </c>
      <c r="D158" s="448">
        <v>351.13333333333338</v>
      </c>
      <c r="E158" s="448">
        <v>345.26666666666677</v>
      </c>
      <c r="F158" s="448">
        <v>336.13333333333338</v>
      </c>
      <c r="G158" s="448">
        <v>330.26666666666677</v>
      </c>
      <c r="H158" s="448">
        <v>360.26666666666677</v>
      </c>
      <c r="I158" s="448">
        <v>366.13333333333344</v>
      </c>
      <c r="J158" s="448">
        <v>375.26666666666677</v>
      </c>
      <c r="K158" s="447">
        <v>357</v>
      </c>
      <c r="L158" s="447">
        <v>342</v>
      </c>
      <c r="M158" s="447">
        <v>6.7122799999999998</v>
      </c>
    </row>
    <row r="159" spans="1:13">
      <c r="A159" s="245">
        <v>149</v>
      </c>
      <c r="B159" s="450" t="s">
        <v>98</v>
      </c>
      <c r="C159" s="447">
        <v>85.15</v>
      </c>
      <c r="D159" s="448">
        <v>84.683333333333337</v>
      </c>
      <c r="E159" s="448">
        <v>83.866666666666674</v>
      </c>
      <c r="F159" s="448">
        <v>82.583333333333343</v>
      </c>
      <c r="G159" s="448">
        <v>81.76666666666668</v>
      </c>
      <c r="H159" s="448">
        <v>85.966666666666669</v>
      </c>
      <c r="I159" s="448">
        <v>86.783333333333331</v>
      </c>
      <c r="J159" s="448">
        <v>88.066666666666663</v>
      </c>
      <c r="K159" s="447">
        <v>85.5</v>
      </c>
      <c r="L159" s="447">
        <v>83.4</v>
      </c>
      <c r="M159" s="447">
        <v>240.25317000000001</v>
      </c>
    </row>
    <row r="160" spans="1:13">
      <c r="A160" s="245">
        <v>150</v>
      </c>
      <c r="B160" s="450" t="s">
        <v>355</v>
      </c>
      <c r="C160" s="447">
        <v>3495.7</v>
      </c>
      <c r="D160" s="448">
        <v>3509.8333333333335</v>
      </c>
      <c r="E160" s="448">
        <v>3450.8666666666668</v>
      </c>
      <c r="F160" s="448">
        <v>3406.0333333333333</v>
      </c>
      <c r="G160" s="448">
        <v>3347.0666666666666</v>
      </c>
      <c r="H160" s="448">
        <v>3554.666666666667</v>
      </c>
      <c r="I160" s="448">
        <v>3613.6333333333332</v>
      </c>
      <c r="J160" s="448">
        <v>3658.4666666666672</v>
      </c>
      <c r="K160" s="447">
        <v>3568.8</v>
      </c>
      <c r="L160" s="447">
        <v>3465</v>
      </c>
      <c r="M160" s="447">
        <v>0.73160999999999998</v>
      </c>
    </row>
    <row r="161" spans="1:13">
      <c r="A161" s="245">
        <v>151</v>
      </c>
      <c r="B161" s="450" t="s">
        <v>356</v>
      </c>
      <c r="C161" s="447">
        <v>385.6</v>
      </c>
      <c r="D161" s="448">
        <v>387.48333333333335</v>
      </c>
      <c r="E161" s="448">
        <v>380.9666666666667</v>
      </c>
      <c r="F161" s="448">
        <v>376.33333333333337</v>
      </c>
      <c r="G161" s="448">
        <v>369.81666666666672</v>
      </c>
      <c r="H161" s="448">
        <v>392.11666666666667</v>
      </c>
      <c r="I161" s="448">
        <v>398.63333333333333</v>
      </c>
      <c r="J161" s="448">
        <v>403.26666666666665</v>
      </c>
      <c r="K161" s="447">
        <v>394</v>
      </c>
      <c r="L161" s="447">
        <v>382.85</v>
      </c>
      <c r="M161" s="447">
        <v>5.0647599999999997</v>
      </c>
    </row>
    <row r="162" spans="1:13">
      <c r="A162" s="245">
        <v>152</v>
      </c>
      <c r="B162" s="450" t="s">
        <v>357</v>
      </c>
      <c r="C162" s="447">
        <v>156.65</v>
      </c>
      <c r="D162" s="448">
        <v>157.78333333333333</v>
      </c>
      <c r="E162" s="448">
        <v>154.91666666666666</v>
      </c>
      <c r="F162" s="448">
        <v>153.18333333333334</v>
      </c>
      <c r="G162" s="448">
        <v>150.31666666666666</v>
      </c>
      <c r="H162" s="448">
        <v>159.51666666666665</v>
      </c>
      <c r="I162" s="448">
        <v>162.38333333333333</v>
      </c>
      <c r="J162" s="448">
        <v>164.11666666666665</v>
      </c>
      <c r="K162" s="447">
        <v>160.65</v>
      </c>
      <c r="L162" s="447">
        <v>156.05000000000001</v>
      </c>
      <c r="M162" s="447">
        <v>7.0161300000000004</v>
      </c>
    </row>
    <row r="163" spans="1:13">
      <c r="A163" s="245">
        <v>153</v>
      </c>
      <c r="B163" s="450" t="s">
        <v>358</v>
      </c>
      <c r="C163" s="447">
        <v>138.6</v>
      </c>
      <c r="D163" s="448">
        <v>139.66666666666666</v>
      </c>
      <c r="E163" s="448">
        <v>135.88333333333333</v>
      </c>
      <c r="F163" s="448">
        <v>133.16666666666666</v>
      </c>
      <c r="G163" s="448">
        <v>129.38333333333333</v>
      </c>
      <c r="H163" s="448">
        <v>142.38333333333333</v>
      </c>
      <c r="I163" s="448">
        <v>146.16666666666669</v>
      </c>
      <c r="J163" s="448">
        <v>148.88333333333333</v>
      </c>
      <c r="K163" s="447">
        <v>143.44999999999999</v>
      </c>
      <c r="L163" s="447">
        <v>136.94999999999999</v>
      </c>
      <c r="M163" s="447">
        <v>42.897860000000001</v>
      </c>
    </row>
    <row r="164" spans="1:13">
      <c r="A164" s="245">
        <v>154</v>
      </c>
      <c r="B164" s="450" t="s">
        <v>359</v>
      </c>
      <c r="C164" s="447">
        <v>227.5</v>
      </c>
      <c r="D164" s="448">
        <v>226.31666666666669</v>
      </c>
      <c r="E164" s="448">
        <v>222.93333333333339</v>
      </c>
      <c r="F164" s="448">
        <v>218.3666666666667</v>
      </c>
      <c r="G164" s="448">
        <v>214.98333333333341</v>
      </c>
      <c r="H164" s="448">
        <v>230.88333333333338</v>
      </c>
      <c r="I164" s="448">
        <v>234.26666666666665</v>
      </c>
      <c r="J164" s="448">
        <v>238.83333333333337</v>
      </c>
      <c r="K164" s="447">
        <v>229.7</v>
      </c>
      <c r="L164" s="447">
        <v>221.75</v>
      </c>
      <c r="M164" s="447">
        <v>37.98892</v>
      </c>
    </row>
    <row r="165" spans="1:13">
      <c r="A165" s="245">
        <v>155</v>
      </c>
      <c r="B165" s="450" t="s">
        <v>239</v>
      </c>
      <c r="C165" s="447">
        <v>6.8</v>
      </c>
      <c r="D165" s="448">
        <v>6.916666666666667</v>
      </c>
      <c r="E165" s="448">
        <v>6.5333333333333341</v>
      </c>
      <c r="F165" s="448">
        <v>6.2666666666666675</v>
      </c>
      <c r="G165" s="448">
        <v>5.8833333333333346</v>
      </c>
      <c r="H165" s="448">
        <v>7.1833333333333336</v>
      </c>
      <c r="I165" s="448">
        <v>7.5666666666666664</v>
      </c>
      <c r="J165" s="448">
        <v>7.833333333333333</v>
      </c>
      <c r="K165" s="447">
        <v>7.3</v>
      </c>
      <c r="L165" s="447">
        <v>6.65</v>
      </c>
      <c r="M165" s="447">
        <v>145.73819</v>
      </c>
    </row>
    <row r="166" spans="1:13">
      <c r="A166" s="245">
        <v>156</v>
      </c>
      <c r="B166" s="450" t="s">
        <v>240</v>
      </c>
      <c r="C166" s="447">
        <v>45.95</v>
      </c>
      <c r="D166" s="448">
        <v>46.15</v>
      </c>
      <c r="E166" s="448">
        <v>44.9</v>
      </c>
      <c r="F166" s="448">
        <v>43.85</v>
      </c>
      <c r="G166" s="448">
        <v>42.6</v>
      </c>
      <c r="H166" s="448">
        <v>47.199999999999996</v>
      </c>
      <c r="I166" s="448">
        <v>48.449999999999996</v>
      </c>
      <c r="J166" s="448">
        <v>49.499999999999993</v>
      </c>
      <c r="K166" s="447">
        <v>47.4</v>
      </c>
      <c r="L166" s="447">
        <v>45.1</v>
      </c>
      <c r="M166" s="447">
        <v>56.836329999999997</v>
      </c>
    </row>
    <row r="167" spans="1:13">
      <c r="A167" s="245">
        <v>157</v>
      </c>
      <c r="B167" s="450" t="s">
        <v>99</v>
      </c>
      <c r="C167" s="447">
        <v>145.75</v>
      </c>
      <c r="D167" s="448">
        <v>147.16666666666666</v>
      </c>
      <c r="E167" s="448">
        <v>143.88333333333333</v>
      </c>
      <c r="F167" s="448">
        <v>142.01666666666668</v>
      </c>
      <c r="G167" s="448">
        <v>138.73333333333335</v>
      </c>
      <c r="H167" s="448">
        <v>149.0333333333333</v>
      </c>
      <c r="I167" s="448">
        <v>152.31666666666666</v>
      </c>
      <c r="J167" s="448">
        <v>154.18333333333328</v>
      </c>
      <c r="K167" s="447">
        <v>150.44999999999999</v>
      </c>
      <c r="L167" s="447">
        <v>145.30000000000001</v>
      </c>
      <c r="M167" s="447">
        <v>170.50299000000001</v>
      </c>
    </row>
    <row r="168" spans="1:13">
      <c r="A168" s="245">
        <v>158</v>
      </c>
      <c r="B168" s="450" t="s">
        <v>360</v>
      </c>
      <c r="C168" s="447">
        <v>266.75</v>
      </c>
      <c r="D168" s="448">
        <v>264.5</v>
      </c>
      <c r="E168" s="448">
        <v>257.35000000000002</v>
      </c>
      <c r="F168" s="448">
        <v>247.95000000000002</v>
      </c>
      <c r="G168" s="448">
        <v>240.80000000000004</v>
      </c>
      <c r="H168" s="448">
        <v>273.89999999999998</v>
      </c>
      <c r="I168" s="448">
        <v>281.04999999999995</v>
      </c>
      <c r="J168" s="448">
        <v>290.45</v>
      </c>
      <c r="K168" s="447">
        <v>271.64999999999998</v>
      </c>
      <c r="L168" s="447">
        <v>255.1</v>
      </c>
      <c r="M168" s="447">
        <v>4.0138100000000003</v>
      </c>
    </row>
    <row r="169" spans="1:13">
      <c r="A169" s="245">
        <v>159</v>
      </c>
      <c r="B169" s="450" t="s">
        <v>361</v>
      </c>
      <c r="C169" s="447">
        <v>258.85000000000002</v>
      </c>
      <c r="D169" s="448">
        <v>261.56666666666666</v>
      </c>
      <c r="E169" s="448">
        <v>255.2833333333333</v>
      </c>
      <c r="F169" s="448">
        <v>251.71666666666664</v>
      </c>
      <c r="G169" s="448">
        <v>245.43333333333328</v>
      </c>
      <c r="H169" s="448">
        <v>265.13333333333333</v>
      </c>
      <c r="I169" s="448">
        <v>271.41666666666674</v>
      </c>
      <c r="J169" s="448">
        <v>274.98333333333335</v>
      </c>
      <c r="K169" s="447">
        <v>267.85000000000002</v>
      </c>
      <c r="L169" s="447">
        <v>258</v>
      </c>
      <c r="M169" s="447">
        <v>4.3375700000000004</v>
      </c>
    </row>
    <row r="170" spans="1:13">
      <c r="A170" s="245">
        <v>160</v>
      </c>
      <c r="B170" s="450" t="s">
        <v>744</v>
      </c>
      <c r="C170" s="447">
        <v>5092</v>
      </c>
      <c r="D170" s="448">
        <v>5141.1833333333334</v>
      </c>
      <c r="E170" s="448">
        <v>4949.8166666666666</v>
      </c>
      <c r="F170" s="448">
        <v>4807.6333333333332</v>
      </c>
      <c r="G170" s="448">
        <v>4616.2666666666664</v>
      </c>
      <c r="H170" s="448">
        <v>5283.3666666666668</v>
      </c>
      <c r="I170" s="448">
        <v>5474.7333333333336</v>
      </c>
      <c r="J170" s="448">
        <v>5616.916666666667</v>
      </c>
      <c r="K170" s="447">
        <v>5332.55</v>
      </c>
      <c r="L170" s="447">
        <v>4999</v>
      </c>
      <c r="M170" s="447">
        <v>2.6251500000000001</v>
      </c>
    </row>
    <row r="171" spans="1:13">
      <c r="A171" s="245">
        <v>161</v>
      </c>
      <c r="B171" s="450" t="s">
        <v>102</v>
      </c>
      <c r="C171" s="447">
        <v>26.4</v>
      </c>
      <c r="D171" s="448">
        <v>26.3</v>
      </c>
      <c r="E171" s="448">
        <v>25.950000000000003</v>
      </c>
      <c r="F171" s="448">
        <v>25.500000000000004</v>
      </c>
      <c r="G171" s="448">
        <v>25.150000000000006</v>
      </c>
      <c r="H171" s="448">
        <v>26.75</v>
      </c>
      <c r="I171" s="448">
        <v>27.1</v>
      </c>
      <c r="J171" s="448">
        <v>27.549999999999997</v>
      </c>
      <c r="K171" s="447">
        <v>26.65</v>
      </c>
      <c r="L171" s="447">
        <v>25.85</v>
      </c>
      <c r="M171" s="447">
        <v>179.82002</v>
      </c>
    </row>
    <row r="172" spans="1:13">
      <c r="A172" s="245">
        <v>162</v>
      </c>
      <c r="B172" s="450" t="s">
        <v>362</v>
      </c>
      <c r="C172" s="447">
        <v>3073</v>
      </c>
      <c r="D172" s="448">
        <v>3086.3333333333335</v>
      </c>
      <c r="E172" s="448">
        <v>3038.666666666667</v>
      </c>
      <c r="F172" s="448">
        <v>3004.3333333333335</v>
      </c>
      <c r="G172" s="448">
        <v>2956.666666666667</v>
      </c>
      <c r="H172" s="448">
        <v>3120.666666666667</v>
      </c>
      <c r="I172" s="448">
        <v>3168.3333333333339</v>
      </c>
      <c r="J172" s="448">
        <v>3202.666666666667</v>
      </c>
      <c r="K172" s="447">
        <v>3134</v>
      </c>
      <c r="L172" s="447">
        <v>3052</v>
      </c>
      <c r="M172" s="447">
        <v>1.38985</v>
      </c>
    </row>
    <row r="173" spans="1:13">
      <c r="A173" s="245">
        <v>163</v>
      </c>
      <c r="B173" s="450" t="s">
        <v>745</v>
      </c>
      <c r="C173" s="447">
        <v>185.5</v>
      </c>
      <c r="D173" s="448">
        <v>186.61666666666667</v>
      </c>
      <c r="E173" s="448">
        <v>183.88333333333335</v>
      </c>
      <c r="F173" s="448">
        <v>182.26666666666668</v>
      </c>
      <c r="G173" s="448">
        <v>179.53333333333336</v>
      </c>
      <c r="H173" s="448">
        <v>188.23333333333335</v>
      </c>
      <c r="I173" s="448">
        <v>190.9666666666667</v>
      </c>
      <c r="J173" s="448">
        <v>192.58333333333334</v>
      </c>
      <c r="K173" s="447">
        <v>189.35</v>
      </c>
      <c r="L173" s="447">
        <v>185</v>
      </c>
      <c r="M173" s="447">
        <v>3.3624200000000002</v>
      </c>
    </row>
    <row r="174" spans="1:13">
      <c r="A174" s="245">
        <v>164</v>
      </c>
      <c r="B174" s="450" t="s">
        <v>363</v>
      </c>
      <c r="C174" s="447">
        <v>2893</v>
      </c>
      <c r="D174" s="448">
        <v>2880.6166666666663</v>
      </c>
      <c r="E174" s="448">
        <v>2822.3333333333326</v>
      </c>
      <c r="F174" s="448">
        <v>2751.6666666666661</v>
      </c>
      <c r="G174" s="448">
        <v>2693.3833333333323</v>
      </c>
      <c r="H174" s="448">
        <v>2951.2833333333328</v>
      </c>
      <c r="I174" s="448">
        <v>3009.5666666666666</v>
      </c>
      <c r="J174" s="448">
        <v>3080.2333333333331</v>
      </c>
      <c r="K174" s="447">
        <v>2938.9</v>
      </c>
      <c r="L174" s="447">
        <v>2809.95</v>
      </c>
      <c r="M174" s="447">
        <v>0.42288999999999999</v>
      </c>
    </row>
    <row r="175" spans="1:13">
      <c r="A175" s="245">
        <v>165</v>
      </c>
      <c r="B175" s="450" t="s">
        <v>241</v>
      </c>
      <c r="C175" s="447">
        <v>194.05</v>
      </c>
      <c r="D175" s="448">
        <v>195.15</v>
      </c>
      <c r="E175" s="448">
        <v>192.5</v>
      </c>
      <c r="F175" s="448">
        <v>190.95</v>
      </c>
      <c r="G175" s="448">
        <v>188.29999999999998</v>
      </c>
      <c r="H175" s="448">
        <v>196.70000000000002</v>
      </c>
      <c r="I175" s="448">
        <v>199.35000000000005</v>
      </c>
      <c r="J175" s="448">
        <v>200.90000000000003</v>
      </c>
      <c r="K175" s="447">
        <v>197.8</v>
      </c>
      <c r="L175" s="447">
        <v>193.6</v>
      </c>
      <c r="M175" s="447">
        <v>4.5989199999999997</v>
      </c>
    </row>
    <row r="176" spans="1:13">
      <c r="A176" s="245">
        <v>166</v>
      </c>
      <c r="B176" s="450" t="s">
        <v>364</v>
      </c>
      <c r="C176" s="447">
        <v>5480.1</v>
      </c>
      <c r="D176" s="448">
        <v>5505.0666666666657</v>
      </c>
      <c r="E176" s="448">
        <v>5450.1833333333316</v>
      </c>
      <c r="F176" s="448">
        <v>5420.2666666666655</v>
      </c>
      <c r="G176" s="448">
        <v>5365.3833333333314</v>
      </c>
      <c r="H176" s="448">
        <v>5534.9833333333318</v>
      </c>
      <c r="I176" s="448">
        <v>5589.8666666666668</v>
      </c>
      <c r="J176" s="448">
        <v>5619.7833333333319</v>
      </c>
      <c r="K176" s="447">
        <v>5559.95</v>
      </c>
      <c r="L176" s="447">
        <v>5475.15</v>
      </c>
      <c r="M176" s="447">
        <v>0.15920999999999999</v>
      </c>
    </row>
    <row r="177" spans="1:13">
      <c r="A177" s="245">
        <v>167</v>
      </c>
      <c r="B177" s="450" t="s">
        <v>365</v>
      </c>
      <c r="C177" s="447">
        <v>1462.15</v>
      </c>
      <c r="D177" s="448">
        <v>1468.0666666666666</v>
      </c>
      <c r="E177" s="448">
        <v>1448.2833333333333</v>
      </c>
      <c r="F177" s="448">
        <v>1434.4166666666667</v>
      </c>
      <c r="G177" s="448">
        <v>1414.6333333333334</v>
      </c>
      <c r="H177" s="448">
        <v>1481.9333333333332</v>
      </c>
      <c r="I177" s="448">
        <v>1501.7166666666665</v>
      </c>
      <c r="J177" s="448">
        <v>1515.583333333333</v>
      </c>
      <c r="K177" s="447">
        <v>1487.85</v>
      </c>
      <c r="L177" s="447">
        <v>1454.2</v>
      </c>
      <c r="M177" s="447">
        <v>0.41049000000000002</v>
      </c>
    </row>
    <row r="178" spans="1:13">
      <c r="A178" s="245">
        <v>168</v>
      </c>
      <c r="B178" s="450" t="s">
        <v>100</v>
      </c>
      <c r="C178" s="447">
        <v>607.25</v>
      </c>
      <c r="D178" s="448">
        <v>608.55000000000007</v>
      </c>
      <c r="E178" s="448">
        <v>604.35000000000014</v>
      </c>
      <c r="F178" s="448">
        <v>601.45000000000005</v>
      </c>
      <c r="G178" s="448">
        <v>597.25000000000011</v>
      </c>
      <c r="H178" s="448">
        <v>611.45000000000016</v>
      </c>
      <c r="I178" s="448">
        <v>615.6500000000002</v>
      </c>
      <c r="J178" s="448">
        <v>618.55000000000018</v>
      </c>
      <c r="K178" s="447">
        <v>612.75</v>
      </c>
      <c r="L178" s="447">
        <v>605.65</v>
      </c>
      <c r="M178" s="447">
        <v>11.853579999999999</v>
      </c>
    </row>
    <row r="179" spans="1:13">
      <c r="A179" s="245">
        <v>169</v>
      </c>
      <c r="B179" s="450" t="s">
        <v>366</v>
      </c>
      <c r="C179" s="447">
        <v>901.05</v>
      </c>
      <c r="D179" s="448">
        <v>903.86666666666667</v>
      </c>
      <c r="E179" s="448">
        <v>882.18333333333339</v>
      </c>
      <c r="F179" s="448">
        <v>863.31666666666672</v>
      </c>
      <c r="G179" s="448">
        <v>841.63333333333344</v>
      </c>
      <c r="H179" s="448">
        <v>922.73333333333335</v>
      </c>
      <c r="I179" s="448">
        <v>944.41666666666652</v>
      </c>
      <c r="J179" s="448">
        <v>963.2833333333333</v>
      </c>
      <c r="K179" s="447">
        <v>925.55</v>
      </c>
      <c r="L179" s="447">
        <v>885</v>
      </c>
      <c r="M179" s="447">
        <v>1.1232</v>
      </c>
    </row>
    <row r="180" spans="1:13">
      <c r="A180" s="245">
        <v>170</v>
      </c>
      <c r="B180" s="450" t="s">
        <v>242</v>
      </c>
      <c r="C180" s="447">
        <v>549.54999999999995</v>
      </c>
      <c r="D180" s="448">
        <v>549.06666666666661</v>
      </c>
      <c r="E180" s="448">
        <v>542.48333333333323</v>
      </c>
      <c r="F180" s="448">
        <v>535.41666666666663</v>
      </c>
      <c r="G180" s="448">
        <v>528.83333333333326</v>
      </c>
      <c r="H180" s="448">
        <v>556.13333333333321</v>
      </c>
      <c r="I180" s="448">
        <v>562.7166666666667</v>
      </c>
      <c r="J180" s="448">
        <v>569.78333333333319</v>
      </c>
      <c r="K180" s="447">
        <v>555.65</v>
      </c>
      <c r="L180" s="447">
        <v>542</v>
      </c>
      <c r="M180" s="447">
        <v>2.2905700000000002</v>
      </c>
    </row>
    <row r="181" spans="1:13">
      <c r="A181" s="245">
        <v>171</v>
      </c>
      <c r="B181" s="450" t="s">
        <v>103</v>
      </c>
      <c r="C181" s="447">
        <v>818.45</v>
      </c>
      <c r="D181" s="448">
        <v>818.63333333333321</v>
      </c>
      <c r="E181" s="448">
        <v>813.61666666666645</v>
      </c>
      <c r="F181" s="448">
        <v>808.78333333333319</v>
      </c>
      <c r="G181" s="448">
        <v>803.76666666666642</v>
      </c>
      <c r="H181" s="448">
        <v>823.46666666666647</v>
      </c>
      <c r="I181" s="448">
        <v>828.48333333333335</v>
      </c>
      <c r="J181" s="448">
        <v>833.31666666666649</v>
      </c>
      <c r="K181" s="447">
        <v>823.65</v>
      </c>
      <c r="L181" s="447">
        <v>813.8</v>
      </c>
      <c r="M181" s="447">
        <v>15.105</v>
      </c>
    </row>
    <row r="182" spans="1:13">
      <c r="A182" s="245">
        <v>172</v>
      </c>
      <c r="B182" s="450" t="s">
        <v>243</v>
      </c>
      <c r="C182" s="447">
        <v>563.6</v>
      </c>
      <c r="D182" s="448">
        <v>567.66666666666663</v>
      </c>
      <c r="E182" s="448">
        <v>551.93333333333328</v>
      </c>
      <c r="F182" s="448">
        <v>540.26666666666665</v>
      </c>
      <c r="G182" s="448">
        <v>524.5333333333333</v>
      </c>
      <c r="H182" s="448">
        <v>579.33333333333326</v>
      </c>
      <c r="I182" s="448">
        <v>595.06666666666661</v>
      </c>
      <c r="J182" s="448">
        <v>606.73333333333323</v>
      </c>
      <c r="K182" s="447">
        <v>583.4</v>
      </c>
      <c r="L182" s="447">
        <v>556</v>
      </c>
      <c r="M182" s="447">
        <v>6.3566799999999999</v>
      </c>
    </row>
    <row r="183" spans="1:13">
      <c r="A183" s="245">
        <v>173</v>
      </c>
      <c r="B183" s="450" t="s">
        <v>244</v>
      </c>
      <c r="C183" s="447">
        <v>1305.25</v>
      </c>
      <c r="D183" s="448">
        <v>1311.0666666666666</v>
      </c>
      <c r="E183" s="448">
        <v>1294.1833333333332</v>
      </c>
      <c r="F183" s="448">
        <v>1283.1166666666666</v>
      </c>
      <c r="G183" s="448">
        <v>1266.2333333333331</v>
      </c>
      <c r="H183" s="448">
        <v>1322.1333333333332</v>
      </c>
      <c r="I183" s="448">
        <v>1339.0166666666664</v>
      </c>
      <c r="J183" s="448">
        <v>1350.0833333333333</v>
      </c>
      <c r="K183" s="447">
        <v>1327.95</v>
      </c>
      <c r="L183" s="447">
        <v>1300</v>
      </c>
      <c r="M183" s="447">
        <v>13.92137</v>
      </c>
    </row>
    <row r="184" spans="1:13">
      <c r="A184" s="245">
        <v>174</v>
      </c>
      <c r="B184" s="450" t="s">
        <v>367</v>
      </c>
      <c r="C184" s="447">
        <v>323</v>
      </c>
      <c r="D184" s="448">
        <v>324.61666666666667</v>
      </c>
      <c r="E184" s="448">
        <v>320.88333333333333</v>
      </c>
      <c r="F184" s="448">
        <v>318.76666666666665</v>
      </c>
      <c r="G184" s="448">
        <v>315.0333333333333</v>
      </c>
      <c r="H184" s="448">
        <v>326.73333333333335</v>
      </c>
      <c r="I184" s="448">
        <v>330.4666666666667</v>
      </c>
      <c r="J184" s="448">
        <v>332.58333333333337</v>
      </c>
      <c r="K184" s="447">
        <v>328.35</v>
      </c>
      <c r="L184" s="447">
        <v>322.5</v>
      </c>
      <c r="M184" s="447">
        <v>22.197369999999999</v>
      </c>
    </row>
    <row r="185" spans="1:13">
      <c r="A185" s="245">
        <v>175</v>
      </c>
      <c r="B185" s="450" t="s">
        <v>245</v>
      </c>
      <c r="C185" s="447">
        <v>742.2</v>
      </c>
      <c r="D185" s="448">
        <v>747.65</v>
      </c>
      <c r="E185" s="448">
        <v>734.55</v>
      </c>
      <c r="F185" s="448">
        <v>726.9</v>
      </c>
      <c r="G185" s="448">
        <v>713.8</v>
      </c>
      <c r="H185" s="448">
        <v>755.3</v>
      </c>
      <c r="I185" s="448">
        <v>768.40000000000009</v>
      </c>
      <c r="J185" s="448">
        <v>776.05</v>
      </c>
      <c r="K185" s="447">
        <v>760.75</v>
      </c>
      <c r="L185" s="447">
        <v>740</v>
      </c>
      <c r="M185" s="447">
        <v>7.2751200000000003</v>
      </c>
    </row>
    <row r="186" spans="1:13">
      <c r="A186" s="245">
        <v>176</v>
      </c>
      <c r="B186" s="450" t="s">
        <v>104</v>
      </c>
      <c r="C186" s="447">
        <v>1371.85</v>
      </c>
      <c r="D186" s="448">
        <v>1374.6000000000001</v>
      </c>
      <c r="E186" s="448">
        <v>1362.2500000000002</v>
      </c>
      <c r="F186" s="448">
        <v>1352.65</v>
      </c>
      <c r="G186" s="448">
        <v>1340.3000000000002</v>
      </c>
      <c r="H186" s="448">
        <v>1384.2000000000003</v>
      </c>
      <c r="I186" s="448">
        <v>1396.5500000000002</v>
      </c>
      <c r="J186" s="448">
        <v>1406.1500000000003</v>
      </c>
      <c r="K186" s="447">
        <v>1386.95</v>
      </c>
      <c r="L186" s="447">
        <v>1365</v>
      </c>
      <c r="M186" s="447">
        <v>7.4014600000000002</v>
      </c>
    </row>
    <row r="187" spans="1:13">
      <c r="A187" s="245">
        <v>177</v>
      </c>
      <c r="B187" s="450" t="s">
        <v>368</v>
      </c>
      <c r="C187" s="447">
        <v>403.9</v>
      </c>
      <c r="D187" s="448">
        <v>405.73333333333335</v>
      </c>
      <c r="E187" s="448">
        <v>399.7166666666667</v>
      </c>
      <c r="F187" s="448">
        <v>395.53333333333336</v>
      </c>
      <c r="G187" s="448">
        <v>389.51666666666671</v>
      </c>
      <c r="H187" s="448">
        <v>409.91666666666669</v>
      </c>
      <c r="I187" s="448">
        <v>415.93333333333334</v>
      </c>
      <c r="J187" s="448">
        <v>420.11666666666667</v>
      </c>
      <c r="K187" s="447">
        <v>411.75</v>
      </c>
      <c r="L187" s="447">
        <v>401.55</v>
      </c>
      <c r="M187" s="447">
        <v>3.0547399999999998</v>
      </c>
    </row>
    <row r="188" spans="1:13">
      <c r="A188" s="245">
        <v>178</v>
      </c>
      <c r="B188" s="450" t="s">
        <v>369</v>
      </c>
      <c r="C188" s="447">
        <v>130.85</v>
      </c>
      <c r="D188" s="448">
        <v>132.5</v>
      </c>
      <c r="E188" s="448">
        <v>128.5</v>
      </c>
      <c r="F188" s="448">
        <v>126.15</v>
      </c>
      <c r="G188" s="448">
        <v>122.15</v>
      </c>
      <c r="H188" s="448">
        <v>134.85</v>
      </c>
      <c r="I188" s="448">
        <v>138.85</v>
      </c>
      <c r="J188" s="448">
        <v>141.19999999999999</v>
      </c>
      <c r="K188" s="447">
        <v>136.5</v>
      </c>
      <c r="L188" s="447">
        <v>130.15</v>
      </c>
      <c r="M188" s="447">
        <v>8.7333099999999995</v>
      </c>
    </row>
    <row r="189" spans="1:13">
      <c r="A189" s="245">
        <v>179</v>
      </c>
      <c r="B189" s="450" t="s">
        <v>370</v>
      </c>
      <c r="C189" s="447">
        <v>1193.75</v>
      </c>
      <c r="D189" s="448">
        <v>1203.2833333333333</v>
      </c>
      <c r="E189" s="448">
        <v>1171.5666666666666</v>
      </c>
      <c r="F189" s="448">
        <v>1149.3833333333332</v>
      </c>
      <c r="G189" s="448">
        <v>1117.6666666666665</v>
      </c>
      <c r="H189" s="448">
        <v>1225.4666666666667</v>
      </c>
      <c r="I189" s="448">
        <v>1257.1833333333334</v>
      </c>
      <c r="J189" s="448">
        <v>1279.3666666666668</v>
      </c>
      <c r="K189" s="447">
        <v>1235</v>
      </c>
      <c r="L189" s="447">
        <v>1181.0999999999999</v>
      </c>
      <c r="M189" s="447">
        <v>0.58792</v>
      </c>
    </row>
    <row r="190" spans="1:13">
      <c r="A190" s="245">
        <v>180</v>
      </c>
      <c r="B190" s="450" t="s">
        <v>371</v>
      </c>
      <c r="C190" s="447">
        <v>414</v>
      </c>
      <c r="D190" s="448">
        <v>417.26666666666665</v>
      </c>
      <c r="E190" s="448">
        <v>409.5333333333333</v>
      </c>
      <c r="F190" s="448">
        <v>405.06666666666666</v>
      </c>
      <c r="G190" s="448">
        <v>397.33333333333331</v>
      </c>
      <c r="H190" s="448">
        <v>421.73333333333329</v>
      </c>
      <c r="I190" s="448">
        <v>429.46666666666664</v>
      </c>
      <c r="J190" s="448">
        <v>433.93333333333328</v>
      </c>
      <c r="K190" s="447">
        <v>425</v>
      </c>
      <c r="L190" s="447">
        <v>412.8</v>
      </c>
      <c r="M190" s="447">
        <v>3.4277099999999998</v>
      </c>
    </row>
    <row r="191" spans="1:13">
      <c r="A191" s="245">
        <v>181</v>
      </c>
      <c r="B191" s="450" t="s">
        <v>743</v>
      </c>
      <c r="C191" s="447">
        <v>181.9</v>
      </c>
      <c r="D191" s="448">
        <v>182.31666666666669</v>
      </c>
      <c r="E191" s="448">
        <v>178.08333333333337</v>
      </c>
      <c r="F191" s="448">
        <v>174.26666666666668</v>
      </c>
      <c r="G191" s="448">
        <v>170.03333333333336</v>
      </c>
      <c r="H191" s="448">
        <v>186.13333333333338</v>
      </c>
      <c r="I191" s="448">
        <v>190.36666666666667</v>
      </c>
      <c r="J191" s="448">
        <v>194.18333333333339</v>
      </c>
      <c r="K191" s="447">
        <v>186.55</v>
      </c>
      <c r="L191" s="447">
        <v>178.5</v>
      </c>
      <c r="M191" s="447">
        <v>10.1907</v>
      </c>
    </row>
    <row r="192" spans="1:13">
      <c r="A192" s="245">
        <v>182</v>
      </c>
      <c r="B192" s="450" t="s">
        <v>773</v>
      </c>
      <c r="C192" s="447">
        <v>831</v>
      </c>
      <c r="D192" s="448">
        <v>836.44999999999993</v>
      </c>
      <c r="E192" s="448">
        <v>818.89999999999986</v>
      </c>
      <c r="F192" s="448">
        <v>806.8</v>
      </c>
      <c r="G192" s="448">
        <v>789.24999999999989</v>
      </c>
      <c r="H192" s="448">
        <v>848.54999999999984</v>
      </c>
      <c r="I192" s="448">
        <v>866.0999999999998</v>
      </c>
      <c r="J192" s="448">
        <v>878.19999999999982</v>
      </c>
      <c r="K192" s="447">
        <v>854</v>
      </c>
      <c r="L192" s="447">
        <v>824.35</v>
      </c>
      <c r="M192" s="447">
        <v>1.2015199999999999</v>
      </c>
    </row>
    <row r="193" spans="1:13">
      <c r="A193" s="245">
        <v>183</v>
      </c>
      <c r="B193" s="450" t="s">
        <v>372</v>
      </c>
      <c r="C193" s="447">
        <v>512</v>
      </c>
      <c r="D193" s="448">
        <v>513</v>
      </c>
      <c r="E193" s="448">
        <v>505</v>
      </c>
      <c r="F193" s="448">
        <v>498</v>
      </c>
      <c r="G193" s="448">
        <v>490</v>
      </c>
      <c r="H193" s="448">
        <v>520</v>
      </c>
      <c r="I193" s="448">
        <v>528</v>
      </c>
      <c r="J193" s="448">
        <v>535</v>
      </c>
      <c r="K193" s="447">
        <v>521</v>
      </c>
      <c r="L193" s="447">
        <v>506</v>
      </c>
      <c r="M193" s="447">
        <v>18.66328</v>
      </c>
    </row>
    <row r="194" spans="1:13">
      <c r="A194" s="245">
        <v>184</v>
      </c>
      <c r="B194" s="450" t="s">
        <v>373</v>
      </c>
      <c r="C194" s="447">
        <v>74.599999999999994</v>
      </c>
      <c r="D194" s="448">
        <v>75.333333333333329</v>
      </c>
      <c r="E194" s="448">
        <v>73.266666666666652</v>
      </c>
      <c r="F194" s="448">
        <v>71.933333333333323</v>
      </c>
      <c r="G194" s="448">
        <v>69.866666666666646</v>
      </c>
      <c r="H194" s="448">
        <v>76.666666666666657</v>
      </c>
      <c r="I194" s="448">
        <v>78.733333333333348</v>
      </c>
      <c r="J194" s="448">
        <v>80.066666666666663</v>
      </c>
      <c r="K194" s="447">
        <v>77.400000000000006</v>
      </c>
      <c r="L194" s="447">
        <v>74</v>
      </c>
      <c r="M194" s="447">
        <v>35.496160000000003</v>
      </c>
    </row>
    <row r="195" spans="1:13">
      <c r="A195" s="245">
        <v>185</v>
      </c>
      <c r="B195" s="450" t="s">
        <v>374</v>
      </c>
      <c r="C195" s="447">
        <v>385.95</v>
      </c>
      <c r="D195" s="448">
        <v>388.64999999999992</v>
      </c>
      <c r="E195" s="448">
        <v>381.39999999999986</v>
      </c>
      <c r="F195" s="448">
        <v>376.84999999999997</v>
      </c>
      <c r="G195" s="448">
        <v>369.59999999999991</v>
      </c>
      <c r="H195" s="448">
        <v>393.19999999999982</v>
      </c>
      <c r="I195" s="448">
        <v>400.44999999999993</v>
      </c>
      <c r="J195" s="448">
        <v>404.99999999999977</v>
      </c>
      <c r="K195" s="447">
        <v>395.9</v>
      </c>
      <c r="L195" s="447">
        <v>384.1</v>
      </c>
      <c r="M195" s="447">
        <v>6.8530100000000003</v>
      </c>
    </row>
    <row r="196" spans="1:13">
      <c r="A196" s="245">
        <v>186</v>
      </c>
      <c r="B196" s="450" t="s">
        <v>375</v>
      </c>
      <c r="C196" s="447">
        <v>104.3</v>
      </c>
      <c r="D196" s="448">
        <v>104.55</v>
      </c>
      <c r="E196" s="448">
        <v>102.8</v>
      </c>
      <c r="F196" s="448">
        <v>101.3</v>
      </c>
      <c r="G196" s="448">
        <v>99.55</v>
      </c>
      <c r="H196" s="448">
        <v>106.05</v>
      </c>
      <c r="I196" s="448">
        <v>107.8</v>
      </c>
      <c r="J196" s="448">
        <v>109.3</v>
      </c>
      <c r="K196" s="447">
        <v>106.3</v>
      </c>
      <c r="L196" s="447">
        <v>103.05</v>
      </c>
      <c r="M196" s="447">
        <v>17.673190000000002</v>
      </c>
    </row>
    <row r="197" spans="1:13">
      <c r="A197" s="245">
        <v>187</v>
      </c>
      <c r="B197" s="450" t="s">
        <v>376</v>
      </c>
      <c r="C197" s="447">
        <v>118.55</v>
      </c>
      <c r="D197" s="448">
        <v>119.71666666666665</v>
      </c>
      <c r="E197" s="448">
        <v>116.38333333333331</v>
      </c>
      <c r="F197" s="448">
        <v>114.21666666666665</v>
      </c>
      <c r="G197" s="448">
        <v>110.88333333333331</v>
      </c>
      <c r="H197" s="448">
        <v>121.88333333333331</v>
      </c>
      <c r="I197" s="448">
        <v>125.21666666666665</v>
      </c>
      <c r="J197" s="448">
        <v>127.38333333333331</v>
      </c>
      <c r="K197" s="447">
        <v>123.05</v>
      </c>
      <c r="L197" s="447">
        <v>117.55</v>
      </c>
      <c r="M197" s="447">
        <v>31.259270000000001</v>
      </c>
    </row>
    <row r="198" spans="1:13">
      <c r="A198" s="245">
        <v>188</v>
      </c>
      <c r="B198" s="450" t="s">
        <v>246</v>
      </c>
      <c r="C198" s="447">
        <v>271.8</v>
      </c>
      <c r="D198" s="448">
        <v>271.25</v>
      </c>
      <c r="E198" s="448">
        <v>269.55</v>
      </c>
      <c r="F198" s="448">
        <v>267.3</v>
      </c>
      <c r="G198" s="448">
        <v>265.60000000000002</v>
      </c>
      <c r="H198" s="448">
        <v>273.5</v>
      </c>
      <c r="I198" s="448">
        <v>275.20000000000005</v>
      </c>
      <c r="J198" s="448">
        <v>277.45</v>
      </c>
      <c r="K198" s="447">
        <v>272.95</v>
      </c>
      <c r="L198" s="447">
        <v>269</v>
      </c>
      <c r="M198" s="447">
        <v>2.0662099999999999</v>
      </c>
    </row>
    <row r="199" spans="1:13">
      <c r="A199" s="245">
        <v>189</v>
      </c>
      <c r="B199" s="450" t="s">
        <v>377</v>
      </c>
      <c r="C199" s="447">
        <v>705.4</v>
      </c>
      <c r="D199" s="448">
        <v>707.13333333333333</v>
      </c>
      <c r="E199" s="448">
        <v>690.26666666666665</v>
      </c>
      <c r="F199" s="448">
        <v>675.13333333333333</v>
      </c>
      <c r="G199" s="448">
        <v>658.26666666666665</v>
      </c>
      <c r="H199" s="448">
        <v>722.26666666666665</v>
      </c>
      <c r="I199" s="448">
        <v>739.13333333333321</v>
      </c>
      <c r="J199" s="448">
        <v>754.26666666666665</v>
      </c>
      <c r="K199" s="447">
        <v>724</v>
      </c>
      <c r="L199" s="447">
        <v>692</v>
      </c>
      <c r="M199" s="447">
        <v>0.41115000000000002</v>
      </c>
    </row>
    <row r="200" spans="1:13">
      <c r="A200" s="245">
        <v>190</v>
      </c>
      <c r="B200" s="450" t="s">
        <v>247</v>
      </c>
      <c r="C200" s="447">
        <v>2194.35</v>
      </c>
      <c r="D200" s="448">
        <v>2201.9333333333329</v>
      </c>
      <c r="E200" s="448">
        <v>2175.016666666666</v>
      </c>
      <c r="F200" s="448">
        <v>2155.6833333333329</v>
      </c>
      <c r="G200" s="448">
        <v>2128.766666666666</v>
      </c>
      <c r="H200" s="448">
        <v>2221.266666666666</v>
      </c>
      <c r="I200" s="448">
        <v>2248.1833333333329</v>
      </c>
      <c r="J200" s="448">
        <v>2267.516666666666</v>
      </c>
      <c r="K200" s="447">
        <v>2228.85</v>
      </c>
      <c r="L200" s="447">
        <v>2182.6</v>
      </c>
      <c r="M200" s="447">
        <v>1.2606200000000001</v>
      </c>
    </row>
    <row r="201" spans="1:13">
      <c r="A201" s="245">
        <v>191</v>
      </c>
      <c r="B201" s="450" t="s">
        <v>107</v>
      </c>
      <c r="C201" s="447">
        <v>930.65</v>
      </c>
      <c r="D201" s="448">
        <v>929.43333333333339</v>
      </c>
      <c r="E201" s="448">
        <v>924.21666666666681</v>
      </c>
      <c r="F201" s="448">
        <v>917.78333333333342</v>
      </c>
      <c r="G201" s="448">
        <v>912.56666666666683</v>
      </c>
      <c r="H201" s="448">
        <v>935.86666666666679</v>
      </c>
      <c r="I201" s="448">
        <v>941.08333333333348</v>
      </c>
      <c r="J201" s="448">
        <v>947.51666666666677</v>
      </c>
      <c r="K201" s="447">
        <v>934.65</v>
      </c>
      <c r="L201" s="447">
        <v>923</v>
      </c>
      <c r="M201" s="447">
        <v>41.615470000000002</v>
      </c>
    </row>
    <row r="202" spans="1:13">
      <c r="A202" s="245">
        <v>192</v>
      </c>
      <c r="B202" s="450" t="s">
        <v>248</v>
      </c>
      <c r="C202" s="447">
        <v>2813.6</v>
      </c>
      <c r="D202" s="448">
        <v>2815.8166666666671</v>
      </c>
      <c r="E202" s="448">
        <v>2797.8333333333339</v>
      </c>
      <c r="F202" s="448">
        <v>2782.0666666666671</v>
      </c>
      <c r="G202" s="448">
        <v>2764.0833333333339</v>
      </c>
      <c r="H202" s="448">
        <v>2831.5833333333339</v>
      </c>
      <c r="I202" s="448">
        <v>2849.5666666666666</v>
      </c>
      <c r="J202" s="448">
        <v>2865.3333333333339</v>
      </c>
      <c r="K202" s="447">
        <v>2833.8</v>
      </c>
      <c r="L202" s="447">
        <v>2800.05</v>
      </c>
      <c r="M202" s="447">
        <v>1.30135</v>
      </c>
    </row>
    <row r="203" spans="1:13">
      <c r="A203" s="245">
        <v>193</v>
      </c>
      <c r="B203" s="450" t="s">
        <v>109</v>
      </c>
      <c r="C203" s="447">
        <v>1497.3</v>
      </c>
      <c r="D203" s="448">
        <v>1480.7333333333333</v>
      </c>
      <c r="E203" s="448">
        <v>1459.5666666666666</v>
      </c>
      <c r="F203" s="448">
        <v>1421.8333333333333</v>
      </c>
      <c r="G203" s="448">
        <v>1400.6666666666665</v>
      </c>
      <c r="H203" s="448">
        <v>1518.4666666666667</v>
      </c>
      <c r="I203" s="448">
        <v>1539.6333333333332</v>
      </c>
      <c r="J203" s="448">
        <v>1577.3666666666668</v>
      </c>
      <c r="K203" s="447">
        <v>1501.9</v>
      </c>
      <c r="L203" s="447">
        <v>1443</v>
      </c>
      <c r="M203" s="447">
        <v>96.70823</v>
      </c>
    </row>
    <row r="204" spans="1:13">
      <c r="A204" s="245">
        <v>194</v>
      </c>
      <c r="B204" s="450" t="s">
        <v>249</v>
      </c>
      <c r="C204" s="447">
        <v>670.7</v>
      </c>
      <c r="D204" s="448">
        <v>670.86666666666667</v>
      </c>
      <c r="E204" s="448">
        <v>666.83333333333337</v>
      </c>
      <c r="F204" s="448">
        <v>662.9666666666667</v>
      </c>
      <c r="G204" s="448">
        <v>658.93333333333339</v>
      </c>
      <c r="H204" s="448">
        <v>674.73333333333335</v>
      </c>
      <c r="I204" s="448">
        <v>678.76666666666665</v>
      </c>
      <c r="J204" s="448">
        <v>682.63333333333333</v>
      </c>
      <c r="K204" s="447">
        <v>674.9</v>
      </c>
      <c r="L204" s="447">
        <v>667</v>
      </c>
      <c r="M204" s="447">
        <v>16.29616</v>
      </c>
    </row>
    <row r="205" spans="1:13">
      <c r="A205" s="245">
        <v>195</v>
      </c>
      <c r="B205" s="450" t="s">
        <v>382</v>
      </c>
      <c r="C205" s="447">
        <v>49.1</v>
      </c>
      <c r="D205" s="448">
        <v>48.266666666666673</v>
      </c>
      <c r="E205" s="448">
        <v>45.833333333333343</v>
      </c>
      <c r="F205" s="448">
        <v>42.56666666666667</v>
      </c>
      <c r="G205" s="448">
        <v>40.13333333333334</v>
      </c>
      <c r="H205" s="448">
        <v>51.533333333333346</v>
      </c>
      <c r="I205" s="448">
        <v>53.966666666666669</v>
      </c>
      <c r="J205" s="448">
        <v>57.233333333333348</v>
      </c>
      <c r="K205" s="447">
        <v>50.7</v>
      </c>
      <c r="L205" s="447">
        <v>45</v>
      </c>
      <c r="M205" s="447">
        <v>1075.40579</v>
      </c>
    </row>
    <row r="206" spans="1:13">
      <c r="A206" s="245">
        <v>196</v>
      </c>
      <c r="B206" s="450" t="s">
        <v>378</v>
      </c>
      <c r="C206" s="447">
        <v>25.1</v>
      </c>
      <c r="D206" s="448">
        <v>24.983333333333334</v>
      </c>
      <c r="E206" s="448">
        <v>24.616666666666667</v>
      </c>
      <c r="F206" s="448">
        <v>24.133333333333333</v>
      </c>
      <c r="G206" s="448">
        <v>23.766666666666666</v>
      </c>
      <c r="H206" s="448">
        <v>25.466666666666669</v>
      </c>
      <c r="I206" s="448">
        <v>25.833333333333336</v>
      </c>
      <c r="J206" s="448">
        <v>26.31666666666667</v>
      </c>
      <c r="K206" s="447">
        <v>25.35</v>
      </c>
      <c r="L206" s="447">
        <v>24.5</v>
      </c>
      <c r="M206" s="447">
        <v>134.95931999999999</v>
      </c>
    </row>
    <row r="207" spans="1:13">
      <c r="A207" s="245">
        <v>197</v>
      </c>
      <c r="B207" s="450" t="s">
        <v>379</v>
      </c>
      <c r="C207" s="447">
        <v>855.85</v>
      </c>
      <c r="D207" s="448">
        <v>859.63333333333333</v>
      </c>
      <c r="E207" s="448">
        <v>849.11666666666667</v>
      </c>
      <c r="F207" s="448">
        <v>842.38333333333333</v>
      </c>
      <c r="G207" s="448">
        <v>831.86666666666667</v>
      </c>
      <c r="H207" s="448">
        <v>866.36666666666667</v>
      </c>
      <c r="I207" s="448">
        <v>876.88333333333333</v>
      </c>
      <c r="J207" s="448">
        <v>883.61666666666667</v>
      </c>
      <c r="K207" s="447">
        <v>870.15</v>
      </c>
      <c r="L207" s="447">
        <v>852.9</v>
      </c>
      <c r="M207" s="447">
        <v>0.19289999999999999</v>
      </c>
    </row>
    <row r="208" spans="1:13">
      <c r="A208" s="245">
        <v>198</v>
      </c>
      <c r="B208" s="450" t="s">
        <v>105</v>
      </c>
      <c r="C208" s="447">
        <v>1028.3</v>
      </c>
      <c r="D208" s="448">
        <v>1042.1000000000001</v>
      </c>
      <c r="E208" s="448">
        <v>1011.2000000000003</v>
      </c>
      <c r="F208" s="448">
        <v>994.10000000000014</v>
      </c>
      <c r="G208" s="448">
        <v>963.20000000000027</v>
      </c>
      <c r="H208" s="448">
        <v>1059.2000000000003</v>
      </c>
      <c r="I208" s="448">
        <v>1090.1000000000004</v>
      </c>
      <c r="J208" s="448">
        <v>1107.2000000000003</v>
      </c>
      <c r="K208" s="447">
        <v>1073</v>
      </c>
      <c r="L208" s="447">
        <v>1025</v>
      </c>
      <c r="M208" s="447">
        <v>66.654820000000001</v>
      </c>
    </row>
    <row r="209" spans="1:13">
      <c r="A209" s="245">
        <v>199</v>
      </c>
      <c r="B209" s="450" t="s">
        <v>380</v>
      </c>
      <c r="C209" s="447">
        <v>245.75</v>
      </c>
      <c r="D209" s="448">
        <v>246.13333333333333</v>
      </c>
      <c r="E209" s="448">
        <v>240.76666666666665</v>
      </c>
      <c r="F209" s="448">
        <v>235.78333333333333</v>
      </c>
      <c r="G209" s="448">
        <v>230.41666666666666</v>
      </c>
      <c r="H209" s="448">
        <v>251.11666666666665</v>
      </c>
      <c r="I209" s="448">
        <v>256.48333333333335</v>
      </c>
      <c r="J209" s="448">
        <v>261.46666666666664</v>
      </c>
      <c r="K209" s="447">
        <v>251.5</v>
      </c>
      <c r="L209" s="447">
        <v>241.15</v>
      </c>
      <c r="M209" s="447">
        <v>5.2629799999999998</v>
      </c>
    </row>
    <row r="210" spans="1:13">
      <c r="A210" s="245">
        <v>200</v>
      </c>
      <c r="B210" s="450" t="s">
        <v>381</v>
      </c>
      <c r="C210" s="447">
        <v>327</v>
      </c>
      <c r="D210" s="448">
        <v>331.68333333333334</v>
      </c>
      <c r="E210" s="448">
        <v>321.31666666666666</v>
      </c>
      <c r="F210" s="448">
        <v>315.63333333333333</v>
      </c>
      <c r="G210" s="448">
        <v>305.26666666666665</v>
      </c>
      <c r="H210" s="448">
        <v>337.36666666666667</v>
      </c>
      <c r="I210" s="448">
        <v>347.73333333333335</v>
      </c>
      <c r="J210" s="448">
        <v>353.41666666666669</v>
      </c>
      <c r="K210" s="447">
        <v>342.05</v>
      </c>
      <c r="L210" s="447">
        <v>326</v>
      </c>
      <c r="M210" s="447">
        <v>3.2843499999999999</v>
      </c>
    </row>
    <row r="211" spans="1:13">
      <c r="A211" s="245">
        <v>201</v>
      </c>
      <c r="B211" s="450" t="s">
        <v>110</v>
      </c>
      <c r="C211" s="447">
        <v>2884.4</v>
      </c>
      <c r="D211" s="448">
        <v>2869.8333333333335</v>
      </c>
      <c r="E211" s="448">
        <v>2849.5666666666671</v>
      </c>
      <c r="F211" s="448">
        <v>2814.7333333333336</v>
      </c>
      <c r="G211" s="448">
        <v>2794.4666666666672</v>
      </c>
      <c r="H211" s="448">
        <v>2904.666666666667</v>
      </c>
      <c r="I211" s="448">
        <v>2924.9333333333334</v>
      </c>
      <c r="J211" s="448">
        <v>2959.7666666666669</v>
      </c>
      <c r="K211" s="447">
        <v>2890.1</v>
      </c>
      <c r="L211" s="447">
        <v>2835</v>
      </c>
      <c r="M211" s="447">
        <v>16.585380000000001</v>
      </c>
    </row>
    <row r="212" spans="1:13">
      <c r="A212" s="245">
        <v>202</v>
      </c>
      <c r="B212" s="450" t="s">
        <v>383</v>
      </c>
      <c r="C212" s="447">
        <v>49.7</v>
      </c>
      <c r="D212" s="448">
        <v>49.983333333333341</v>
      </c>
      <c r="E212" s="448">
        <v>49.116666666666681</v>
      </c>
      <c r="F212" s="448">
        <v>48.533333333333339</v>
      </c>
      <c r="G212" s="448">
        <v>47.666666666666679</v>
      </c>
      <c r="H212" s="448">
        <v>50.566666666666684</v>
      </c>
      <c r="I212" s="448">
        <v>51.433333333333344</v>
      </c>
      <c r="J212" s="448">
        <v>52.016666666666687</v>
      </c>
      <c r="K212" s="447">
        <v>50.85</v>
      </c>
      <c r="L212" s="447">
        <v>49.4</v>
      </c>
      <c r="M212" s="447">
        <v>39.042549999999999</v>
      </c>
    </row>
    <row r="213" spans="1:13">
      <c r="A213" s="245">
        <v>203</v>
      </c>
      <c r="B213" s="450" t="s">
        <v>112</v>
      </c>
      <c r="C213" s="447">
        <v>389.8</v>
      </c>
      <c r="D213" s="448">
        <v>388.35000000000008</v>
      </c>
      <c r="E213" s="448">
        <v>384.80000000000018</v>
      </c>
      <c r="F213" s="448">
        <v>379.80000000000013</v>
      </c>
      <c r="G213" s="448">
        <v>376.25000000000023</v>
      </c>
      <c r="H213" s="448">
        <v>393.35000000000014</v>
      </c>
      <c r="I213" s="448">
        <v>396.9</v>
      </c>
      <c r="J213" s="448">
        <v>401.90000000000009</v>
      </c>
      <c r="K213" s="447">
        <v>391.9</v>
      </c>
      <c r="L213" s="447">
        <v>383.35</v>
      </c>
      <c r="M213" s="447">
        <v>224.06993</v>
      </c>
    </row>
    <row r="214" spans="1:13">
      <c r="A214" s="245">
        <v>204</v>
      </c>
      <c r="B214" s="450" t="s">
        <v>384</v>
      </c>
      <c r="C214" s="447">
        <v>1025.4000000000001</v>
      </c>
      <c r="D214" s="448">
        <v>1022.1666666666666</v>
      </c>
      <c r="E214" s="448">
        <v>1013.7833333333333</v>
      </c>
      <c r="F214" s="448">
        <v>1002.1666666666666</v>
      </c>
      <c r="G214" s="448">
        <v>993.7833333333333</v>
      </c>
      <c r="H214" s="448">
        <v>1033.7833333333333</v>
      </c>
      <c r="I214" s="448">
        <v>1042.1666666666667</v>
      </c>
      <c r="J214" s="448">
        <v>1053.7833333333333</v>
      </c>
      <c r="K214" s="447">
        <v>1030.55</v>
      </c>
      <c r="L214" s="447">
        <v>1010.55</v>
      </c>
      <c r="M214" s="447">
        <v>2.0079799999999999</v>
      </c>
    </row>
    <row r="215" spans="1:13">
      <c r="A215" s="245">
        <v>205</v>
      </c>
      <c r="B215" s="450" t="s">
        <v>385</v>
      </c>
      <c r="C215" s="447">
        <v>169</v>
      </c>
      <c r="D215" s="448">
        <v>170.6</v>
      </c>
      <c r="E215" s="448">
        <v>166.39999999999998</v>
      </c>
      <c r="F215" s="448">
        <v>163.79999999999998</v>
      </c>
      <c r="G215" s="448">
        <v>159.59999999999997</v>
      </c>
      <c r="H215" s="448">
        <v>173.2</v>
      </c>
      <c r="I215" s="448">
        <v>177.39999999999998</v>
      </c>
      <c r="J215" s="448">
        <v>180</v>
      </c>
      <c r="K215" s="447">
        <v>174.8</v>
      </c>
      <c r="L215" s="447">
        <v>168</v>
      </c>
      <c r="M215" s="447">
        <v>37.784439999999996</v>
      </c>
    </row>
    <row r="216" spans="1:13">
      <c r="A216" s="245">
        <v>206</v>
      </c>
      <c r="B216" s="450" t="s">
        <v>113</v>
      </c>
      <c r="C216" s="447">
        <v>276.3</v>
      </c>
      <c r="D216" s="448">
        <v>279.63333333333338</v>
      </c>
      <c r="E216" s="448">
        <v>270.96666666666675</v>
      </c>
      <c r="F216" s="448">
        <v>265.63333333333338</v>
      </c>
      <c r="G216" s="448">
        <v>256.96666666666675</v>
      </c>
      <c r="H216" s="448">
        <v>284.96666666666675</v>
      </c>
      <c r="I216" s="448">
        <v>293.63333333333338</v>
      </c>
      <c r="J216" s="448">
        <v>298.96666666666675</v>
      </c>
      <c r="K216" s="447">
        <v>288.3</v>
      </c>
      <c r="L216" s="447">
        <v>274.3</v>
      </c>
      <c r="M216" s="447">
        <v>331.42356000000001</v>
      </c>
    </row>
    <row r="217" spans="1:13">
      <c r="A217" s="245">
        <v>207</v>
      </c>
      <c r="B217" s="450" t="s">
        <v>114</v>
      </c>
      <c r="C217" s="447">
        <v>2362.25</v>
      </c>
      <c r="D217" s="448">
        <v>2356.1333333333332</v>
      </c>
      <c r="E217" s="448">
        <v>2346.1166666666663</v>
      </c>
      <c r="F217" s="448">
        <v>2329.9833333333331</v>
      </c>
      <c r="G217" s="448">
        <v>2319.9666666666662</v>
      </c>
      <c r="H217" s="448">
        <v>2372.2666666666664</v>
      </c>
      <c r="I217" s="448">
        <v>2382.2833333333328</v>
      </c>
      <c r="J217" s="448">
        <v>2398.4166666666665</v>
      </c>
      <c r="K217" s="447">
        <v>2366.15</v>
      </c>
      <c r="L217" s="447">
        <v>2340</v>
      </c>
      <c r="M217" s="447">
        <v>7.7149200000000002</v>
      </c>
    </row>
    <row r="218" spans="1:13">
      <c r="A218" s="245">
        <v>208</v>
      </c>
      <c r="B218" s="450" t="s">
        <v>250</v>
      </c>
      <c r="C218" s="447">
        <v>344.55</v>
      </c>
      <c r="D218" s="448">
        <v>346.98333333333329</v>
      </c>
      <c r="E218" s="448">
        <v>339.96666666666658</v>
      </c>
      <c r="F218" s="448">
        <v>335.38333333333327</v>
      </c>
      <c r="G218" s="448">
        <v>328.36666666666656</v>
      </c>
      <c r="H218" s="448">
        <v>351.56666666666661</v>
      </c>
      <c r="I218" s="448">
        <v>358.58333333333337</v>
      </c>
      <c r="J218" s="448">
        <v>363.16666666666663</v>
      </c>
      <c r="K218" s="447">
        <v>354</v>
      </c>
      <c r="L218" s="447">
        <v>342.4</v>
      </c>
      <c r="M218" s="447">
        <v>34.228200000000001</v>
      </c>
    </row>
    <row r="219" spans="1:13">
      <c r="A219" s="245">
        <v>209</v>
      </c>
      <c r="B219" s="450" t="s">
        <v>386</v>
      </c>
      <c r="C219" s="447">
        <v>42426.8</v>
      </c>
      <c r="D219" s="448">
        <v>42369.75</v>
      </c>
      <c r="E219" s="448">
        <v>42189.5</v>
      </c>
      <c r="F219" s="448">
        <v>41952.2</v>
      </c>
      <c r="G219" s="448">
        <v>41771.949999999997</v>
      </c>
      <c r="H219" s="448">
        <v>42607.05</v>
      </c>
      <c r="I219" s="448">
        <v>42787.3</v>
      </c>
      <c r="J219" s="448">
        <v>43024.600000000006</v>
      </c>
      <c r="K219" s="447">
        <v>42550</v>
      </c>
      <c r="L219" s="447">
        <v>42132.45</v>
      </c>
      <c r="M219" s="447">
        <v>1.44E-2</v>
      </c>
    </row>
    <row r="220" spans="1:13">
      <c r="A220" s="245">
        <v>210</v>
      </c>
      <c r="B220" s="450" t="s">
        <v>251</v>
      </c>
      <c r="C220" s="447">
        <v>46.8</v>
      </c>
      <c r="D220" s="448">
        <v>46.85</v>
      </c>
      <c r="E220" s="448">
        <v>46.150000000000006</v>
      </c>
      <c r="F220" s="448">
        <v>45.500000000000007</v>
      </c>
      <c r="G220" s="448">
        <v>44.800000000000011</v>
      </c>
      <c r="H220" s="448">
        <v>47.5</v>
      </c>
      <c r="I220" s="448">
        <v>48.2</v>
      </c>
      <c r="J220" s="448">
        <v>48.849999999999994</v>
      </c>
      <c r="K220" s="447">
        <v>47.55</v>
      </c>
      <c r="L220" s="447">
        <v>46.2</v>
      </c>
      <c r="M220" s="447">
        <v>35.598570000000002</v>
      </c>
    </row>
    <row r="221" spans="1:13">
      <c r="A221" s="245">
        <v>211</v>
      </c>
      <c r="B221" s="450" t="s">
        <v>108</v>
      </c>
      <c r="C221" s="447">
        <v>2518.0500000000002</v>
      </c>
      <c r="D221" s="448">
        <v>2500.3833333333332</v>
      </c>
      <c r="E221" s="448">
        <v>2474.8166666666666</v>
      </c>
      <c r="F221" s="448">
        <v>2431.5833333333335</v>
      </c>
      <c r="G221" s="448">
        <v>2406.0166666666669</v>
      </c>
      <c r="H221" s="448">
        <v>2543.6166666666663</v>
      </c>
      <c r="I221" s="448">
        <v>2569.1833333333329</v>
      </c>
      <c r="J221" s="448">
        <v>2612.4166666666661</v>
      </c>
      <c r="K221" s="447">
        <v>2525.9499999999998</v>
      </c>
      <c r="L221" s="447">
        <v>2457.15</v>
      </c>
      <c r="M221" s="447">
        <v>27.116070000000001</v>
      </c>
    </row>
    <row r="222" spans="1:13">
      <c r="A222" s="245">
        <v>212</v>
      </c>
      <c r="B222" s="450" t="s">
        <v>832</v>
      </c>
      <c r="C222" s="447">
        <v>267.2</v>
      </c>
      <c r="D222" s="448">
        <v>267.58333333333331</v>
      </c>
      <c r="E222" s="448">
        <v>262.16666666666663</v>
      </c>
      <c r="F222" s="448">
        <v>257.13333333333333</v>
      </c>
      <c r="G222" s="448">
        <v>251.71666666666664</v>
      </c>
      <c r="H222" s="448">
        <v>272.61666666666662</v>
      </c>
      <c r="I222" s="448">
        <v>278.03333333333325</v>
      </c>
      <c r="J222" s="448">
        <v>283.06666666666661</v>
      </c>
      <c r="K222" s="447">
        <v>273</v>
      </c>
      <c r="L222" s="447">
        <v>262.55</v>
      </c>
      <c r="M222" s="447">
        <v>3.4379599999999999</v>
      </c>
    </row>
    <row r="223" spans="1:13">
      <c r="A223" s="245">
        <v>213</v>
      </c>
      <c r="B223" s="450" t="s">
        <v>116</v>
      </c>
      <c r="C223" s="447">
        <v>642.45000000000005</v>
      </c>
      <c r="D223" s="448">
        <v>636.23333333333335</v>
      </c>
      <c r="E223" s="448">
        <v>628.51666666666665</v>
      </c>
      <c r="F223" s="448">
        <v>614.58333333333326</v>
      </c>
      <c r="G223" s="448">
        <v>606.86666666666656</v>
      </c>
      <c r="H223" s="448">
        <v>650.16666666666674</v>
      </c>
      <c r="I223" s="448">
        <v>657.88333333333344</v>
      </c>
      <c r="J223" s="448">
        <v>671.81666666666683</v>
      </c>
      <c r="K223" s="447">
        <v>643.95000000000005</v>
      </c>
      <c r="L223" s="447">
        <v>622.29999999999995</v>
      </c>
      <c r="M223" s="447">
        <v>239.75898000000001</v>
      </c>
    </row>
    <row r="224" spans="1:13">
      <c r="A224" s="245">
        <v>214</v>
      </c>
      <c r="B224" s="450" t="s">
        <v>252</v>
      </c>
      <c r="C224" s="447">
        <v>1527.4</v>
      </c>
      <c r="D224" s="448">
        <v>1529.3833333333332</v>
      </c>
      <c r="E224" s="448">
        <v>1504.0166666666664</v>
      </c>
      <c r="F224" s="448">
        <v>1480.6333333333332</v>
      </c>
      <c r="G224" s="448">
        <v>1455.2666666666664</v>
      </c>
      <c r="H224" s="448">
        <v>1552.7666666666664</v>
      </c>
      <c r="I224" s="448">
        <v>1578.1333333333332</v>
      </c>
      <c r="J224" s="448">
        <v>1601.5166666666664</v>
      </c>
      <c r="K224" s="447">
        <v>1554.75</v>
      </c>
      <c r="L224" s="447">
        <v>1506</v>
      </c>
      <c r="M224" s="447">
        <v>4.0302100000000003</v>
      </c>
    </row>
    <row r="225" spans="1:13">
      <c r="A225" s="245">
        <v>215</v>
      </c>
      <c r="B225" s="450" t="s">
        <v>117</v>
      </c>
      <c r="C225" s="447">
        <v>544.9</v>
      </c>
      <c r="D225" s="448">
        <v>544.18333333333328</v>
      </c>
      <c r="E225" s="448">
        <v>540.81666666666661</v>
      </c>
      <c r="F225" s="448">
        <v>536.73333333333335</v>
      </c>
      <c r="G225" s="448">
        <v>533.36666666666667</v>
      </c>
      <c r="H225" s="448">
        <v>548.26666666666654</v>
      </c>
      <c r="I225" s="448">
        <v>551.6333333333331</v>
      </c>
      <c r="J225" s="448">
        <v>555.71666666666647</v>
      </c>
      <c r="K225" s="447">
        <v>547.54999999999995</v>
      </c>
      <c r="L225" s="447">
        <v>540.1</v>
      </c>
      <c r="M225" s="447">
        <v>8.21007</v>
      </c>
    </row>
    <row r="226" spans="1:13">
      <c r="A226" s="245">
        <v>216</v>
      </c>
      <c r="B226" s="450" t="s">
        <v>387</v>
      </c>
      <c r="C226" s="447">
        <v>589.1</v>
      </c>
      <c r="D226" s="448">
        <v>586.01666666666677</v>
      </c>
      <c r="E226" s="448">
        <v>576.08333333333348</v>
      </c>
      <c r="F226" s="448">
        <v>563.06666666666672</v>
      </c>
      <c r="G226" s="448">
        <v>553.13333333333344</v>
      </c>
      <c r="H226" s="448">
        <v>599.03333333333353</v>
      </c>
      <c r="I226" s="448">
        <v>608.9666666666667</v>
      </c>
      <c r="J226" s="448">
        <v>621.98333333333358</v>
      </c>
      <c r="K226" s="447">
        <v>595.95000000000005</v>
      </c>
      <c r="L226" s="447">
        <v>573</v>
      </c>
      <c r="M226" s="447">
        <v>33.110639999999997</v>
      </c>
    </row>
    <row r="227" spans="1:13">
      <c r="A227" s="245">
        <v>217</v>
      </c>
      <c r="B227" s="450" t="s">
        <v>388</v>
      </c>
      <c r="C227" s="447">
        <v>3154.55</v>
      </c>
      <c r="D227" s="448">
        <v>3182.1</v>
      </c>
      <c r="E227" s="448">
        <v>3115.25</v>
      </c>
      <c r="F227" s="448">
        <v>3075.9500000000003</v>
      </c>
      <c r="G227" s="448">
        <v>3009.1000000000004</v>
      </c>
      <c r="H227" s="448">
        <v>3221.3999999999996</v>
      </c>
      <c r="I227" s="448">
        <v>3288.2499999999991</v>
      </c>
      <c r="J227" s="448">
        <v>3327.5499999999993</v>
      </c>
      <c r="K227" s="447">
        <v>3248.95</v>
      </c>
      <c r="L227" s="447">
        <v>3142.8</v>
      </c>
      <c r="M227" s="447">
        <v>7.0150000000000004E-2</v>
      </c>
    </row>
    <row r="228" spans="1:13">
      <c r="A228" s="245">
        <v>218</v>
      </c>
      <c r="B228" s="450" t="s">
        <v>253</v>
      </c>
      <c r="C228" s="447">
        <v>38.799999999999997</v>
      </c>
      <c r="D228" s="448">
        <v>38.866666666666667</v>
      </c>
      <c r="E228" s="448">
        <v>38.483333333333334</v>
      </c>
      <c r="F228" s="448">
        <v>38.166666666666664</v>
      </c>
      <c r="G228" s="448">
        <v>37.783333333333331</v>
      </c>
      <c r="H228" s="448">
        <v>39.183333333333337</v>
      </c>
      <c r="I228" s="448">
        <v>39.566666666666677</v>
      </c>
      <c r="J228" s="448">
        <v>39.88333333333334</v>
      </c>
      <c r="K228" s="447">
        <v>39.25</v>
      </c>
      <c r="L228" s="447">
        <v>38.549999999999997</v>
      </c>
      <c r="M228" s="447">
        <v>109.95635</v>
      </c>
    </row>
    <row r="229" spans="1:13">
      <c r="A229" s="245">
        <v>219</v>
      </c>
      <c r="B229" s="450" t="s">
        <v>119</v>
      </c>
      <c r="C229" s="447">
        <v>57.25</v>
      </c>
      <c r="D229" s="448">
        <v>56.75</v>
      </c>
      <c r="E229" s="448">
        <v>55.8</v>
      </c>
      <c r="F229" s="448">
        <v>54.349999999999994</v>
      </c>
      <c r="G229" s="448">
        <v>53.399999999999991</v>
      </c>
      <c r="H229" s="448">
        <v>58.2</v>
      </c>
      <c r="I229" s="448">
        <v>59.150000000000006</v>
      </c>
      <c r="J229" s="448">
        <v>60.600000000000009</v>
      </c>
      <c r="K229" s="447">
        <v>57.7</v>
      </c>
      <c r="L229" s="447">
        <v>55.3</v>
      </c>
      <c r="M229" s="447">
        <v>524.28350999999998</v>
      </c>
    </row>
    <row r="230" spans="1:13">
      <c r="A230" s="245">
        <v>220</v>
      </c>
      <c r="B230" s="450" t="s">
        <v>389</v>
      </c>
      <c r="C230" s="447">
        <v>54.65</v>
      </c>
      <c r="D230" s="448">
        <v>54.433333333333337</v>
      </c>
      <c r="E230" s="448">
        <v>53.466666666666676</v>
      </c>
      <c r="F230" s="448">
        <v>52.283333333333339</v>
      </c>
      <c r="G230" s="448">
        <v>51.316666666666677</v>
      </c>
      <c r="H230" s="448">
        <v>55.616666666666674</v>
      </c>
      <c r="I230" s="448">
        <v>56.583333333333343</v>
      </c>
      <c r="J230" s="448">
        <v>57.766666666666673</v>
      </c>
      <c r="K230" s="447">
        <v>55.4</v>
      </c>
      <c r="L230" s="447">
        <v>53.25</v>
      </c>
      <c r="M230" s="447">
        <v>44.477499999999999</v>
      </c>
    </row>
    <row r="231" spans="1:13">
      <c r="A231" s="245">
        <v>221</v>
      </c>
      <c r="B231" s="450" t="s">
        <v>390</v>
      </c>
      <c r="C231" s="447">
        <v>972.4</v>
      </c>
      <c r="D231" s="448">
        <v>980.16666666666663</v>
      </c>
      <c r="E231" s="448">
        <v>956.7833333333333</v>
      </c>
      <c r="F231" s="448">
        <v>941.16666666666663</v>
      </c>
      <c r="G231" s="448">
        <v>917.7833333333333</v>
      </c>
      <c r="H231" s="448">
        <v>995.7833333333333</v>
      </c>
      <c r="I231" s="448">
        <v>1019.1666666666667</v>
      </c>
      <c r="J231" s="448">
        <v>1034.7833333333333</v>
      </c>
      <c r="K231" s="447">
        <v>1003.55</v>
      </c>
      <c r="L231" s="447">
        <v>964.55</v>
      </c>
      <c r="M231" s="447">
        <v>0.47144000000000003</v>
      </c>
    </row>
    <row r="232" spans="1:13">
      <c r="A232" s="245">
        <v>222</v>
      </c>
      <c r="B232" s="450" t="s">
        <v>391</v>
      </c>
      <c r="C232" s="447">
        <v>262.5</v>
      </c>
      <c r="D232" s="448">
        <v>263.48333333333329</v>
      </c>
      <c r="E232" s="448">
        <v>259.41666666666657</v>
      </c>
      <c r="F232" s="448">
        <v>256.33333333333326</v>
      </c>
      <c r="G232" s="448">
        <v>252.26666666666654</v>
      </c>
      <c r="H232" s="448">
        <v>266.56666666666661</v>
      </c>
      <c r="I232" s="448">
        <v>270.63333333333333</v>
      </c>
      <c r="J232" s="448">
        <v>273.71666666666664</v>
      </c>
      <c r="K232" s="447">
        <v>267.55</v>
      </c>
      <c r="L232" s="447">
        <v>260.39999999999998</v>
      </c>
      <c r="M232" s="447">
        <v>1.6286700000000001</v>
      </c>
    </row>
    <row r="233" spans="1:13">
      <c r="A233" s="245">
        <v>223</v>
      </c>
      <c r="B233" s="450" t="s">
        <v>746</v>
      </c>
      <c r="C233" s="447">
        <v>1117.55</v>
      </c>
      <c r="D233" s="448">
        <v>1117.6833333333334</v>
      </c>
      <c r="E233" s="448">
        <v>1105.4166666666667</v>
      </c>
      <c r="F233" s="448">
        <v>1093.2833333333333</v>
      </c>
      <c r="G233" s="448">
        <v>1081.0166666666667</v>
      </c>
      <c r="H233" s="448">
        <v>1129.8166666666668</v>
      </c>
      <c r="I233" s="448">
        <v>1142.0833333333333</v>
      </c>
      <c r="J233" s="448">
        <v>1154.2166666666669</v>
      </c>
      <c r="K233" s="447">
        <v>1129.95</v>
      </c>
      <c r="L233" s="447">
        <v>1105.55</v>
      </c>
      <c r="M233" s="447">
        <v>0.26275999999999999</v>
      </c>
    </row>
    <row r="234" spans="1:13">
      <c r="A234" s="245">
        <v>224</v>
      </c>
      <c r="B234" s="450" t="s">
        <v>750</v>
      </c>
      <c r="C234" s="447">
        <v>620.54999999999995</v>
      </c>
      <c r="D234" s="448">
        <v>623.38333333333333</v>
      </c>
      <c r="E234" s="448">
        <v>615.06666666666661</v>
      </c>
      <c r="F234" s="448">
        <v>609.58333333333326</v>
      </c>
      <c r="G234" s="448">
        <v>601.26666666666654</v>
      </c>
      <c r="H234" s="448">
        <v>628.86666666666667</v>
      </c>
      <c r="I234" s="448">
        <v>637.18333333333351</v>
      </c>
      <c r="J234" s="448">
        <v>642.66666666666674</v>
      </c>
      <c r="K234" s="447">
        <v>631.70000000000005</v>
      </c>
      <c r="L234" s="447">
        <v>617.9</v>
      </c>
      <c r="M234" s="447">
        <v>3.1360800000000002</v>
      </c>
    </row>
    <row r="235" spans="1:13">
      <c r="A235" s="245">
        <v>225</v>
      </c>
      <c r="B235" s="450" t="s">
        <v>392</v>
      </c>
      <c r="C235" s="447">
        <v>109.1</v>
      </c>
      <c r="D235" s="448">
        <v>109.64999999999999</v>
      </c>
      <c r="E235" s="448">
        <v>108.29999999999998</v>
      </c>
      <c r="F235" s="448">
        <v>107.49999999999999</v>
      </c>
      <c r="G235" s="448">
        <v>106.14999999999998</v>
      </c>
      <c r="H235" s="448">
        <v>110.44999999999999</v>
      </c>
      <c r="I235" s="448">
        <v>111.79999999999998</v>
      </c>
      <c r="J235" s="448">
        <v>112.6</v>
      </c>
      <c r="K235" s="447">
        <v>111</v>
      </c>
      <c r="L235" s="447">
        <v>108.85</v>
      </c>
      <c r="M235" s="447">
        <v>6.7381799999999998</v>
      </c>
    </row>
    <row r="236" spans="1:13">
      <c r="A236" s="245">
        <v>226</v>
      </c>
      <c r="B236" s="450" t="s">
        <v>393</v>
      </c>
      <c r="C236" s="447">
        <v>51.2</v>
      </c>
      <c r="D236" s="448">
        <v>51.533333333333331</v>
      </c>
      <c r="E236" s="448">
        <v>50.666666666666664</v>
      </c>
      <c r="F236" s="448">
        <v>50.133333333333333</v>
      </c>
      <c r="G236" s="448">
        <v>49.266666666666666</v>
      </c>
      <c r="H236" s="448">
        <v>52.066666666666663</v>
      </c>
      <c r="I236" s="448">
        <v>52.933333333333337</v>
      </c>
      <c r="J236" s="448">
        <v>53.466666666666661</v>
      </c>
      <c r="K236" s="447">
        <v>52.4</v>
      </c>
      <c r="L236" s="447">
        <v>51</v>
      </c>
      <c r="M236" s="447">
        <v>28.040500000000002</v>
      </c>
    </row>
    <row r="237" spans="1:13">
      <c r="A237" s="245">
        <v>227</v>
      </c>
      <c r="B237" s="450" t="s">
        <v>126</v>
      </c>
      <c r="C237" s="447">
        <v>209.05</v>
      </c>
      <c r="D237" s="448">
        <v>208.76666666666665</v>
      </c>
      <c r="E237" s="448">
        <v>207.68333333333331</v>
      </c>
      <c r="F237" s="448">
        <v>206.31666666666666</v>
      </c>
      <c r="G237" s="448">
        <v>205.23333333333332</v>
      </c>
      <c r="H237" s="448">
        <v>210.1333333333333</v>
      </c>
      <c r="I237" s="448">
        <v>211.21666666666667</v>
      </c>
      <c r="J237" s="448">
        <v>212.58333333333329</v>
      </c>
      <c r="K237" s="447">
        <v>209.85</v>
      </c>
      <c r="L237" s="447">
        <v>207.4</v>
      </c>
      <c r="M237" s="447">
        <v>226.3802</v>
      </c>
    </row>
    <row r="238" spans="1:13">
      <c r="A238" s="245">
        <v>228</v>
      </c>
      <c r="B238" s="450" t="s">
        <v>395</v>
      </c>
      <c r="C238" s="447">
        <v>121.8</v>
      </c>
      <c r="D238" s="448">
        <v>121.45</v>
      </c>
      <c r="E238" s="448">
        <v>119.4</v>
      </c>
      <c r="F238" s="448">
        <v>117</v>
      </c>
      <c r="G238" s="448">
        <v>114.95</v>
      </c>
      <c r="H238" s="448">
        <v>123.85000000000001</v>
      </c>
      <c r="I238" s="448">
        <v>125.89999999999999</v>
      </c>
      <c r="J238" s="448">
        <v>128.30000000000001</v>
      </c>
      <c r="K238" s="447">
        <v>123.5</v>
      </c>
      <c r="L238" s="447">
        <v>119.05</v>
      </c>
      <c r="M238" s="447">
        <v>8.2177199999999999</v>
      </c>
    </row>
    <row r="239" spans="1:13">
      <c r="A239" s="245">
        <v>229</v>
      </c>
      <c r="B239" s="450" t="s">
        <v>396</v>
      </c>
      <c r="C239" s="447">
        <v>202.7</v>
      </c>
      <c r="D239" s="448">
        <v>202.96666666666667</v>
      </c>
      <c r="E239" s="448">
        <v>198.08333333333334</v>
      </c>
      <c r="F239" s="448">
        <v>193.46666666666667</v>
      </c>
      <c r="G239" s="448">
        <v>188.58333333333334</v>
      </c>
      <c r="H239" s="448">
        <v>207.58333333333334</v>
      </c>
      <c r="I239" s="448">
        <v>212.46666666666667</v>
      </c>
      <c r="J239" s="448">
        <v>217.08333333333334</v>
      </c>
      <c r="K239" s="447">
        <v>207.85</v>
      </c>
      <c r="L239" s="447">
        <v>198.35</v>
      </c>
      <c r="M239" s="447">
        <v>189.60292999999999</v>
      </c>
    </row>
    <row r="240" spans="1:13">
      <c r="A240" s="245">
        <v>230</v>
      </c>
      <c r="B240" s="450" t="s">
        <v>115</v>
      </c>
      <c r="C240" s="447">
        <v>215.5</v>
      </c>
      <c r="D240" s="448">
        <v>216.46666666666667</v>
      </c>
      <c r="E240" s="448">
        <v>211.13333333333333</v>
      </c>
      <c r="F240" s="448">
        <v>206.76666666666665</v>
      </c>
      <c r="G240" s="448">
        <v>201.43333333333331</v>
      </c>
      <c r="H240" s="448">
        <v>220.83333333333334</v>
      </c>
      <c r="I240" s="448">
        <v>226.16666666666666</v>
      </c>
      <c r="J240" s="448">
        <v>230.53333333333336</v>
      </c>
      <c r="K240" s="447">
        <v>221.8</v>
      </c>
      <c r="L240" s="447">
        <v>212.1</v>
      </c>
      <c r="M240" s="447">
        <v>332.00501000000003</v>
      </c>
    </row>
    <row r="241" spans="1:13">
      <c r="A241" s="245">
        <v>231</v>
      </c>
      <c r="B241" s="450" t="s">
        <v>397</v>
      </c>
      <c r="C241" s="447">
        <v>92.15</v>
      </c>
      <c r="D241" s="448">
        <v>92.883333333333326</v>
      </c>
      <c r="E241" s="448">
        <v>89.366666666666646</v>
      </c>
      <c r="F241" s="448">
        <v>86.583333333333314</v>
      </c>
      <c r="G241" s="448">
        <v>83.066666666666634</v>
      </c>
      <c r="H241" s="448">
        <v>95.666666666666657</v>
      </c>
      <c r="I241" s="448">
        <v>99.183333333333337</v>
      </c>
      <c r="J241" s="448">
        <v>101.96666666666667</v>
      </c>
      <c r="K241" s="447">
        <v>96.4</v>
      </c>
      <c r="L241" s="447">
        <v>90.1</v>
      </c>
      <c r="M241" s="447">
        <v>153.91404</v>
      </c>
    </row>
    <row r="242" spans="1:13">
      <c r="A242" s="245">
        <v>232</v>
      </c>
      <c r="B242" s="450" t="s">
        <v>747</v>
      </c>
      <c r="C242" s="447">
        <v>7674.85</v>
      </c>
      <c r="D242" s="448">
        <v>7646.45</v>
      </c>
      <c r="E242" s="448">
        <v>7527.4</v>
      </c>
      <c r="F242" s="448">
        <v>7379.95</v>
      </c>
      <c r="G242" s="448">
        <v>7260.9</v>
      </c>
      <c r="H242" s="448">
        <v>7793.9</v>
      </c>
      <c r="I242" s="448">
        <v>7912.9500000000007</v>
      </c>
      <c r="J242" s="448">
        <v>8060.4</v>
      </c>
      <c r="K242" s="447">
        <v>7765.5</v>
      </c>
      <c r="L242" s="447">
        <v>7499</v>
      </c>
      <c r="M242" s="447">
        <v>1.72065</v>
      </c>
    </row>
    <row r="243" spans="1:13">
      <c r="A243" s="245">
        <v>233</v>
      </c>
      <c r="B243" s="450" t="s">
        <v>254</v>
      </c>
      <c r="C243" s="447">
        <v>140.30000000000001</v>
      </c>
      <c r="D243" s="448">
        <v>136.73333333333332</v>
      </c>
      <c r="E243" s="448">
        <v>130.36666666666665</v>
      </c>
      <c r="F243" s="448">
        <v>120.43333333333332</v>
      </c>
      <c r="G243" s="448">
        <v>114.06666666666665</v>
      </c>
      <c r="H243" s="448">
        <v>146.66666666666663</v>
      </c>
      <c r="I243" s="448">
        <v>153.0333333333333</v>
      </c>
      <c r="J243" s="448">
        <v>162.96666666666664</v>
      </c>
      <c r="K243" s="447">
        <v>143.1</v>
      </c>
      <c r="L243" s="447">
        <v>126.8</v>
      </c>
      <c r="M243" s="447">
        <v>261.33208999999999</v>
      </c>
    </row>
    <row r="244" spans="1:13">
      <c r="A244" s="245">
        <v>234</v>
      </c>
      <c r="B244" s="450" t="s">
        <v>398</v>
      </c>
      <c r="C244" s="447">
        <v>372.2</v>
      </c>
      <c r="D244" s="448">
        <v>370.60000000000008</v>
      </c>
      <c r="E244" s="448">
        <v>366.95000000000016</v>
      </c>
      <c r="F244" s="448">
        <v>361.7000000000001</v>
      </c>
      <c r="G244" s="448">
        <v>358.05000000000018</v>
      </c>
      <c r="H244" s="448">
        <v>375.85000000000014</v>
      </c>
      <c r="I244" s="448">
        <v>379.50000000000011</v>
      </c>
      <c r="J244" s="448">
        <v>384.75000000000011</v>
      </c>
      <c r="K244" s="447">
        <v>374.25</v>
      </c>
      <c r="L244" s="447">
        <v>365.35</v>
      </c>
      <c r="M244" s="447">
        <v>32.925260000000002</v>
      </c>
    </row>
    <row r="245" spans="1:13">
      <c r="A245" s="245">
        <v>235</v>
      </c>
      <c r="B245" s="450" t="s">
        <v>255</v>
      </c>
      <c r="C245" s="447">
        <v>130.25</v>
      </c>
      <c r="D245" s="448">
        <v>129.51666666666668</v>
      </c>
      <c r="E245" s="448">
        <v>128.03333333333336</v>
      </c>
      <c r="F245" s="448">
        <v>125.81666666666668</v>
      </c>
      <c r="G245" s="448">
        <v>124.33333333333336</v>
      </c>
      <c r="H245" s="448">
        <v>131.73333333333335</v>
      </c>
      <c r="I245" s="448">
        <v>133.21666666666664</v>
      </c>
      <c r="J245" s="448">
        <v>135.43333333333337</v>
      </c>
      <c r="K245" s="447">
        <v>131</v>
      </c>
      <c r="L245" s="447">
        <v>127.3</v>
      </c>
      <c r="M245" s="447">
        <v>31.190799999999999</v>
      </c>
    </row>
    <row r="246" spans="1:13">
      <c r="A246" s="245">
        <v>236</v>
      </c>
      <c r="B246" s="450" t="s">
        <v>125</v>
      </c>
      <c r="C246" s="447">
        <v>104.3</v>
      </c>
      <c r="D246" s="448">
        <v>104.91666666666667</v>
      </c>
      <c r="E246" s="448">
        <v>102.93333333333334</v>
      </c>
      <c r="F246" s="448">
        <v>101.56666666666666</v>
      </c>
      <c r="G246" s="448">
        <v>99.583333333333329</v>
      </c>
      <c r="H246" s="448">
        <v>106.28333333333335</v>
      </c>
      <c r="I246" s="448">
        <v>108.26666666666667</v>
      </c>
      <c r="J246" s="448">
        <v>109.63333333333335</v>
      </c>
      <c r="K246" s="447">
        <v>106.9</v>
      </c>
      <c r="L246" s="447">
        <v>103.55</v>
      </c>
      <c r="M246" s="447">
        <v>385.79178999999999</v>
      </c>
    </row>
    <row r="247" spans="1:13">
      <c r="A247" s="245">
        <v>237</v>
      </c>
      <c r="B247" s="450" t="s">
        <v>399</v>
      </c>
      <c r="C247" s="447">
        <v>16.899999999999999</v>
      </c>
      <c r="D247" s="448">
        <v>16.966666666666665</v>
      </c>
      <c r="E247" s="448">
        <v>16.733333333333331</v>
      </c>
      <c r="F247" s="448">
        <v>16.566666666666666</v>
      </c>
      <c r="G247" s="448">
        <v>16.333333333333332</v>
      </c>
      <c r="H247" s="448">
        <v>17.133333333333329</v>
      </c>
      <c r="I247" s="448">
        <v>17.366666666666664</v>
      </c>
      <c r="J247" s="448">
        <v>17.533333333333328</v>
      </c>
      <c r="K247" s="447">
        <v>17.2</v>
      </c>
      <c r="L247" s="447">
        <v>16.8</v>
      </c>
      <c r="M247" s="447">
        <v>90.249499999999998</v>
      </c>
    </row>
    <row r="248" spans="1:13">
      <c r="A248" s="245">
        <v>238</v>
      </c>
      <c r="B248" s="450" t="s">
        <v>772</v>
      </c>
      <c r="C248" s="447">
        <v>1862</v>
      </c>
      <c r="D248" s="448">
        <v>1868.9166666666667</v>
      </c>
      <c r="E248" s="448">
        <v>1843.1333333333334</v>
      </c>
      <c r="F248" s="448">
        <v>1824.2666666666667</v>
      </c>
      <c r="G248" s="448">
        <v>1798.4833333333333</v>
      </c>
      <c r="H248" s="448">
        <v>1887.7833333333335</v>
      </c>
      <c r="I248" s="448">
        <v>1913.5666666666668</v>
      </c>
      <c r="J248" s="448">
        <v>1932.4333333333336</v>
      </c>
      <c r="K248" s="447">
        <v>1894.7</v>
      </c>
      <c r="L248" s="447">
        <v>1850.05</v>
      </c>
      <c r="M248" s="447">
        <v>12.001530000000001</v>
      </c>
    </row>
    <row r="249" spans="1:13">
      <c r="A249" s="245">
        <v>239</v>
      </c>
      <c r="B249" s="450" t="s">
        <v>748</v>
      </c>
      <c r="C249" s="447">
        <v>348.75</v>
      </c>
      <c r="D249" s="448">
        <v>346.41666666666669</v>
      </c>
      <c r="E249" s="448">
        <v>337.83333333333337</v>
      </c>
      <c r="F249" s="448">
        <v>326.91666666666669</v>
      </c>
      <c r="G249" s="448">
        <v>318.33333333333337</v>
      </c>
      <c r="H249" s="448">
        <v>357.33333333333337</v>
      </c>
      <c r="I249" s="448">
        <v>365.91666666666674</v>
      </c>
      <c r="J249" s="448">
        <v>376.83333333333337</v>
      </c>
      <c r="K249" s="447">
        <v>355</v>
      </c>
      <c r="L249" s="447">
        <v>335.5</v>
      </c>
      <c r="M249" s="447">
        <v>1.91343</v>
      </c>
    </row>
    <row r="250" spans="1:13">
      <c r="A250" s="245">
        <v>240</v>
      </c>
      <c r="B250" s="450" t="s">
        <v>120</v>
      </c>
      <c r="C250" s="447">
        <v>502.4</v>
      </c>
      <c r="D250" s="448">
        <v>503.61666666666662</v>
      </c>
      <c r="E250" s="448">
        <v>497.43333333333322</v>
      </c>
      <c r="F250" s="448">
        <v>492.46666666666658</v>
      </c>
      <c r="G250" s="448">
        <v>486.28333333333319</v>
      </c>
      <c r="H250" s="448">
        <v>508.58333333333326</v>
      </c>
      <c r="I250" s="448">
        <v>514.76666666666665</v>
      </c>
      <c r="J250" s="448">
        <v>519.73333333333335</v>
      </c>
      <c r="K250" s="447">
        <v>509.8</v>
      </c>
      <c r="L250" s="447">
        <v>498.65</v>
      </c>
      <c r="M250" s="447">
        <v>27.298179999999999</v>
      </c>
    </row>
    <row r="251" spans="1:13">
      <c r="A251" s="245">
        <v>241</v>
      </c>
      <c r="B251" s="450" t="s">
        <v>824</v>
      </c>
      <c r="C251" s="447">
        <v>245.2</v>
      </c>
      <c r="D251" s="448">
        <v>244.61666666666667</v>
      </c>
      <c r="E251" s="448">
        <v>242.83333333333334</v>
      </c>
      <c r="F251" s="448">
        <v>240.46666666666667</v>
      </c>
      <c r="G251" s="448">
        <v>238.68333333333334</v>
      </c>
      <c r="H251" s="448">
        <v>246.98333333333335</v>
      </c>
      <c r="I251" s="448">
        <v>248.76666666666665</v>
      </c>
      <c r="J251" s="448">
        <v>251.13333333333335</v>
      </c>
      <c r="K251" s="447">
        <v>246.4</v>
      </c>
      <c r="L251" s="447">
        <v>242.25</v>
      </c>
      <c r="M251" s="447">
        <v>19.853660000000001</v>
      </c>
    </row>
    <row r="252" spans="1:13">
      <c r="A252" s="245">
        <v>242</v>
      </c>
      <c r="B252" s="450" t="s">
        <v>122</v>
      </c>
      <c r="C252" s="447">
        <v>1016</v>
      </c>
      <c r="D252" s="448">
        <v>1005.9333333333334</v>
      </c>
      <c r="E252" s="448">
        <v>991.86666666666679</v>
      </c>
      <c r="F252" s="448">
        <v>967.73333333333335</v>
      </c>
      <c r="G252" s="448">
        <v>953.66666666666674</v>
      </c>
      <c r="H252" s="448">
        <v>1030.0666666666668</v>
      </c>
      <c r="I252" s="448">
        <v>1044.1333333333334</v>
      </c>
      <c r="J252" s="448">
        <v>1068.2666666666669</v>
      </c>
      <c r="K252" s="447">
        <v>1020</v>
      </c>
      <c r="L252" s="447">
        <v>981.8</v>
      </c>
      <c r="M252" s="447">
        <v>125.9186</v>
      </c>
    </row>
    <row r="253" spans="1:13">
      <c r="A253" s="245">
        <v>243</v>
      </c>
      <c r="B253" s="450" t="s">
        <v>256</v>
      </c>
      <c r="C253" s="447">
        <v>4333.7</v>
      </c>
      <c r="D253" s="448">
        <v>4380.8666666666659</v>
      </c>
      <c r="E253" s="448">
        <v>4264.8833333333314</v>
      </c>
      <c r="F253" s="448">
        <v>4196.0666666666657</v>
      </c>
      <c r="G253" s="448">
        <v>4080.0833333333312</v>
      </c>
      <c r="H253" s="448">
        <v>4449.6833333333316</v>
      </c>
      <c r="I253" s="448">
        <v>4565.666666666667</v>
      </c>
      <c r="J253" s="448">
        <v>4634.4833333333318</v>
      </c>
      <c r="K253" s="447">
        <v>4496.8500000000004</v>
      </c>
      <c r="L253" s="447">
        <v>4312.05</v>
      </c>
      <c r="M253" s="447">
        <v>7.9668099999999997</v>
      </c>
    </row>
    <row r="254" spans="1:13">
      <c r="A254" s="245">
        <v>244</v>
      </c>
      <c r="B254" s="450" t="s">
        <v>124</v>
      </c>
      <c r="C254" s="447">
        <v>1354.5</v>
      </c>
      <c r="D254" s="448">
        <v>1352.7833333333333</v>
      </c>
      <c r="E254" s="448">
        <v>1348.0666666666666</v>
      </c>
      <c r="F254" s="448">
        <v>1341.6333333333332</v>
      </c>
      <c r="G254" s="448">
        <v>1336.9166666666665</v>
      </c>
      <c r="H254" s="448">
        <v>1359.2166666666667</v>
      </c>
      <c r="I254" s="448">
        <v>1363.9333333333334</v>
      </c>
      <c r="J254" s="448">
        <v>1370.3666666666668</v>
      </c>
      <c r="K254" s="447">
        <v>1357.5</v>
      </c>
      <c r="L254" s="447">
        <v>1346.35</v>
      </c>
      <c r="M254" s="447">
        <v>49.697330000000001</v>
      </c>
    </row>
    <row r="255" spans="1:13">
      <c r="A255" s="245">
        <v>245</v>
      </c>
      <c r="B255" s="450" t="s">
        <v>749</v>
      </c>
      <c r="C255" s="447">
        <v>823.8</v>
      </c>
      <c r="D255" s="448">
        <v>826.15</v>
      </c>
      <c r="E255" s="448">
        <v>815.69999999999993</v>
      </c>
      <c r="F255" s="448">
        <v>807.59999999999991</v>
      </c>
      <c r="G255" s="448">
        <v>797.14999999999986</v>
      </c>
      <c r="H255" s="448">
        <v>834.25</v>
      </c>
      <c r="I255" s="448">
        <v>844.7</v>
      </c>
      <c r="J255" s="448">
        <v>852.80000000000007</v>
      </c>
      <c r="K255" s="447">
        <v>836.6</v>
      </c>
      <c r="L255" s="447">
        <v>818.05</v>
      </c>
      <c r="M255" s="447">
        <v>0.62275000000000003</v>
      </c>
    </row>
    <row r="256" spans="1:13">
      <c r="A256" s="245">
        <v>246</v>
      </c>
      <c r="B256" s="450" t="s">
        <v>400</v>
      </c>
      <c r="C256" s="447">
        <v>295.7</v>
      </c>
      <c r="D256" s="448">
        <v>296.21666666666664</v>
      </c>
      <c r="E256" s="448">
        <v>291.5333333333333</v>
      </c>
      <c r="F256" s="448">
        <v>287.36666666666667</v>
      </c>
      <c r="G256" s="448">
        <v>282.68333333333334</v>
      </c>
      <c r="H256" s="448">
        <v>300.38333333333327</v>
      </c>
      <c r="I256" s="448">
        <v>305.06666666666655</v>
      </c>
      <c r="J256" s="448">
        <v>309.23333333333323</v>
      </c>
      <c r="K256" s="447">
        <v>300.89999999999998</v>
      </c>
      <c r="L256" s="447">
        <v>292.05</v>
      </c>
      <c r="M256" s="447">
        <v>4.2537900000000004</v>
      </c>
    </row>
    <row r="257" spans="1:13">
      <c r="A257" s="245">
        <v>247</v>
      </c>
      <c r="B257" s="450" t="s">
        <v>121</v>
      </c>
      <c r="C257" s="447">
        <v>1692.5</v>
      </c>
      <c r="D257" s="448">
        <v>1685.8500000000001</v>
      </c>
      <c r="E257" s="448">
        <v>1667.6500000000003</v>
      </c>
      <c r="F257" s="448">
        <v>1642.8000000000002</v>
      </c>
      <c r="G257" s="448">
        <v>1624.6000000000004</v>
      </c>
      <c r="H257" s="448">
        <v>1710.7000000000003</v>
      </c>
      <c r="I257" s="448">
        <v>1728.9</v>
      </c>
      <c r="J257" s="448">
        <v>1753.7500000000002</v>
      </c>
      <c r="K257" s="447">
        <v>1704.05</v>
      </c>
      <c r="L257" s="447">
        <v>1661</v>
      </c>
      <c r="M257" s="447">
        <v>5.1280200000000002</v>
      </c>
    </row>
    <row r="258" spans="1:13">
      <c r="A258" s="245">
        <v>248</v>
      </c>
      <c r="B258" s="450" t="s">
        <v>257</v>
      </c>
      <c r="C258" s="447">
        <v>2227.4</v>
      </c>
      <c r="D258" s="448">
        <v>2229.2333333333336</v>
      </c>
      <c r="E258" s="448">
        <v>2206.166666666667</v>
      </c>
      <c r="F258" s="448">
        <v>2184.9333333333334</v>
      </c>
      <c r="G258" s="448">
        <v>2161.8666666666668</v>
      </c>
      <c r="H258" s="448">
        <v>2250.4666666666672</v>
      </c>
      <c r="I258" s="448">
        <v>2273.5333333333338</v>
      </c>
      <c r="J258" s="448">
        <v>2294.7666666666673</v>
      </c>
      <c r="K258" s="447">
        <v>2252.3000000000002</v>
      </c>
      <c r="L258" s="447">
        <v>2208</v>
      </c>
      <c r="M258" s="447">
        <v>3.5847899999999999</v>
      </c>
    </row>
    <row r="259" spans="1:13">
      <c r="A259" s="245">
        <v>249</v>
      </c>
      <c r="B259" s="450" t="s">
        <v>401</v>
      </c>
      <c r="C259" s="447">
        <v>1443</v>
      </c>
      <c r="D259" s="448">
        <v>1427.6333333333332</v>
      </c>
      <c r="E259" s="448">
        <v>1397.2666666666664</v>
      </c>
      <c r="F259" s="448">
        <v>1351.5333333333333</v>
      </c>
      <c r="G259" s="448">
        <v>1321.1666666666665</v>
      </c>
      <c r="H259" s="448">
        <v>1473.3666666666663</v>
      </c>
      <c r="I259" s="448">
        <v>1503.7333333333331</v>
      </c>
      <c r="J259" s="448">
        <v>1549.4666666666662</v>
      </c>
      <c r="K259" s="447">
        <v>1458</v>
      </c>
      <c r="L259" s="447">
        <v>1381.9</v>
      </c>
      <c r="M259" s="447">
        <v>3.2468699999999999</v>
      </c>
    </row>
    <row r="260" spans="1:13">
      <c r="A260" s="245">
        <v>250</v>
      </c>
      <c r="B260" s="450" t="s">
        <v>402</v>
      </c>
      <c r="C260" s="447">
        <v>2916.25</v>
      </c>
      <c r="D260" s="448">
        <v>2931.0833333333335</v>
      </c>
      <c r="E260" s="448">
        <v>2887.166666666667</v>
      </c>
      <c r="F260" s="448">
        <v>2858.0833333333335</v>
      </c>
      <c r="G260" s="448">
        <v>2814.166666666667</v>
      </c>
      <c r="H260" s="448">
        <v>2960.166666666667</v>
      </c>
      <c r="I260" s="448">
        <v>3004.0833333333339</v>
      </c>
      <c r="J260" s="448">
        <v>3033.166666666667</v>
      </c>
      <c r="K260" s="447">
        <v>2975</v>
      </c>
      <c r="L260" s="447">
        <v>2902</v>
      </c>
      <c r="M260" s="447">
        <v>1.0920700000000001</v>
      </c>
    </row>
    <row r="261" spans="1:13">
      <c r="A261" s="245">
        <v>251</v>
      </c>
      <c r="B261" s="450" t="s">
        <v>403</v>
      </c>
      <c r="C261" s="447">
        <v>493.55</v>
      </c>
      <c r="D261" s="448">
        <v>496.11666666666662</v>
      </c>
      <c r="E261" s="448">
        <v>478.43333333333328</v>
      </c>
      <c r="F261" s="448">
        <v>463.31666666666666</v>
      </c>
      <c r="G261" s="448">
        <v>445.63333333333333</v>
      </c>
      <c r="H261" s="448">
        <v>511.23333333333323</v>
      </c>
      <c r="I261" s="448">
        <v>528.91666666666652</v>
      </c>
      <c r="J261" s="448">
        <v>544.03333333333319</v>
      </c>
      <c r="K261" s="447">
        <v>513.79999999999995</v>
      </c>
      <c r="L261" s="447">
        <v>481</v>
      </c>
      <c r="M261" s="447">
        <v>73.299700000000001</v>
      </c>
    </row>
    <row r="262" spans="1:13">
      <c r="A262" s="245">
        <v>252</v>
      </c>
      <c r="B262" s="450" t="s">
        <v>404</v>
      </c>
      <c r="C262" s="447">
        <v>153.05000000000001</v>
      </c>
      <c r="D262" s="448">
        <v>153.63333333333333</v>
      </c>
      <c r="E262" s="448">
        <v>150.76666666666665</v>
      </c>
      <c r="F262" s="448">
        <v>148.48333333333332</v>
      </c>
      <c r="G262" s="448">
        <v>145.61666666666665</v>
      </c>
      <c r="H262" s="448">
        <v>155.91666666666666</v>
      </c>
      <c r="I262" s="448">
        <v>158.78333333333333</v>
      </c>
      <c r="J262" s="448">
        <v>161.06666666666666</v>
      </c>
      <c r="K262" s="447">
        <v>156.5</v>
      </c>
      <c r="L262" s="447">
        <v>151.35</v>
      </c>
      <c r="M262" s="447">
        <v>10.67182</v>
      </c>
    </row>
    <row r="263" spans="1:13">
      <c r="A263" s="245">
        <v>253</v>
      </c>
      <c r="B263" s="450" t="s">
        <v>405</v>
      </c>
      <c r="C263" s="447">
        <v>123.7</v>
      </c>
      <c r="D263" s="448">
        <v>124.63333333333333</v>
      </c>
      <c r="E263" s="448">
        <v>121.31666666666665</v>
      </c>
      <c r="F263" s="448">
        <v>118.93333333333332</v>
      </c>
      <c r="G263" s="448">
        <v>115.61666666666665</v>
      </c>
      <c r="H263" s="448">
        <v>127.01666666666665</v>
      </c>
      <c r="I263" s="448">
        <v>130.33333333333331</v>
      </c>
      <c r="J263" s="448">
        <v>132.71666666666664</v>
      </c>
      <c r="K263" s="447">
        <v>127.95</v>
      </c>
      <c r="L263" s="447">
        <v>122.25</v>
      </c>
      <c r="M263" s="447">
        <v>19.22503</v>
      </c>
    </row>
    <row r="264" spans="1:13">
      <c r="A264" s="245">
        <v>254</v>
      </c>
      <c r="B264" s="450" t="s">
        <v>406</v>
      </c>
      <c r="C264" s="447">
        <v>84.35</v>
      </c>
      <c r="D264" s="448">
        <v>83.333333333333329</v>
      </c>
      <c r="E264" s="448">
        <v>80.766666666666652</v>
      </c>
      <c r="F264" s="448">
        <v>77.183333333333323</v>
      </c>
      <c r="G264" s="448">
        <v>74.616666666666646</v>
      </c>
      <c r="H264" s="448">
        <v>86.916666666666657</v>
      </c>
      <c r="I264" s="448">
        <v>89.483333333333348</v>
      </c>
      <c r="J264" s="448">
        <v>93.066666666666663</v>
      </c>
      <c r="K264" s="447">
        <v>85.9</v>
      </c>
      <c r="L264" s="447">
        <v>79.75</v>
      </c>
      <c r="M264" s="447">
        <v>53.796439999999997</v>
      </c>
    </row>
    <row r="265" spans="1:13">
      <c r="A265" s="245">
        <v>255</v>
      </c>
      <c r="B265" s="450" t="s">
        <v>258</v>
      </c>
      <c r="C265" s="447">
        <v>117.1</v>
      </c>
      <c r="D265" s="448">
        <v>117.10000000000001</v>
      </c>
      <c r="E265" s="448">
        <v>115.70000000000002</v>
      </c>
      <c r="F265" s="448">
        <v>114.30000000000001</v>
      </c>
      <c r="G265" s="448">
        <v>112.90000000000002</v>
      </c>
      <c r="H265" s="448">
        <v>118.50000000000001</v>
      </c>
      <c r="I265" s="448">
        <v>119.90000000000002</v>
      </c>
      <c r="J265" s="448">
        <v>121.30000000000001</v>
      </c>
      <c r="K265" s="447">
        <v>118.5</v>
      </c>
      <c r="L265" s="447">
        <v>115.7</v>
      </c>
      <c r="M265" s="447">
        <v>31.351220000000001</v>
      </c>
    </row>
    <row r="266" spans="1:13">
      <c r="A266" s="245">
        <v>256</v>
      </c>
      <c r="B266" s="450" t="s">
        <v>128</v>
      </c>
      <c r="C266" s="447">
        <v>698.2</v>
      </c>
      <c r="D266" s="448">
        <v>699.69999999999993</v>
      </c>
      <c r="E266" s="448">
        <v>693.49999999999989</v>
      </c>
      <c r="F266" s="448">
        <v>688.8</v>
      </c>
      <c r="G266" s="448">
        <v>682.59999999999991</v>
      </c>
      <c r="H266" s="448">
        <v>704.39999999999986</v>
      </c>
      <c r="I266" s="448">
        <v>710.59999999999991</v>
      </c>
      <c r="J266" s="448">
        <v>715.29999999999984</v>
      </c>
      <c r="K266" s="447">
        <v>705.9</v>
      </c>
      <c r="L266" s="447">
        <v>695</v>
      </c>
      <c r="M266" s="447">
        <v>73.405280000000005</v>
      </c>
    </row>
    <row r="267" spans="1:13">
      <c r="A267" s="245">
        <v>257</v>
      </c>
      <c r="B267" s="450" t="s">
        <v>751</v>
      </c>
      <c r="C267" s="447">
        <v>95.75</v>
      </c>
      <c r="D267" s="448">
        <v>94.816666666666677</v>
      </c>
      <c r="E267" s="448">
        <v>92.333333333333357</v>
      </c>
      <c r="F267" s="448">
        <v>88.916666666666686</v>
      </c>
      <c r="G267" s="448">
        <v>86.433333333333366</v>
      </c>
      <c r="H267" s="448">
        <v>98.233333333333348</v>
      </c>
      <c r="I267" s="448">
        <v>100.71666666666667</v>
      </c>
      <c r="J267" s="448">
        <v>104.13333333333334</v>
      </c>
      <c r="K267" s="447">
        <v>97.3</v>
      </c>
      <c r="L267" s="447">
        <v>91.4</v>
      </c>
      <c r="M267" s="447">
        <v>20.540420000000001</v>
      </c>
    </row>
    <row r="268" spans="1:13">
      <c r="A268" s="245">
        <v>258</v>
      </c>
      <c r="B268" s="450" t="s">
        <v>407</v>
      </c>
      <c r="C268" s="447">
        <v>54.45</v>
      </c>
      <c r="D268" s="448">
        <v>54.550000000000004</v>
      </c>
      <c r="E268" s="448">
        <v>54.100000000000009</v>
      </c>
      <c r="F268" s="448">
        <v>53.750000000000007</v>
      </c>
      <c r="G268" s="448">
        <v>53.300000000000011</v>
      </c>
      <c r="H268" s="448">
        <v>54.900000000000006</v>
      </c>
      <c r="I268" s="448">
        <v>55.350000000000009</v>
      </c>
      <c r="J268" s="448">
        <v>55.7</v>
      </c>
      <c r="K268" s="447">
        <v>55</v>
      </c>
      <c r="L268" s="447">
        <v>54.2</v>
      </c>
      <c r="M268" s="447">
        <v>2.2820100000000001</v>
      </c>
    </row>
    <row r="269" spans="1:13">
      <c r="A269" s="245">
        <v>259</v>
      </c>
      <c r="B269" s="450" t="s">
        <v>408</v>
      </c>
      <c r="C269" s="447">
        <v>99.3</v>
      </c>
      <c r="D269" s="448">
        <v>101.11666666666667</v>
      </c>
      <c r="E269" s="448">
        <v>96.783333333333346</v>
      </c>
      <c r="F269" s="448">
        <v>94.266666666666666</v>
      </c>
      <c r="G269" s="448">
        <v>89.933333333333337</v>
      </c>
      <c r="H269" s="448">
        <v>103.63333333333335</v>
      </c>
      <c r="I269" s="448">
        <v>107.96666666666667</v>
      </c>
      <c r="J269" s="448">
        <v>110.48333333333336</v>
      </c>
      <c r="K269" s="447">
        <v>105.45</v>
      </c>
      <c r="L269" s="447">
        <v>98.6</v>
      </c>
      <c r="M269" s="447">
        <v>43.026220000000002</v>
      </c>
    </row>
    <row r="270" spans="1:13">
      <c r="A270" s="245">
        <v>260</v>
      </c>
      <c r="B270" s="450" t="s">
        <v>409</v>
      </c>
      <c r="C270" s="447">
        <v>29.65</v>
      </c>
      <c r="D270" s="448">
        <v>29.066666666666663</v>
      </c>
      <c r="E270" s="448">
        <v>28.183333333333326</v>
      </c>
      <c r="F270" s="448">
        <v>26.716666666666665</v>
      </c>
      <c r="G270" s="448">
        <v>25.833333333333329</v>
      </c>
      <c r="H270" s="448">
        <v>30.533333333333324</v>
      </c>
      <c r="I270" s="448">
        <v>31.416666666666664</v>
      </c>
      <c r="J270" s="448">
        <v>32.883333333333326</v>
      </c>
      <c r="K270" s="447">
        <v>29.95</v>
      </c>
      <c r="L270" s="447">
        <v>27.6</v>
      </c>
      <c r="M270" s="447">
        <v>172.08025000000001</v>
      </c>
    </row>
    <row r="271" spans="1:13">
      <c r="A271" s="245">
        <v>261</v>
      </c>
      <c r="B271" s="450" t="s">
        <v>410</v>
      </c>
      <c r="C271" s="447">
        <v>77.45</v>
      </c>
      <c r="D271" s="448">
        <v>75.800000000000011</v>
      </c>
      <c r="E271" s="448">
        <v>71.700000000000017</v>
      </c>
      <c r="F271" s="448">
        <v>65.95</v>
      </c>
      <c r="G271" s="448">
        <v>61.850000000000009</v>
      </c>
      <c r="H271" s="448">
        <v>81.550000000000026</v>
      </c>
      <c r="I271" s="448">
        <v>85.65000000000002</v>
      </c>
      <c r="J271" s="448">
        <v>91.400000000000034</v>
      </c>
      <c r="K271" s="447">
        <v>79.900000000000006</v>
      </c>
      <c r="L271" s="447">
        <v>70.05</v>
      </c>
      <c r="M271" s="447">
        <v>102.8291</v>
      </c>
    </row>
    <row r="272" spans="1:13">
      <c r="A272" s="245">
        <v>262</v>
      </c>
      <c r="B272" s="450" t="s">
        <v>411</v>
      </c>
      <c r="C272" s="447">
        <v>89.15</v>
      </c>
      <c r="D272" s="448">
        <v>88.45</v>
      </c>
      <c r="E272" s="448">
        <v>87.2</v>
      </c>
      <c r="F272" s="448">
        <v>85.25</v>
      </c>
      <c r="G272" s="448">
        <v>84</v>
      </c>
      <c r="H272" s="448">
        <v>90.4</v>
      </c>
      <c r="I272" s="448">
        <v>91.65</v>
      </c>
      <c r="J272" s="448">
        <v>93.600000000000009</v>
      </c>
      <c r="K272" s="447">
        <v>89.7</v>
      </c>
      <c r="L272" s="447">
        <v>86.5</v>
      </c>
      <c r="M272" s="447">
        <v>21.959790000000002</v>
      </c>
    </row>
    <row r="273" spans="1:13">
      <c r="A273" s="245">
        <v>263</v>
      </c>
      <c r="B273" s="450" t="s">
        <v>412</v>
      </c>
      <c r="C273" s="447">
        <v>184.45</v>
      </c>
      <c r="D273" s="448">
        <v>184.86666666666665</v>
      </c>
      <c r="E273" s="448">
        <v>182.2833333333333</v>
      </c>
      <c r="F273" s="448">
        <v>180.11666666666665</v>
      </c>
      <c r="G273" s="448">
        <v>177.5333333333333</v>
      </c>
      <c r="H273" s="448">
        <v>187.0333333333333</v>
      </c>
      <c r="I273" s="448">
        <v>189.61666666666662</v>
      </c>
      <c r="J273" s="448">
        <v>191.7833333333333</v>
      </c>
      <c r="K273" s="447">
        <v>187.45</v>
      </c>
      <c r="L273" s="447">
        <v>182.7</v>
      </c>
      <c r="M273" s="447">
        <v>9.9750599999999991</v>
      </c>
    </row>
    <row r="274" spans="1:13">
      <c r="A274" s="245">
        <v>264</v>
      </c>
      <c r="B274" s="450" t="s">
        <v>413</v>
      </c>
      <c r="C274" s="447">
        <v>95.8</v>
      </c>
      <c r="D274" s="448">
        <v>96.366666666666674</v>
      </c>
      <c r="E274" s="448">
        <v>94.433333333333351</v>
      </c>
      <c r="F274" s="448">
        <v>93.066666666666677</v>
      </c>
      <c r="G274" s="448">
        <v>91.133333333333354</v>
      </c>
      <c r="H274" s="448">
        <v>97.733333333333348</v>
      </c>
      <c r="I274" s="448">
        <v>99.666666666666686</v>
      </c>
      <c r="J274" s="448">
        <v>101.03333333333335</v>
      </c>
      <c r="K274" s="447">
        <v>98.3</v>
      </c>
      <c r="L274" s="447">
        <v>95</v>
      </c>
      <c r="M274" s="447">
        <v>18.94829</v>
      </c>
    </row>
    <row r="275" spans="1:13">
      <c r="A275" s="245">
        <v>265</v>
      </c>
      <c r="B275" s="450" t="s">
        <v>127</v>
      </c>
      <c r="C275" s="447">
        <v>403.15</v>
      </c>
      <c r="D275" s="448">
        <v>405.55</v>
      </c>
      <c r="E275" s="448">
        <v>398.6</v>
      </c>
      <c r="F275" s="448">
        <v>394.05</v>
      </c>
      <c r="G275" s="448">
        <v>387.1</v>
      </c>
      <c r="H275" s="448">
        <v>410.1</v>
      </c>
      <c r="I275" s="448">
        <v>417.04999999999995</v>
      </c>
      <c r="J275" s="448">
        <v>421.6</v>
      </c>
      <c r="K275" s="447">
        <v>412.5</v>
      </c>
      <c r="L275" s="447">
        <v>401</v>
      </c>
      <c r="M275" s="447">
        <v>106.23656</v>
      </c>
    </row>
    <row r="276" spans="1:13">
      <c r="A276" s="245">
        <v>266</v>
      </c>
      <c r="B276" s="450" t="s">
        <v>414</v>
      </c>
      <c r="C276" s="447">
        <v>2258</v>
      </c>
      <c r="D276" s="448">
        <v>2256.0833333333335</v>
      </c>
      <c r="E276" s="448">
        <v>2226.916666666667</v>
      </c>
      <c r="F276" s="448">
        <v>2195.8333333333335</v>
      </c>
      <c r="G276" s="448">
        <v>2166.666666666667</v>
      </c>
      <c r="H276" s="448">
        <v>2287.166666666667</v>
      </c>
      <c r="I276" s="448">
        <v>2316.3333333333339</v>
      </c>
      <c r="J276" s="448">
        <v>2347.416666666667</v>
      </c>
      <c r="K276" s="447">
        <v>2285.25</v>
      </c>
      <c r="L276" s="447">
        <v>2225</v>
      </c>
      <c r="M276" s="447">
        <v>1.18781</v>
      </c>
    </row>
    <row r="277" spans="1:13">
      <c r="A277" s="245">
        <v>267</v>
      </c>
      <c r="B277" s="450" t="s">
        <v>129</v>
      </c>
      <c r="C277" s="447">
        <v>3020.15</v>
      </c>
      <c r="D277" s="448">
        <v>3024.3666666666668</v>
      </c>
      <c r="E277" s="448">
        <v>2965.7833333333338</v>
      </c>
      <c r="F277" s="448">
        <v>2911.416666666667</v>
      </c>
      <c r="G277" s="448">
        <v>2852.8333333333339</v>
      </c>
      <c r="H277" s="448">
        <v>3078.7333333333336</v>
      </c>
      <c r="I277" s="448">
        <v>3137.3166666666666</v>
      </c>
      <c r="J277" s="448">
        <v>3191.6833333333334</v>
      </c>
      <c r="K277" s="447">
        <v>3082.95</v>
      </c>
      <c r="L277" s="447">
        <v>2970</v>
      </c>
      <c r="M277" s="447">
        <v>8.8926099999999995</v>
      </c>
    </row>
    <row r="278" spans="1:13">
      <c r="A278" s="245">
        <v>268</v>
      </c>
      <c r="B278" s="450" t="s">
        <v>130</v>
      </c>
      <c r="C278" s="447">
        <v>798.9</v>
      </c>
      <c r="D278" s="448">
        <v>805.61666666666667</v>
      </c>
      <c r="E278" s="448">
        <v>783.2833333333333</v>
      </c>
      <c r="F278" s="448">
        <v>767.66666666666663</v>
      </c>
      <c r="G278" s="448">
        <v>745.33333333333326</v>
      </c>
      <c r="H278" s="448">
        <v>821.23333333333335</v>
      </c>
      <c r="I278" s="448">
        <v>843.56666666666661</v>
      </c>
      <c r="J278" s="448">
        <v>859.18333333333339</v>
      </c>
      <c r="K278" s="447">
        <v>827.95</v>
      </c>
      <c r="L278" s="447">
        <v>790</v>
      </c>
      <c r="M278" s="447">
        <v>40.594430000000003</v>
      </c>
    </row>
    <row r="279" spans="1:13">
      <c r="A279" s="245">
        <v>269</v>
      </c>
      <c r="B279" s="450" t="s">
        <v>415</v>
      </c>
      <c r="C279" s="447">
        <v>147.05000000000001</v>
      </c>
      <c r="D279" s="448">
        <v>146.56666666666669</v>
      </c>
      <c r="E279" s="448">
        <v>145.48333333333338</v>
      </c>
      <c r="F279" s="448">
        <v>143.91666666666669</v>
      </c>
      <c r="G279" s="448">
        <v>142.83333333333337</v>
      </c>
      <c r="H279" s="448">
        <v>148.13333333333338</v>
      </c>
      <c r="I279" s="448">
        <v>149.2166666666667</v>
      </c>
      <c r="J279" s="448">
        <v>150.78333333333339</v>
      </c>
      <c r="K279" s="447">
        <v>147.65</v>
      </c>
      <c r="L279" s="447">
        <v>145</v>
      </c>
      <c r="M279" s="447">
        <v>6.6495699999999998</v>
      </c>
    </row>
    <row r="280" spans="1:13">
      <c r="A280" s="245">
        <v>270</v>
      </c>
      <c r="B280" s="450" t="s">
        <v>417</v>
      </c>
      <c r="C280" s="447">
        <v>605.45000000000005</v>
      </c>
      <c r="D280" s="448">
        <v>605.08333333333337</v>
      </c>
      <c r="E280" s="448">
        <v>591.4666666666667</v>
      </c>
      <c r="F280" s="448">
        <v>577.48333333333335</v>
      </c>
      <c r="G280" s="448">
        <v>563.86666666666667</v>
      </c>
      <c r="H280" s="448">
        <v>619.06666666666672</v>
      </c>
      <c r="I280" s="448">
        <v>632.68333333333328</v>
      </c>
      <c r="J280" s="448">
        <v>646.66666666666674</v>
      </c>
      <c r="K280" s="447">
        <v>618.70000000000005</v>
      </c>
      <c r="L280" s="447">
        <v>591.1</v>
      </c>
      <c r="M280" s="447">
        <v>8.3611000000000004</v>
      </c>
    </row>
    <row r="281" spans="1:13">
      <c r="A281" s="245">
        <v>271</v>
      </c>
      <c r="B281" s="450" t="s">
        <v>418</v>
      </c>
      <c r="C281" s="447">
        <v>227.75</v>
      </c>
      <c r="D281" s="448">
        <v>225.46666666666667</v>
      </c>
      <c r="E281" s="448">
        <v>220.93333333333334</v>
      </c>
      <c r="F281" s="448">
        <v>214.11666666666667</v>
      </c>
      <c r="G281" s="448">
        <v>209.58333333333334</v>
      </c>
      <c r="H281" s="448">
        <v>232.28333333333333</v>
      </c>
      <c r="I281" s="448">
        <v>236.81666666666669</v>
      </c>
      <c r="J281" s="448">
        <v>243.63333333333333</v>
      </c>
      <c r="K281" s="447">
        <v>230</v>
      </c>
      <c r="L281" s="447">
        <v>218.65</v>
      </c>
      <c r="M281" s="447">
        <v>32.157539999999997</v>
      </c>
    </row>
    <row r="282" spans="1:13">
      <c r="A282" s="245">
        <v>272</v>
      </c>
      <c r="B282" s="450" t="s">
        <v>419</v>
      </c>
      <c r="C282" s="447">
        <v>243.3</v>
      </c>
      <c r="D282" s="448">
        <v>244.63333333333335</v>
      </c>
      <c r="E282" s="448">
        <v>240.6166666666667</v>
      </c>
      <c r="F282" s="448">
        <v>237.93333333333334</v>
      </c>
      <c r="G282" s="448">
        <v>233.91666666666669</v>
      </c>
      <c r="H282" s="448">
        <v>247.31666666666672</v>
      </c>
      <c r="I282" s="448">
        <v>251.33333333333337</v>
      </c>
      <c r="J282" s="448">
        <v>254.01666666666674</v>
      </c>
      <c r="K282" s="447">
        <v>248.65</v>
      </c>
      <c r="L282" s="447">
        <v>241.95</v>
      </c>
      <c r="M282" s="447">
        <v>11.32081</v>
      </c>
    </row>
    <row r="283" spans="1:13">
      <c r="A283" s="245">
        <v>273</v>
      </c>
      <c r="B283" s="450" t="s">
        <v>752</v>
      </c>
      <c r="C283" s="447">
        <v>972.35</v>
      </c>
      <c r="D283" s="448">
        <v>965.43333333333339</v>
      </c>
      <c r="E283" s="448">
        <v>951.01666666666677</v>
      </c>
      <c r="F283" s="448">
        <v>929.68333333333339</v>
      </c>
      <c r="G283" s="448">
        <v>915.26666666666677</v>
      </c>
      <c r="H283" s="448">
        <v>986.76666666666677</v>
      </c>
      <c r="I283" s="448">
        <v>1001.1833333333333</v>
      </c>
      <c r="J283" s="448">
        <v>1022.5166666666668</v>
      </c>
      <c r="K283" s="447">
        <v>979.85</v>
      </c>
      <c r="L283" s="447">
        <v>944.1</v>
      </c>
      <c r="M283" s="447">
        <v>1.2016899999999999</v>
      </c>
    </row>
    <row r="284" spans="1:13">
      <c r="A284" s="245">
        <v>274</v>
      </c>
      <c r="B284" s="450" t="s">
        <v>420</v>
      </c>
      <c r="C284" s="447">
        <v>930.55</v>
      </c>
      <c r="D284" s="448">
        <v>924.7166666666667</v>
      </c>
      <c r="E284" s="448">
        <v>915.43333333333339</v>
      </c>
      <c r="F284" s="448">
        <v>900.31666666666672</v>
      </c>
      <c r="G284" s="448">
        <v>891.03333333333342</v>
      </c>
      <c r="H284" s="448">
        <v>939.83333333333337</v>
      </c>
      <c r="I284" s="448">
        <v>949.11666666666667</v>
      </c>
      <c r="J284" s="448">
        <v>964.23333333333335</v>
      </c>
      <c r="K284" s="447">
        <v>934</v>
      </c>
      <c r="L284" s="447">
        <v>909.6</v>
      </c>
      <c r="M284" s="447">
        <v>2.4911599999999998</v>
      </c>
    </row>
    <row r="285" spans="1:13">
      <c r="A285" s="245">
        <v>275</v>
      </c>
      <c r="B285" s="450" t="s">
        <v>421</v>
      </c>
      <c r="C285" s="447">
        <v>418.35</v>
      </c>
      <c r="D285" s="448">
        <v>417.56666666666666</v>
      </c>
      <c r="E285" s="448">
        <v>411.13333333333333</v>
      </c>
      <c r="F285" s="448">
        <v>403.91666666666669</v>
      </c>
      <c r="G285" s="448">
        <v>397.48333333333335</v>
      </c>
      <c r="H285" s="448">
        <v>424.7833333333333</v>
      </c>
      <c r="I285" s="448">
        <v>431.21666666666658</v>
      </c>
      <c r="J285" s="448">
        <v>438.43333333333328</v>
      </c>
      <c r="K285" s="447">
        <v>424</v>
      </c>
      <c r="L285" s="447">
        <v>410.35</v>
      </c>
      <c r="M285" s="447">
        <v>11.20828</v>
      </c>
    </row>
    <row r="286" spans="1:13">
      <c r="A286" s="245">
        <v>276</v>
      </c>
      <c r="B286" s="450" t="s">
        <v>422</v>
      </c>
      <c r="C286" s="447">
        <v>559.20000000000005</v>
      </c>
      <c r="D286" s="448">
        <v>558.80000000000007</v>
      </c>
      <c r="E286" s="448">
        <v>555.30000000000018</v>
      </c>
      <c r="F286" s="448">
        <v>551.40000000000009</v>
      </c>
      <c r="G286" s="448">
        <v>547.9000000000002</v>
      </c>
      <c r="H286" s="448">
        <v>562.70000000000016</v>
      </c>
      <c r="I286" s="448">
        <v>566.19999999999993</v>
      </c>
      <c r="J286" s="448">
        <v>570.10000000000014</v>
      </c>
      <c r="K286" s="447">
        <v>562.29999999999995</v>
      </c>
      <c r="L286" s="447">
        <v>554.9</v>
      </c>
      <c r="M286" s="447">
        <v>0.78444000000000003</v>
      </c>
    </row>
    <row r="287" spans="1:13">
      <c r="A287" s="245">
        <v>277</v>
      </c>
      <c r="B287" s="450" t="s">
        <v>423</v>
      </c>
      <c r="C287" s="447">
        <v>69.8</v>
      </c>
      <c r="D287" s="448">
        <v>69.350000000000009</v>
      </c>
      <c r="E287" s="448">
        <v>67.950000000000017</v>
      </c>
      <c r="F287" s="448">
        <v>66.100000000000009</v>
      </c>
      <c r="G287" s="448">
        <v>64.700000000000017</v>
      </c>
      <c r="H287" s="448">
        <v>71.200000000000017</v>
      </c>
      <c r="I287" s="448">
        <v>72.600000000000023</v>
      </c>
      <c r="J287" s="448">
        <v>74.450000000000017</v>
      </c>
      <c r="K287" s="447">
        <v>70.75</v>
      </c>
      <c r="L287" s="447">
        <v>67.5</v>
      </c>
      <c r="M287" s="447">
        <v>61.490960000000001</v>
      </c>
    </row>
    <row r="288" spans="1:13">
      <c r="A288" s="245">
        <v>278</v>
      </c>
      <c r="B288" s="450" t="s">
        <v>424</v>
      </c>
      <c r="C288" s="447">
        <v>57.35</v>
      </c>
      <c r="D288" s="448">
        <v>57.433333333333337</v>
      </c>
      <c r="E288" s="448">
        <v>56.816666666666677</v>
      </c>
      <c r="F288" s="448">
        <v>56.283333333333339</v>
      </c>
      <c r="G288" s="448">
        <v>55.666666666666679</v>
      </c>
      <c r="H288" s="448">
        <v>57.966666666666676</v>
      </c>
      <c r="I288" s="448">
        <v>58.583333333333336</v>
      </c>
      <c r="J288" s="448">
        <v>59.116666666666674</v>
      </c>
      <c r="K288" s="447">
        <v>58.05</v>
      </c>
      <c r="L288" s="447">
        <v>56.9</v>
      </c>
      <c r="M288" s="447">
        <v>9.6210199999999997</v>
      </c>
    </row>
    <row r="289" spans="1:13">
      <c r="A289" s="245">
        <v>279</v>
      </c>
      <c r="B289" s="450" t="s">
        <v>425</v>
      </c>
      <c r="C289" s="447">
        <v>776.7</v>
      </c>
      <c r="D289" s="448">
        <v>780.4666666666667</v>
      </c>
      <c r="E289" s="448">
        <v>766.23333333333335</v>
      </c>
      <c r="F289" s="448">
        <v>755.76666666666665</v>
      </c>
      <c r="G289" s="448">
        <v>741.5333333333333</v>
      </c>
      <c r="H289" s="448">
        <v>790.93333333333339</v>
      </c>
      <c r="I289" s="448">
        <v>805.16666666666674</v>
      </c>
      <c r="J289" s="448">
        <v>815.63333333333344</v>
      </c>
      <c r="K289" s="447">
        <v>794.7</v>
      </c>
      <c r="L289" s="447">
        <v>770</v>
      </c>
      <c r="M289" s="447">
        <v>3.1923400000000002</v>
      </c>
    </row>
    <row r="290" spans="1:13">
      <c r="A290" s="245">
        <v>280</v>
      </c>
      <c r="B290" s="450" t="s">
        <v>426</v>
      </c>
      <c r="C290" s="447">
        <v>407.75</v>
      </c>
      <c r="D290" s="448">
        <v>405.8</v>
      </c>
      <c r="E290" s="448">
        <v>399.3</v>
      </c>
      <c r="F290" s="448">
        <v>390.85</v>
      </c>
      <c r="G290" s="448">
        <v>384.35</v>
      </c>
      <c r="H290" s="448">
        <v>414.25</v>
      </c>
      <c r="I290" s="448">
        <v>420.75</v>
      </c>
      <c r="J290" s="448">
        <v>429.2</v>
      </c>
      <c r="K290" s="447">
        <v>412.3</v>
      </c>
      <c r="L290" s="447">
        <v>397.35</v>
      </c>
      <c r="M290" s="447">
        <v>13.87383</v>
      </c>
    </row>
    <row r="291" spans="1:13">
      <c r="A291" s="245">
        <v>281</v>
      </c>
      <c r="B291" s="450" t="s">
        <v>427</v>
      </c>
      <c r="C291" s="447">
        <v>235.7</v>
      </c>
      <c r="D291" s="448">
        <v>236.51666666666665</v>
      </c>
      <c r="E291" s="448">
        <v>231.33333333333331</v>
      </c>
      <c r="F291" s="448">
        <v>226.96666666666667</v>
      </c>
      <c r="G291" s="448">
        <v>221.78333333333333</v>
      </c>
      <c r="H291" s="448">
        <v>240.8833333333333</v>
      </c>
      <c r="I291" s="448">
        <v>246.06666666666663</v>
      </c>
      <c r="J291" s="448">
        <v>250.43333333333328</v>
      </c>
      <c r="K291" s="447">
        <v>241.7</v>
      </c>
      <c r="L291" s="447">
        <v>232.15</v>
      </c>
      <c r="M291" s="447">
        <v>7.1333099999999998</v>
      </c>
    </row>
    <row r="292" spans="1:13">
      <c r="A292" s="245">
        <v>282</v>
      </c>
      <c r="B292" s="450" t="s">
        <v>131</v>
      </c>
      <c r="C292" s="447">
        <v>1757.65</v>
      </c>
      <c r="D292" s="448">
        <v>1745.8666666666668</v>
      </c>
      <c r="E292" s="448">
        <v>1727.2833333333335</v>
      </c>
      <c r="F292" s="448">
        <v>1696.9166666666667</v>
      </c>
      <c r="G292" s="448">
        <v>1678.3333333333335</v>
      </c>
      <c r="H292" s="448">
        <v>1776.2333333333336</v>
      </c>
      <c r="I292" s="448">
        <v>1794.8166666666666</v>
      </c>
      <c r="J292" s="448">
        <v>1825.1833333333336</v>
      </c>
      <c r="K292" s="447">
        <v>1764.45</v>
      </c>
      <c r="L292" s="447">
        <v>1715.5</v>
      </c>
      <c r="M292" s="447">
        <v>42.93112</v>
      </c>
    </row>
    <row r="293" spans="1:13">
      <c r="A293" s="245">
        <v>283</v>
      </c>
      <c r="B293" s="450" t="s">
        <v>132</v>
      </c>
      <c r="C293" s="447">
        <v>91</v>
      </c>
      <c r="D293" s="448">
        <v>91.133333333333326</v>
      </c>
      <c r="E293" s="448">
        <v>90.366666666666646</v>
      </c>
      <c r="F293" s="448">
        <v>89.73333333333332</v>
      </c>
      <c r="G293" s="448">
        <v>88.96666666666664</v>
      </c>
      <c r="H293" s="448">
        <v>91.766666666666652</v>
      </c>
      <c r="I293" s="448">
        <v>92.533333333333331</v>
      </c>
      <c r="J293" s="448">
        <v>93.166666666666657</v>
      </c>
      <c r="K293" s="447">
        <v>91.9</v>
      </c>
      <c r="L293" s="447">
        <v>90.5</v>
      </c>
      <c r="M293" s="447">
        <v>105.74773</v>
      </c>
    </row>
    <row r="294" spans="1:13">
      <c r="A294" s="245">
        <v>284</v>
      </c>
      <c r="B294" s="450" t="s">
        <v>259</v>
      </c>
      <c r="C294" s="447">
        <v>2624.25</v>
      </c>
      <c r="D294" s="448">
        <v>2629.7166666666667</v>
      </c>
      <c r="E294" s="448">
        <v>2604.7833333333333</v>
      </c>
      <c r="F294" s="448">
        <v>2585.3166666666666</v>
      </c>
      <c r="G294" s="448">
        <v>2560.3833333333332</v>
      </c>
      <c r="H294" s="448">
        <v>2649.1833333333334</v>
      </c>
      <c r="I294" s="448">
        <v>2674.1166666666668</v>
      </c>
      <c r="J294" s="448">
        <v>2693.5833333333335</v>
      </c>
      <c r="K294" s="447">
        <v>2654.65</v>
      </c>
      <c r="L294" s="447">
        <v>2610.25</v>
      </c>
      <c r="M294" s="447">
        <v>1.31585</v>
      </c>
    </row>
    <row r="295" spans="1:13">
      <c r="A295" s="245">
        <v>285</v>
      </c>
      <c r="B295" s="450" t="s">
        <v>133</v>
      </c>
      <c r="C295" s="447">
        <v>456.05</v>
      </c>
      <c r="D295" s="448">
        <v>455.68333333333334</v>
      </c>
      <c r="E295" s="448">
        <v>452.36666666666667</v>
      </c>
      <c r="F295" s="448">
        <v>448.68333333333334</v>
      </c>
      <c r="G295" s="448">
        <v>445.36666666666667</v>
      </c>
      <c r="H295" s="448">
        <v>459.36666666666667</v>
      </c>
      <c r="I295" s="448">
        <v>462.68333333333339</v>
      </c>
      <c r="J295" s="448">
        <v>466.36666666666667</v>
      </c>
      <c r="K295" s="447">
        <v>459</v>
      </c>
      <c r="L295" s="447">
        <v>452</v>
      </c>
      <c r="M295" s="447">
        <v>36.68647</v>
      </c>
    </row>
    <row r="296" spans="1:13">
      <c r="A296" s="245">
        <v>286</v>
      </c>
      <c r="B296" s="450" t="s">
        <v>753</v>
      </c>
      <c r="C296" s="447">
        <v>258.45</v>
      </c>
      <c r="D296" s="448">
        <v>265.71666666666664</v>
      </c>
      <c r="E296" s="448">
        <v>247.73333333333329</v>
      </c>
      <c r="F296" s="448">
        <v>237.01666666666665</v>
      </c>
      <c r="G296" s="448">
        <v>219.0333333333333</v>
      </c>
      <c r="H296" s="448">
        <v>276.43333333333328</v>
      </c>
      <c r="I296" s="448">
        <v>294.41666666666663</v>
      </c>
      <c r="J296" s="448">
        <v>305.13333333333327</v>
      </c>
      <c r="K296" s="447">
        <v>283.7</v>
      </c>
      <c r="L296" s="447">
        <v>255</v>
      </c>
      <c r="M296" s="447">
        <v>20.31785</v>
      </c>
    </row>
    <row r="297" spans="1:13">
      <c r="A297" s="245">
        <v>287</v>
      </c>
      <c r="B297" s="450" t="s">
        <v>428</v>
      </c>
      <c r="C297" s="447">
        <v>6827.45</v>
      </c>
      <c r="D297" s="448">
        <v>6871.8166666666666</v>
      </c>
      <c r="E297" s="448">
        <v>6755.6333333333332</v>
      </c>
      <c r="F297" s="448">
        <v>6683.8166666666666</v>
      </c>
      <c r="G297" s="448">
        <v>6567.6333333333332</v>
      </c>
      <c r="H297" s="448">
        <v>6943.6333333333332</v>
      </c>
      <c r="I297" s="448">
        <v>7059.8166666666657</v>
      </c>
      <c r="J297" s="448">
        <v>7131.6333333333332</v>
      </c>
      <c r="K297" s="447">
        <v>6988</v>
      </c>
      <c r="L297" s="447">
        <v>6800</v>
      </c>
      <c r="M297" s="447">
        <v>5.0900000000000001E-2</v>
      </c>
    </row>
    <row r="298" spans="1:13">
      <c r="A298" s="245">
        <v>288</v>
      </c>
      <c r="B298" s="450" t="s">
        <v>260</v>
      </c>
      <c r="C298" s="447">
        <v>3655.65</v>
      </c>
      <c r="D298" s="448">
        <v>3664.3833333333332</v>
      </c>
      <c r="E298" s="448">
        <v>3626.3666666666663</v>
      </c>
      <c r="F298" s="448">
        <v>3597.083333333333</v>
      </c>
      <c r="G298" s="448">
        <v>3559.0666666666662</v>
      </c>
      <c r="H298" s="448">
        <v>3693.6666666666665</v>
      </c>
      <c r="I298" s="448">
        <v>3731.6833333333329</v>
      </c>
      <c r="J298" s="448">
        <v>3760.9666666666667</v>
      </c>
      <c r="K298" s="447">
        <v>3702.4</v>
      </c>
      <c r="L298" s="447">
        <v>3635.1</v>
      </c>
      <c r="M298" s="447">
        <v>2.5914899999999998</v>
      </c>
    </row>
    <row r="299" spans="1:13">
      <c r="A299" s="245">
        <v>289</v>
      </c>
      <c r="B299" s="450" t="s">
        <v>134</v>
      </c>
      <c r="C299" s="447">
        <v>1418.05</v>
      </c>
      <c r="D299" s="448">
        <v>1416.6166666666668</v>
      </c>
      <c r="E299" s="448">
        <v>1408.5333333333335</v>
      </c>
      <c r="F299" s="448">
        <v>1399.0166666666667</v>
      </c>
      <c r="G299" s="448">
        <v>1390.9333333333334</v>
      </c>
      <c r="H299" s="448">
        <v>1426.1333333333337</v>
      </c>
      <c r="I299" s="448">
        <v>1434.2166666666667</v>
      </c>
      <c r="J299" s="448">
        <v>1443.7333333333338</v>
      </c>
      <c r="K299" s="447">
        <v>1424.7</v>
      </c>
      <c r="L299" s="447">
        <v>1407.1</v>
      </c>
      <c r="M299" s="447">
        <v>21.85322</v>
      </c>
    </row>
    <row r="300" spans="1:13">
      <c r="A300" s="245">
        <v>290</v>
      </c>
      <c r="B300" s="450" t="s">
        <v>429</v>
      </c>
      <c r="C300" s="447">
        <v>488.55</v>
      </c>
      <c r="D300" s="448">
        <v>487.05</v>
      </c>
      <c r="E300" s="448">
        <v>482.1</v>
      </c>
      <c r="F300" s="448">
        <v>475.65000000000003</v>
      </c>
      <c r="G300" s="448">
        <v>470.70000000000005</v>
      </c>
      <c r="H300" s="448">
        <v>493.5</v>
      </c>
      <c r="I300" s="448">
        <v>498.44999999999993</v>
      </c>
      <c r="J300" s="448">
        <v>504.9</v>
      </c>
      <c r="K300" s="447">
        <v>492</v>
      </c>
      <c r="L300" s="447">
        <v>480.6</v>
      </c>
      <c r="M300" s="447">
        <v>14.558210000000001</v>
      </c>
    </row>
    <row r="301" spans="1:13">
      <c r="A301" s="245">
        <v>291</v>
      </c>
      <c r="B301" s="450" t="s">
        <v>430</v>
      </c>
      <c r="C301" s="447">
        <v>40.35</v>
      </c>
      <c r="D301" s="448">
        <v>40.483333333333327</v>
      </c>
      <c r="E301" s="448">
        <v>39.966666666666654</v>
      </c>
      <c r="F301" s="448">
        <v>39.583333333333329</v>
      </c>
      <c r="G301" s="448">
        <v>39.066666666666656</v>
      </c>
      <c r="H301" s="448">
        <v>40.866666666666653</v>
      </c>
      <c r="I301" s="448">
        <v>41.383333333333319</v>
      </c>
      <c r="J301" s="448">
        <v>41.766666666666652</v>
      </c>
      <c r="K301" s="447">
        <v>41</v>
      </c>
      <c r="L301" s="447">
        <v>40.1</v>
      </c>
      <c r="M301" s="447">
        <v>11.06772</v>
      </c>
    </row>
    <row r="302" spans="1:13">
      <c r="A302" s="245">
        <v>292</v>
      </c>
      <c r="B302" s="450" t="s">
        <v>431</v>
      </c>
      <c r="C302" s="447">
        <v>1646.75</v>
      </c>
      <c r="D302" s="448">
        <v>1662.7833333333335</v>
      </c>
      <c r="E302" s="448">
        <v>1626.5666666666671</v>
      </c>
      <c r="F302" s="448">
        <v>1606.3833333333334</v>
      </c>
      <c r="G302" s="448">
        <v>1570.166666666667</v>
      </c>
      <c r="H302" s="448">
        <v>1682.9666666666672</v>
      </c>
      <c r="I302" s="448">
        <v>1719.1833333333338</v>
      </c>
      <c r="J302" s="448">
        <v>1739.3666666666672</v>
      </c>
      <c r="K302" s="447">
        <v>1699</v>
      </c>
      <c r="L302" s="447">
        <v>1642.6</v>
      </c>
      <c r="M302" s="447">
        <v>1.2201900000000001</v>
      </c>
    </row>
    <row r="303" spans="1:13">
      <c r="A303" s="245">
        <v>293</v>
      </c>
      <c r="B303" s="450" t="s">
        <v>135</v>
      </c>
      <c r="C303" s="447">
        <v>1214.55</v>
      </c>
      <c r="D303" s="448">
        <v>1212.6499999999999</v>
      </c>
      <c r="E303" s="448">
        <v>1207.3999999999996</v>
      </c>
      <c r="F303" s="448">
        <v>1200.2499999999998</v>
      </c>
      <c r="G303" s="448">
        <v>1194.9999999999995</v>
      </c>
      <c r="H303" s="448">
        <v>1219.7999999999997</v>
      </c>
      <c r="I303" s="448">
        <v>1225.0500000000002</v>
      </c>
      <c r="J303" s="448">
        <v>1232.1999999999998</v>
      </c>
      <c r="K303" s="447">
        <v>1217.9000000000001</v>
      </c>
      <c r="L303" s="447">
        <v>1205.5</v>
      </c>
      <c r="M303" s="447">
        <v>12.48152</v>
      </c>
    </row>
    <row r="304" spans="1:13">
      <c r="A304" s="245">
        <v>294</v>
      </c>
      <c r="B304" s="450" t="s">
        <v>432</v>
      </c>
      <c r="C304" s="447">
        <v>2041.65</v>
      </c>
      <c r="D304" s="448">
        <v>2057.2166666666667</v>
      </c>
      <c r="E304" s="448">
        <v>2014.4333333333334</v>
      </c>
      <c r="F304" s="448">
        <v>1987.2166666666667</v>
      </c>
      <c r="G304" s="448">
        <v>1944.4333333333334</v>
      </c>
      <c r="H304" s="448">
        <v>2084.4333333333334</v>
      </c>
      <c r="I304" s="448">
        <v>2127.2166666666672</v>
      </c>
      <c r="J304" s="448">
        <v>2154.4333333333334</v>
      </c>
      <c r="K304" s="447">
        <v>2100</v>
      </c>
      <c r="L304" s="447">
        <v>2030</v>
      </c>
      <c r="M304" s="447">
        <v>4.1658799999999996</v>
      </c>
    </row>
    <row r="305" spans="1:13">
      <c r="A305" s="245">
        <v>295</v>
      </c>
      <c r="B305" s="450" t="s">
        <v>433</v>
      </c>
      <c r="C305" s="447">
        <v>878.9</v>
      </c>
      <c r="D305" s="448">
        <v>875.94999999999993</v>
      </c>
      <c r="E305" s="448">
        <v>857.94999999999982</v>
      </c>
      <c r="F305" s="448">
        <v>836.99999999999989</v>
      </c>
      <c r="G305" s="448">
        <v>818.99999999999977</v>
      </c>
      <c r="H305" s="448">
        <v>896.89999999999986</v>
      </c>
      <c r="I305" s="448">
        <v>914.90000000000009</v>
      </c>
      <c r="J305" s="448">
        <v>935.84999999999991</v>
      </c>
      <c r="K305" s="447">
        <v>893.95</v>
      </c>
      <c r="L305" s="447">
        <v>855</v>
      </c>
      <c r="M305" s="447">
        <v>0.43430000000000002</v>
      </c>
    </row>
    <row r="306" spans="1:13">
      <c r="A306" s="245">
        <v>296</v>
      </c>
      <c r="B306" s="450" t="s">
        <v>434</v>
      </c>
      <c r="C306" s="447">
        <v>53</v>
      </c>
      <c r="D306" s="448">
        <v>53.433333333333337</v>
      </c>
      <c r="E306" s="448">
        <v>52.216666666666676</v>
      </c>
      <c r="F306" s="448">
        <v>51.433333333333337</v>
      </c>
      <c r="G306" s="448">
        <v>50.216666666666676</v>
      </c>
      <c r="H306" s="448">
        <v>54.216666666666676</v>
      </c>
      <c r="I306" s="448">
        <v>55.433333333333344</v>
      </c>
      <c r="J306" s="448">
        <v>56.216666666666676</v>
      </c>
      <c r="K306" s="447">
        <v>54.65</v>
      </c>
      <c r="L306" s="447">
        <v>52.65</v>
      </c>
      <c r="M306" s="447">
        <v>35.465989999999998</v>
      </c>
    </row>
    <row r="307" spans="1:13">
      <c r="A307" s="245">
        <v>297</v>
      </c>
      <c r="B307" s="450" t="s">
        <v>435</v>
      </c>
      <c r="C307" s="447">
        <v>168.25</v>
      </c>
      <c r="D307" s="448">
        <v>169.46666666666667</v>
      </c>
      <c r="E307" s="448">
        <v>165.93333333333334</v>
      </c>
      <c r="F307" s="448">
        <v>163.61666666666667</v>
      </c>
      <c r="G307" s="448">
        <v>160.08333333333334</v>
      </c>
      <c r="H307" s="448">
        <v>171.78333333333333</v>
      </c>
      <c r="I307" s="448">
        <v>175.31666666666669</v>
      </c>
      <c r="J307" s="448">
        <v>177.63333333333333</v>
      </c>
      <c r="K307" s="447">
        <v>173</v>
      </c>
      <c r="L307" s="447">
        <v>167.15</v>
      </c>
      <c r="M307" s="447">
        <v>7.5318899999999998</v>
      </c>
    </row>
    <row r="308" spans="1:13">
      <c r="A308" s="245">
        <v>298</v>
      </c>
      <c r="B308" s="450" t="s">
        <v>146</v>
      </c>
      <c r="C308" s="447">
        <v>82178.2</v>
      </c>
      <c r="D308" s="448">
        <v>81987.283333333326</v>
      </c>
      <c r="E308" s="448">
        <v>81490.916666666657</v>
      </c>
      <c r="F308" s="448">
        <v>80803.633333333331</v>
      </c>
      <c r="G308" s="448">
        <v>80307.266666666663</v>
      </c>
      <c r="H308" s="448">
        <v>82674.566666666651</v>
      </c>
      <c r="I308" s="448">
        <v>83170.93333333332</v>
      </c>
      <c r="J308" s="448">
        <v>83858.216666666645</v>
      </c>
      <c r="K308" s="447">
        <v>82483.649999999994</v>
      </c>
      <c r="L308" s="447">
        <v>81300</v>
      </c>
      <c r="M308" s="447">
        <v>0.2021</v>
      </c>
    </row>
    <row r="309" spans="1:13">
      <c r="A309" s="245">
        <v>299</v>
      </c>
      <c r="B309" s="450" t="s">
        <v>143</v>
      </c>
      <c r="C309" s="447">
        <v>1130.8499999999999</v>
      </c>
      <c r="D309" s="448">
        <v>1128.6499999999999</v>
      </c>
      <c r="E309" s="448">
        <v>1114.3999999999996</v>
      </c>
      <c r="F309" s="448">
        <v>1097.9499999999998</v>
      </c>
      <c r="G309" s="448">
        <v>1083.6999999999996</v>
      </c>
      <c r="H309" s="448">
        <v>1145.0999999999997</v>
      </c>
      <c r="I309" s="448">
        <v>1159.3500000000001</v>
      </c>
      <c r="J309" s="448">
        <v>1175.7999999999997</v>
      </c>
      <c r="K309" s="447">
        <v>1142.9000000000001</v>
      </c>
      <c r="L309" s="447">
        <v>1112.2</v>
      </c>
      <c r="M309" s="447">
        <v>5.2596299999999996</v>
      </c>
    </row>
    <row r="310" spans="1:13">
      <c r="A310" s="245">
        <v>300</v>
      </c>
      <c r="B310" s="450" t="s">
        <v>436</v>
      </c>
      <c r="C310" s="447">
        <v>3567.9</v>
      </c>
      <c r="D310" s="448">
        <v>3568.0666666666671</v>
      </c>
      <c r="E310" s="448">
        <v>3532.983333333334</v>
      </c>
      <c r="F310" s="448">
        <v>3498.0666666666671</v>
      </c>
      <c r="G310" s="448">
        <v>3462.983333333334</v>
      </c>
      <c r="H310" s="448">
        <v>3602.983333333334</v>
      </c>
      <c r="I310" s="448">
        <v>3638.0666666666671</v>
      </c>
      <c r="J310" s="448">
        <v>3672.983333333334</v>
      </c>
      <c r="K310" s="447">
        <v>3603.15</v>
      </c>
      <c r="L310" s="447">
        <v>3533.15</v>
      </c>
      <c r="M310" s="447">
        <v>5.2690000000000001E-2</v>
      </c>
    </row>
    <row r="311" spans="1:13">
      <c r="A311" s="245">
        <v>301</v>
      </c>
      <c r="B311" s="450" t="s">
        <v>437</v>
      </c>
      <c r="C311" s="447">
        <v>292.5</v>
      </c>
      <c r="D311" s="448">
        <v>293.28333333333336</v>
      </c>
      <c r="E311" s="448">
        <v>290.7166666666667</v>
      </c>
      <c r="F311" s="448">
        <v>288.93333333333334</v>
      </c>
      <c r="G311" s="448">
        <v>286.36666666666667</v>
      </c>
      <c r="H311" s="448">
        <v>295.06666666666672</v>
      </c>
      <c r="I311" s="448">
        <v>297.63333333333344</v>
      </c>
      <c r="J311" s="448">
        <v>299.41666666666674</v>
      </c>
      <c r="K311" s="447">
        <v>295.85000000000002</v>
      </c>
      <c r="L311" s="447">
        <v>291.5</v>
      </c>
      <c r="M311" s="447">
        <v>0.30367</v>
      </c>
    </row>
    <row r="312" spans="1:13">
      <c r="A312" s="245">
        <v>302</v>
      </c>
      <c r="B312" s="450" t="s">
        <v>137</v>
      </c>
      <c r="C312" s="447">
        <v>160.30000000000001</v>
      </c>
      <c r="D312" s="448">
        <v>160.63333333333333</v>
      </c>
      <c r="E312" s="448">
        <v>158.76666666666665</v>
      </c>
      <c r="F312" s="448">
        <v>157.23333333333332</v>
      </c>
      <c r="G312" s="448">
        <v>155.36666666666665</v>
      </c>
      <c r="H312" s="448">
        <v>162.16666666666666</v>
      </c>
      <c r="I312" s="448">
        <v>164.03333333333333</v>
      </c>
      <c r="J312" s="448">
        <v>165.56666666666666</v>
      </c>
      <c r="K312" s="447">
        <v>162.5</v>
      </c>
      <c r="L312" s="447">
        <v>159.1</v>
      </c>
      <c r="M312" s="447">
        <v>154.04629</v>
      </c>
    </row>
    <row r="313" spans="1:13">
      <c r="A313" s="245">
        <v>303</v>
      </c>
      <c r="B313" s="450" t="s">
        <v>136</v>
      </c>
      <c r="C313" s="447">
        <v>818.95</v>
      </c>
      <c r="D313" s="448">
        <v>813.56666666666661</v>
      </c>
      <c r="E313" s="448">
        <v>806.13333333333321</v>
      </c>
      <c r="F313" s="448">
        <v>793.31666666666661</v>
      </c>
      <c r="G313" s="448">
        <v>785.88333333333321</v>
      </c>
      <c r="H313" s="448">
        <v>826.38333333333321</v>
      </c>
      <c r="I313" s="448">
        <v>833.81666666666661</v>
      </c>
      <c r="J313" s="448">
        <v>846.63333333333321</v>
      </c>
      <c r="K313" s="447">
        <v>821</v>
      </c>
      <c r="L313" s="447">
        <v>800.75</v>
      </c>
      <c r="M313" s="447">
        <v>57.216299999999997</v>
      </c>
    </row>
    <row r="314" spans="1:13">
      <c r="A314" s="245">
        <v>304</v>
      </c>
      <c r="B314" s="450" t="s">
        <v>438</v>
      </c>
      <c r="C314" s="447">
        <v>188.05</v>
      </c>
      <c r="D314" s="448">
        <v>188.48333333333335</v>
      </c>
      <c r="E314" s="448">
        <v>185.26666666666671</v>
      </c>
      <c r="F314" s="448">
        <v>182.48333333333335</v>
      </c>
      <c r="G314" s="448">
        <v>179.26666666666671</v>
      </c>
      <c r="H314" s="448">
        <v>191.26666666666671</v>
      </c>
      <c r="I314" s="448">
        <v>194.48333333333335</v>
      </c>
      <c r="J314" s="448">
        <v>197.26666666666671</v>
      </c>
      <c r="K314" s="447">
        <v>191.7</v>
      </c>
      <c r="L314" s="447">
        <v>185.7</v>
      </c>
      <c r="M314" s="447">
        <v>1.8604099999999999</v>
      </c>
    </row>
    <row r="315" spans="1:13">
      <c r="A315" s="245">
        <v>305</v>
      </c>
      <c r="B315" s="450" t="s">
        <v>439</v>
      </c>
      <c r="C315" s="447">
        <v>216.9</v>
      </c>
      <c r="D315" s="448">
        <v>218.65</v>
      </c>
      <c r="E315" s="448">
        <v>214.3</v>
      </c>
      <c r="F315" s="448">
        <v>211.70000000000002</v>
      </c>
      <c r="G315" s="448">
        <v>207.35000000000002</v>
      </c>
      <c r="H315" s="448">
        <v>221.25</v>
      </c>
      <c r="I315" s="448">
        <v>225.59999999999997</v>
      </c>
      <c r="J315" s="448">
        <v>228.2</v>
      </c>
      <c r="K315" s="447">
        <v>223</v>
      </c>
      <c r="L315" s="447">
        <v>216.05</v>
      </c>
      <c r="M315" s="447">
        <v>2.1087199999999999</v>
      </c>
    </row>
    <row r="316" spans="1:13">
      <c r="A316" s="245">
        <v>306</v>
      </c>
      <c r="B316" s="450" t="s">
        <v>440</v>
      </c>
      <c r="C316" s="447">
        <v>533.9</v>
      </c>
      <c r="D316" s="448">
        <v>534.11666666666667</v>
      </c>
      <c r="E316" s="448">
        <v>526.33333333333337</v>
      </c>
      <c r="F316" s="448">
        <v>518.76666666666665</v>
      </c>
      <c r="G316" s="448">
        <v>510.98333333333335</v>
      </c>
      <c r="H316" s="448">
        <v>541.68333333333339</v>
      </c>
      <c r="I316" s="448">
        <v>549.4666666666667</v>
      </c>
      <c r="J316" s="448">
        <v>557.03333333333342</v>
      </c>
      <c r="K316" s="447">
        <v>541.9</v>
      </c>
      <c r="L316" s="447">
        <v>526.54999999999995</v>
      </c>
      <c r="M316" s="447">
        <v>1.09049</v>
      </c>
    </row>
    <row r="317" spans="1:13">
      <c r="A317" s="245">
        <v>307</v>
      </c>
      <c r="B317" s="450" t="s">
        <v>138</v>
      </c>
      <c r="C317" s="447">
        <v>159.65</v>
      </c>
      <c r="D317" s="448">
        <v>160.06666666666666</v>
      </c>
      <c r="E317" s="448">
        <v>158.28333333333333</v>
      </c>
      <c r="F317" s="448">
        <v>156.91666666666666</v>
      </c>
      <c r="G317" s="448">
        <v>155.13333333333333</v>
      </c>
      <c r="H317" s="448">
        <v>161.43333333333334</v>
      </c>
      <c r="I317" s="448">
        <v>163.21666666666664</v>
      </c>
      <c r="J317" s="448">
        <v>164.58333333333334</v>
      </c>
      <c r="K317" s="447">
        <v>161.85</v>
      </c>
      <c r="L317" s="447">
        <v>158.69999999999999</v>
      </c>
      <c r="M317" s="447">
        <v>25.793099999999999</v>
      </c>
    </row>
    <row r="318" spans="1:13">
      <c r="A318" s="245">
        <v>308</v>
      </c>
      <c r="B318" s="450" t="s">
        <v>261</v>
      </c>
      <c r="C318" s="447">
        <v>51.7</v>
      </c>
      <c r="D318" s="448">
        <v>51.400000000000006</v>
      </c>
      <c r="E318" s="448">
        <v>49.70000000000001</v>
      </c>
      <c r="F318" s="448">
        <v>47.7</v>
      </c>
      <c r="G318" s="448">
        <v>46.000000000000007</v>
      </c>
      <c r="H318" s="448">
        <v>53.400000000000013</v>
      </c>
      <c r="I318" s="448">
        <v>55.1</v>
      </c>
      <c r="J318" s="448">
        <v>57.100000000000016</v>
      </c>
      <c r="K318" s="447">
        <v>53.1</v>
      </c>
      <c r="L318" s="447">
        <v>49.4</v>
      </c>
      <c r="M318" s="447">
        <v>136.34956</v>
      </c>
    </row>
    <row r="319" spans="1:13">
      <c r="A319" s="245">
        <v>309</v>
      </c>
      <c r="B319" s="450" t="s">
        <v>139</v>
      </c>
      <c r="C319" s="447">
        <v>459.7</v>
      </c>
      <c r="D319" s="448">
        <v>462.5333333333333</v>
      </c>
      <c r="E319" s="448">
        <v>454.76666666666659</v>
      </c>
      <c r="F319" s="448">
        <v>449.83333333333331</v>
      </c>
      <c r="G319" s="448">
        <v>442.06666666666661</v>
      </c>
      <c r="H319" s="448">
        <v>467.46666666666658</v>
      </c>
      <c r="I319" s="448">
        <v>475.23333333333323</v>
      </c>
      <c r="J319" s="448">
        <v>480.16666666666657</v>
      </c>
      <c r="K319" s="447">
        <v>470.3</v>
      </c>
      <c r="L319" s="447">
        <v>457.6</v>
      </c>
      <c r="M319" s="447">
        <v>24.884699999999999</v>
      </c>
    </row>
    <row r="320" spans="1:13">
      <c r="A320" s="245">
        <v>310</v>
      </c>
      <c r="B320" s="450" t="s">
        <v>140</v>
      </c>
      <c r="C320" s="447">
        <v>6814.65</v>
      </c>
      <c r="D320" s="448">
        <v>6798.1333333333341</v>
      </c>
      <c r="E320" s="448">
        <v>6760.7666666666682</v>
      </c>
      <c r="F320" s="448">
        <v>6706.8833333333341</v>
      </c>
      <c r="G320" s="448">
        <v>6669.5166666666682</v>
      </c>
      <c r="H320" s="448">
        <v>6852.0166666666682</v>
      </c>
      <c r="I320" s="448">
        <v>6889.383333333335</v>
      </c>
      <c r="J320" s="448">
        <v>6943.2666666666682</v>
      </c>
      <c r="K320" s="447">
        <v>6835.5</v>
      </c>
      <c r="L320" s="447">
        <v>6744.25</v>
      </c>
      <c r="M320" s="447">
        <v>4.3436300000000001</v>
      </c>
    </row>
    <row r="321" spans="1:13">
      <c r="A321" s="245">
        <v>311</v>
      </c>
      <c r="B321" s="450" t="s">
        <v>142</v>
      </c>
      <c r="C321" s="447">
        <v>902.75</v>
      </c>
      <c r="D321" s="448">
        <v>899.06666666666661</v>
      </c>
      <c r="E321" s="448">
        <v>883.73333333333323</v>
      </c>
      <c r="F321" s="448">
        <v>864.71666666666658</v>
      </c>
      <c r="G321" s="448">
        <v>849.38333333333321</v>
      </c>
      <c r="H321" s="448">
        <v>918.08333333333326</v>
      </c>
      <c r="I321" s="448">
        <v>933.41666666666674</v>
      </c>
      <c r="J321" s="448">
        <v>952.43333333333328</v>
      </c>
      <c r="K321" s="447">
        <v>914.4</v>
      </c>
      <c r="L321" s="447">
        <v>880.05</v>
      </c>
      <c r="M321" s="447">
        <v>7.7576999999999998</v>
      </c>
    </row>
    <row r="322" spans="1:13">
      <c r="A322" s="245">
        <v>312</v>
      </c>
      <c r="B322" s="450" t="s">
        <v>441</v>
      </c>
      <c r="C322" s="447">
        <v>2283.3000000000002</v>
      </c>
      <c r="D322" s="448">
        <v>2298.5333333333333</v>
      </c>
      <c r="E322" s="448">
        <v>2245.7666666666664</v>
      </c>
      <c r="F322" s="448">
        <v>2208.2333333333331</v>
      </c>
      <c r="G322" s="448">
        <v>2155.4666666666662</v>
      </c>
      <c r="H322" s="448">
        <v>2336.0666666666666</v>
      </c>
      <c r="I322" s="448">
        <v>2388.8333333333339</v>
      </c>
      <c r="J322" s="448">
        <v>2426.3666666666668</v>
      </c>
      <c r="K322" s="447">
        <v>2351.3000000000002</v>
      </c>
      <c r="L322" s="447">
        <v>2261</v>
      </c>
      <c r="M322" s="447">
        <v>0.4783</v>
      </c>
    </row>
    <row r="323" spans="1:13">
      <c r="A323" s="245">
        <v>313</v>
      </c>
      <c r="B323" s="450" t="s">
        <v>144</v>
      </c>
      <c r="C323" s="447">
        <v>2122.6999999999998</v>
      </c>
      <c r="D323" s="448">
        <v>2111.9</v>
      </c>
      <c r="E323" s="448">
        <v>2088.8500000000004</v>
      </c>
      <c r="F323" s="448">
        <v>2055.0000000000005</v>
      </c>
      <c r="G323" s="448">
        <v>2031.9500000000007</v>
      </c>
      <c r="H323" s="448">
        <v>2145.75</v>
      </c>
      <c r="I323" s="448">
        <v>2168.8000000000002</v>
      </c>
      <c r="J323" s="448">
        <v>2202.6499999999996</v>
      </c>
      <c r="K323" s="447">
        <v>2134.9499999999998</v>
      </c>
      <c r="L323" s="447">
        <v>2078.0500000000002</v>
      </c>
      <c r="M323" s="447">
        <v>9.6844300000000008</v>
      </c>
    </row>
    <row r="324" spans="1:13">
      <c r="A324" s="245">
        <v>314</v>
      </c>
      <c r="B324" s="450" t="s">
        <v>442</v>
      </c>
      <c r="C324" s="447">
        <v>110.4</v>
      </c>
      <c r="D324" s="448">
        <v>111.58333333333333</v>
      </c>
      <c r="E324" s="448">
        <v>108.26666666666665</v>
      </c>
      <c r="F324" s="448">
        <v>106.13333333333333</v>
      </c>
      <c r="G324" s="448">
        <v>102.81666666666665</v>
      </c>
      <c r="H324" s="448">
        <v>113.71666666666665</v>
      </c>
      <c r="I324" s="448">
        <v>117.03333333333335</v>
      </c>
      <c r="J324" s="448">
        <v>119.16666666666666</v>
      </c>
      <c r="K324" s="447">
        <v>114.9</v>
      </c>
      <c r="L324" s="447">
        <v>109.45</v>
      </c>
      <c r="M324" s="447">
        <v>5.0411799999999998</v>
      </c>
    </row>
    <row r="325" spans="1:13">
      <c r="A325" s="245">
        <v>315</v>
      </c>
      <c r="B325" s="450" t="s">
        <v>443</v>
      </c>
      <c r="C325" s="447">
        <v>560.20000000000005</v>
      </c>
      <c r="D325" s="448">
        <v>565.13333333333333</v>
      </c>
      <c r="E325" s="448">
        <v>553.06666666666661</v>
      </c>
      <c r="F325" s="448">
        <v>545.93333333333328</v>
      </c>
      <c r="G325" s="448">
        <v>533.86666666666656</v>
      </c>
      <c r="H325" s="448">
        <v>572.26666666666665</v>
      </c>
      <c r="I325" s="448">
        <v>584.33333333333348</v>
      </c>
      <c r="J325" s="448">
        <v>591.4666666666667</v>
      </c>
      <c r="K325" s="447">
        <v>577.20000000000005</v>
      </c>
      <c r="L325" s="447">
        <v>558</v>
      </c>
      <c r="M325" s="447">
        <v>2.8311299999999999</v>
      </c>
    </row>
    <row r="326" spans="1:13">
      <c r="A326" s="245">
        <v>316</v>
      </c>
      <c r="B326" s="450" t="s">
        <v>754</v>
      </c>
      <c r="C326" s="447">
        <v>200.3</v>
      </c>
      <c r="D326" s="448">
        <v>201.15</v>
      </c>
      <c r="E326" s="448">
        <v>198.65</v>
      </c>
      <c r="F326" s="448">
        <v>197</v>
      </c>
      <c r="G326" s="448">
        <v>194.5</v>
      </c>
      <c r="H326" s="448">
        <v>202.8</v>
      </c>
      <c r="I326" s="448">
        <v>205.3</v>
      </c>
      <c r="J326" s="448">
        <v>206.95000000000002</v>
      </c>
      <c r="K326" s="447">
        <v>203.65</v>
      </c>
      <c r="L326" s="447">
        <v>199.5</v>
      </c>
      <c r="M326" s="447">
        <v>4.3757900000000003</v>
      </c>
    </row>
    <row r="327" spans="1:13">
      <c r="A327" s="245">
        <v>317</v>
      </c>
      <c r="B327" s="450" t="s">
        <v>145</v>
      </c>
      <c r="C327" s="447">
        <v>245.45</v>
      </c>
      <c r="D327" s="448">
        <v>244.13333333333335</v>
      </c>
      <c r="E327" s="448">
        <v>240.3666666666667</v>
      </c>
      <c r="F327" s="448">
        <v>235.28333333333336</v>
      </c>
      <c r="G327" s="448">
        <v>231.51666666666671</v>
      </c>
      <c r="H327" s="448">
        <v>249.2166666666667</v>
      </c>
      <c r="I327" s="448">
        <v>252.98333333333335</v>
      </c>
      <c r="J327" s="448">
        <v>258.06666666666672</v>
      </c>
      <c r="K327" s="447">
        <v>247.9</v>
      </c>
      <c r="L327" s="447">
        <v>239.05</v>
      </c>
      <c r="M327" s="447">
        <v>124.77007</v>
      </c>
    </row>
    <row r="328" spans="1:13">
      <c r="A328" s="245">
        <v>318</v>
      </c>
      <c r="B328" s="450" t="s">
        <v>444</v>
      </c>
      <c r="C328" s="447">
        <v>812.6</v>
      </c>
      <c r="D328" s="448">
        <v>800.66666666666663</v>
      </c>
      <c r="E328" s="448">
        <v>763.33333333333326</v>
      </c>
      <c r="F328" s="448">
        <v>714.06666666666661</v>
      </c>
      <c r="G328" s="448">
        <v>676.73333333333323</v>
      </c>
      <c r="H328" s="448">
        <v>849.93333333333328</v>
      </c>
      <c r="I328" s="448">
        <v>887.26666666666654</v>
      </c>
      <c r="J328" s="448">
        <v>936.5333333333333</v>
      </c>
      <c r="K328" s="447">
        <v>838</v>
      </c>
      <c r="L328" s="447">
        <v>751.4</v>
      </c>
      <c r="M328" s="447">
        <v>33.88326</v>
      </c>
    </row>
    <row r="329" spans="1:13">
      <c r="A329" s="245">
        <v>319</v>
      </c>
      <c r="B329" s="450" t="s">
        <v>262</v>
      </c>
      <c r="C329" s="447">
        <v>1786.05</v>
      </c>
      <c r="D329" s="448">
        <v>1791.3</v>
      </c>
      <c r="E329" s="448">
        <v>1742.8</v>
      </c>
      <c r="F329" s="448">
        <v>1699.55</v>
      </c>
      <c r="G329" s="448">
        <v>1651.05</v>
      </c>
      <c r="H329" s="448">
        <v>1834.55</v>
      </c>
      <c r="I329" s="448">
        <v>1883.05</v>
      </c>
      <c r="J329" s="448">
        <v>1926.3</v>
      </c>
      <c r="K329" s="447">
        <v>1839.8</v>
      </c>
      <c r="L329" s="447">
        <v>1748.05</v>
      </c>
      <c r="M329" s="447">
        <v>7.9924099999999996</v>
      </c>
    </row>
    <row r="330" spans="1:13">
      <c r="A330" s="245">
        <v>320</v>
      </c>
      <c r="B330" s="450" t="s">
        <v>445</v>
      </c>
      <c r="C330" s="447">
        <v>1626.85</v>
      </c>
      <c r="D330" s="448">
        <v>1635.5666666666666</v>
      </c>
      <c r="E330" s="448">
        <v>1606.2833333333333</v>
      </c>
      <c r="F330" s="448">
        <v>1585.7166666666667</v>
      </c>
      <c r="G330" s="448">
        <v>1556.4333333333334</v>
      </c>
      <c r="H330" s="448">
        <v>1656.1333333333332</v>
      </c>
      <c r="I330" s="448">
        <v>1685.4166666666665</v>
      </c>
      <c r="J330" s="448">
        <v>1705.9833333333331</v>
      </c>
      <c r="K330" s="447">
        <v>1664.85</v>
      </c>
      <c r="L330" s="447">
        <v>1615</v>
      </c>
      <c r="M330" s="447">
        <v>2.92476</v>
      </c>
    </row>
    <row r="331" spans="1:13">
      <c r="A331" s="245">
        <v>321</v>
      </c>
      <c r="B331" s="450" t="s">
        <v>147</v>
      </c>
      <c r="C331" s="447">
        <v>1265.2</v>
      </c>
      <c r="D331" s="448">
        <v>1268.1499999999999</v>
      </c>
      <c r="E331" s="448">
        <v>1258.2999999999997</v>
      </c>
      <c r="F331" s="448">
        <v>1251.3999999999999</v>
      </c>
      <c r="G331" s="448">
        <v>1241.5499999999997</v>
      </c>
      <c r="H331" s="448">
        <v>1275.0499999999997</v>
      </c>
      <c r="I331" s="448">
        <v>1284.8999999999996</v>
      </c>
      <c r="J331" s="448">
        <v>1291.7999999999997</v>
      </c>
      <c r="K331" s="447">
        <v>1278</v>
      </c>
      <c r="L331" s="447">
        <v>1261.25</v>
      </c>
      <c r="M331" s="447">
        <v>5.79488</v>
      </c>
    </row>
    <row r="332" spans="1:13">
      <c r="A332" s="245">
        <v>322</v>
      </c>
      <c r="B332" s="450" t="s">
        <v>263</v>
      </c>
      <c r="C332" s="447">
        <v>990.05</v>
      </c>
      <c r="D332" s="448">
        <v>974.81666666666661</v>
      </c>
      <c r="E332" s="448">
        <v>952.23333333333323</v>
      </c>
      <c r="F332" s="448">
        <v>914.41666666666663</v>
      </c>
      <c r="G332" s="448">
        <v>891.83333333333326</v>
      </c>
      <c r="H332" s="448">
        <v>1012.6333333333332</v>
      </c>
      <c r="I332" s="448">
        <v>1035.2166666666667</v>
      </c>
      <c r="J332" s="448">
        <v>1073.0333333333333</v>
      </c>
      <c r="K332" s="447">
        <v>997.4</v>
      </c>
      <c r="L332" s="447">
        <v>937</v>
      </c>
      <c r="M332" s="447">
        <v>34.769159999999999</v>
      </c>
    </row>
    <row r="333" spans="1:13">
      <c r="A333" s="245">
        <v>323</v>
      </c>
      <c r="B333" s="450" t="s">
        <v>149</v>
      </c>
      <c r="C333" s="447">
        <v>49.2</v>
      </c>
      <c r="D333" s="448">
        <v>49.466666666666669</v>
      </c>
      <c r="E333" s="448">
        <v>48.733333333333334</v>
      </c>
      <c r="F333" s="448">
        <v>48.266666666666666</v>
      </c>
      <c r="G333" s="448">
        <v>47.533333333333331</v>
      </c>
      <c r="H333" s="448">
        <v>49.933333333333337</v>
      </c>
      <c r="I333" s="448">
        <v>50.666666666666671</v>
      </c>
      <c r="J333" s="448">
        <v>51.13333333333334</v>
      </c>
      <c r="K333" s="447">
        <v>50.2</v>
      </c>
      <c r="L333" s="447">
        <v>49</v>
      </c>
      <c r="M333" s="447">
        <v>84.569460000000007</v>
      </c>
    </row>
    <row r="334" spans="1:13">
      <c r="A334" s="245">
        <v>324</v>
      </c>
      <c r="B334" s="450" t="s">
        <v>150</v>
      </c>
      <c r="C334" s="447">
        <v>88.15</v>
      </c>
      <c r="D334" s="448">
        <v>87</v>
      </c>
      <c r="E334" s="448">
        <v>84.75</v>
      </c>
      <c r="F334" s="448">
        <v>81.349999999999994</v>
      </c>
      <c r="G334" s="448">
        <v>79.099999999999994</v>
      </c>
      <c r="H334" s="448">
        <v>90.4</v>
      </c>
      <c r="I334" s="448">
        <v>92.65</v>
      </c>
      <c r="J334" s="448">
        <v>96.050000000000011</v>
      </c>
      <c r="K334" s="447">
        <v>89.25</v>
      </c>
      <c r="L334" s="447">
        <v>83.6</v>
      </c>
      <c r="M334" s="447">
        <v>152.37993</v>
      </c>
    </row>
    <row r="335" spans="1:13">
      <c r="A335" s="245">
        <v>325</v>
      </c>
      <c r="B335" s="450" t="s">
        <v>446</v>
      </c>
      <c r="C335" s="447">
        <v>524.4</v>
      </c>
      <c r="D335" s="448">
        <v>526.68333333333339</v>
      </c>
      <c r="E335" s="448">
        <v>520.86666666666679</v>
      </c>
      <c r="F335" s="448">
        <v>517.33333333333337</v>
      </c>
      <c r="G335" s="448">
        <v>511.51666666666677</v>
      </c>
      <c r="H335" s="448">
        <v>530.21666666666681</v>
      </c>
      <c r="I335" s="448">
        <v>536.03333333333342</v>
      </c>
      <c r="J335" s="448">
        <v>539.56666666666683</v>
      </c>
      <c r="K335" s="447">
        <v>532.5</v>
      </c>
      <c r="L335" s="447">
        <v>523.15</v>
      </c>
      <c r="M335" s="447">
        <v>0.67730000000000001</v>
      </c>
    </row>
    <row r="336" spans="1:13">
      <c r="A336" s="245">
        <v>326</v>
      </c>
      <c r="B336" s="450" t="s">
        <v>264</v>
      </c>
      <c r="C336" s="447">
        <v>25.6</v>
      </c>
      <c r="D336" s="448">
        <v>25.683333333333334</v>
      </c>
      <c r="E336" s="448">
        <v>25.466666666666669</v>
      </c>
      <c r="F336" s="448">
        <v>25.333333333333336</v>
      </c>
      <c r="G336" s="448">
        <v>25.116666666666671</v>
      </c>
      <c r="H336" s="448">
        <v>25.816666666666666</v>
      </c>
      <c r="I336" s="448">
        <v>26.033333333333328</v>
      </c>
      <c r="J336" s="448">
        <v>26.166666666666664</v>
      </c>
      <c r="K336" s="447">
        <v>25.9</v>
      </c>
      <c r="L336" s="447">
        <v>25.55</v>
      </c>
      <c r="M336" s="447">
        <v>26.19013</v>
      </c>
    </row>
    <row r="337" spans="1:13">
      <c r="A337" s="245">
        <v>327</v>
      </c>
      <c r="B337" s="450" t="s">
        <v>447</v>
      </c>
      <c r="C337" s="447">
        <v>60.7</v>
      </c>
      <c r="D337" s="448">
        <v>61.183333333333337</v>
      </c>
      <c r="E337" s="448">
        <v>60.066666666666677</v>
      </c>
      <c r="F337" s="448">
        <v>59.433333333333337</v>
      </c>
      <c r="G337" s="448">
        <v>58.316666666666677</v>
      </c>
      <c r="H337" s="448">
        <v>61.816666666666677</v>
      </c>
      <c r="I337" s="448">
        <v>62.933333333333337</v>
      </c>
      <c r="J337" s="448">
        <v>63.566666666666677</v>
      </c>
      <c r="K337" s="447">
        <v>62.3</v>
      </c>
      <c r="L337" s="447">
        <v>60.55</v>
      </c>
      <c r="M337" s="447">
        <v>30.457339999999999</v>
      </c>
    </row>
    <row r="338" spans="1:13">
      <c r="A338" s="245">
        <v>328</v>
      </c>
      <c r="B338" s="450" t="s">
        <v>152</v>
      </c>
      <c r="C338" s="447">
        <v>176.2</v>
      </c>
      <c r="D338" s="448">
        <v>177.38333333333335</v>
      </c>
      <c r="E338" s="448">
        <v>173.8666666666667</v>
      </c>
      <c r="F338" s="448">
        <v>171.53333333333336</v>
      </c>
      <c r="G338" s="448">
        <v>168.01666666666671</v>
      </c>
      <c r="H338" s="448">
        <v>179.7166666666667</v>
      </c>
      <c r="I338" s="448">
        <v>183.23333333333335</v>
      </c>
      <c r="J338" s="448">
        <v>185.56666666666669</v>
      </c>
      <c r="K338" s="447">
        <v>180.9</v>
      </c>
      <c r="L338" s="447">
        <v>175.05</v>
      </c>
      <c r="M338" s="447">
        <v>135.45641000000001</v>
      </c>
    </row>
    <row r="339" spans="1:13">
      <c r="A339" s="245">
        <v>329</v>
      </c>
      <c r="B339" s="450" t="s">
        <v>694</v>
      </c>
      <c r="C339" s="447">
        <v>214.15</v>
      </c>
      <c r="D339" s="448">
        <v>214.85</v>
      </c>
      <c r="E339" s="448">
        <v>210.29999999999998</v>
      </c>
      <c r="F339" s="448">
        <v>206.45</v>
      </c>
      <c r="G339" s="448">
        <v>201.89999999999998</v>
      </c>
      <c r="H339" s="448">
        <v>218.7</v>
      </c>
      <c r="I339" s="448">
        <v>223.25</v>
      </c>
      <c r="J339" s="448">
        <v>227.1</v>
      </c>
      <c r="K339" s="447">
        <v>219.4</v>
      </c>
      <c r="L339" s="447">
        <v>211</v>
      </c>
      <c r="M339" s="447">
        <v>10.78492</v>
      </c>
    </row>
    <row r="340" spans="1:13">
      <c r="A340" s="245">
        <v>330</v>
      </c>
      <c r="B340" s="450" t="s">
        <v>153</v>
      </c>
      <c r="C340" s="447">
        <v>112.85</v>
      </c>
      <c r="D340" s="448">
        <v>112.41666666666667</v>
      </c>
      <c r="E340" s="448">
        <v>111.68333333333334</v>
      </c>
      <c r="F340" s="448">
        <v>110.51666666666667</v>
      </c>
      <c r="G340" s="448">
        <v>109.78333333333333</v>
      </c>
      <c r="H340" s="448">
        <v>113.58333333333334</v>
      </c>
      <c r="I340" s="448">
        <v>114.31666666666666</v>
      </c>
      <c r="J340" s="448">
        <v>115.48333333333335</v>
      </c>
      <c r="K340" s="447">
        <v>113.15</v>
      </c>
      <c r="L340" s="447">
        <v>111.25</v>
      </c>
      <c r="M340" s="447">
        <v>121.71684999999999</v>
      </c>
    </row>
    <row r="341" spans="1:13">
      <c r="A341" s="245">
        <v>331</v>
      </c>
      <c r="B341" s="450" t="s">
        <v>448</v>
      </c>
      <c r="C341" s="447">
        <v>436.4</v>
      </c>
      <c r="D341" s="448">
        <v>438.65000000000003</v>
      </c>
      <c r="E341" s="448">
        <v>432.80000000000007</v>
      </c>
      <c r="F341" s="448">
        <v>429.20000000000005</v>
      </c>
      <c r="G341" s="448">
        <v>423.35000000000008</v>
      </c>
      <c r="H341" s="448">
        <v>442.25000000000006</v>
      </c>
      <c r="I341" s="448">
        <v>448.10000000000008</v>
      </c>
      <c r="J341" s="448">
        <v>451.70000000000005</v>
      </c>
      <c r="K341" s="447">
        <v>444.5</v>
      </c>
      <c r="L341" s="447">
        <v>435.05</v>
      </c>
      <c r="M341" s="447">
        <v>1.93096</v>
      </c>
    </row>
    <row r="342" spans="1:13">
      <c r="A342" s="245">
        <v>332</v>
      </c>
      <c r="B342" s="450" t="s">
        <v>148</v>
      </c>
      <c r="C342" s="447">
        <v>70.8</v>
      </c>
      <c r="D342" s="448">
        <v>71.283333333333346</v>
      </c>
      <c r="E342" s="448">
        <v>70.066666666666691</v>
      </c>
      <c r="F342" s="448">
        <v>69.333333333333343</v>
      </c>
      <c r="G342" s="448">
        <v>68.116666666666688</v>
      </c>
      <c r="H342" s="448">
        <v>72.016666666666694</v>
      </c>
      <c r="I342" s="448">
        <v>73.233333333333363</v>
      </c>
      <c r="J342" s="448">
        <v>73.966666666666697</v>
      </c>
      <c r="K342" s="447">
        <v>72.5</v>
      </c>
      <c r="L342" s="447">
        <v>70.55</v>
      </c>
      <c r="M342" s="447">
        <v>207.65563</v>
      </c>
    </row>
    <row r="343" spans="1:13">
      <c r="A343" s="245">
        <v>333</v>
      </c>
      <c r="B343" s="450" t="s">
        <v>449</v>
      </c>
      <c r="C343" s="447">
        <v>67.8</v>
      </c>
      <c r="D343" s="448">
        <v>68.466666666666654</v>
      </c>
      <c r="E343" s="448">
        <v>66.833333333333314</v>
      </c>
      <c r="F343" s="448">
        <v>65.86666666666666</v>
      </c>
      <c r="G343" s="448">
        <v>64.23333333333332</v>
      </c>
      <c r="H343" s="448">
        <v>69.433333333333309</v>
      </c>
      <c r="I343" s="448">
        <v>71.066666666666663</v>
      </c>
      <c r="J343" s="448">
        <v>72.033333333333303</v>
      </c>
      <c r="K343" s="447">
        <v>70.099999999999994</v>
      </c>
      <c r="L343" s="447">
        <v>67.5</v>
      </c>
      <c r="M343" s="447">
        <v>25.345600000000001</v>
      </c>
    </row>
    <row r="344" spans="1:13">
      <c r="A344" s="245">
        <v>334</v>
      </c>
      <c r="B344" s="450" t="s">
        <v>450</v>
      </c>
      <c r="C344" s="447">
        <v>3198.9</v>
      </c>
      <c r="D344" s="448">
        <v>3210.2999999999997</v>
      </c>
      <c r="E344" s="448">
        <v>3180.5999999999995</v>
      </c>
      <c r="F344" s="448">
        <v>3162.2999999999997</v>
      </c>
      <c r="G344" s="448">
        <v>3132.5999999999995</v>
      </c>
      <c r="H344" s="448">
        <v>3228.5999999999995</v>
      </c>
      <c r="I344" s="448">
        <v>3258.2999999999993</v>
      </c>
      <c r="J344" s="448">
        <v>3276.5999999999995</v>
      </c>
      <c r="K344" s="447">
        <v>3240</v>
      </c>
      <c r="L344" s="447">
        <v>3192</v>
      </c>
      <c r="M344" s="447">
        <v>1.99858</v>
      </c>
    </row>
    <row r="345" spans="1:13">
      <c r="A345" s="245">
        <v>335</v>
      </c>
      <c r="B345" s="450" t="s">
        <v>755</v>
      </c>
      <c r="C345" s="447">
        <v>76.95</v>
      </c>
      <c r="D345" s="448">
        <v>78.166666666666671</v>
      </c>
      <c r="E345" s="448">
        <v>75.13333333333334</v>
      </c>
      <c r="F345" s="448">
        <v>73.316666666666663</v>
      </c>
      <c r="G345" s="448">
        <v>70.283333333333331</v>
      </c>
      <c r="H345" s="448">
        <v>79.983333333333348</v>
      </c>
      <c r="I345" s="448">
        <v>83.01666666666668</v>
      </c>
      <c r="J345" s="448">
        <v>84.833333333333357</v>
      </c>
      <c r="K345" s="447">
        <v>81.2</v>
      </c>
      <c r="L345" s="447">
        <v>76.349999999999994</v>
      </c>
      <c r="M345" s="447">
        <v>5.9714</v>
      </c>
    </row>
    <row r="346" spans="1:13">
      <c r="A346" s="245">
        <v>336</v>
      </c>
      <c r="B346" s="450" t="s">
        <v>151</v>
      </c>
      <c r="C346" s="447">
        <v>17497.099999999999</v>
      </c>
      <c r="D346" s="448">
        <v>17442.45</v>
      </c>
      <c r="E346" s="448">
        <v>17334.900000000001</v>
      </c>
      <c r="F346" s="448">
        <v>17172.7</v>
      </c>
      <c r="G346" s="448">
        <v>17065.150000000001</v>
      </c>
      <c r="H346" s="448">
        <v>17604.650000000001</v>
      </c>
      <c r="I346" s="448">
        <v>17712.199999999997</v>
      </c>
      <c r="J346" s="448">
        <v>17874.400000000001</v>
      </c>
      <c r="K346" s="447">
        <v>17550</v>
      </c>
      <c r="L346" s="447">
        <v>17280.25</v>
      </c>
      <c r="M346" s="447">
        <v>0.67259999999999998</v>
      </c>
    </row>
    <row r="347" spans="1:13">
      <c r="A347" s="245">
        <v>337</v>
      </c>
      <c r="B347" s="450" t="s">
        <v>791</v>
      </c>
      <c r="C347" s="447">
        <v>40.6</v>
      </c>
      <c r="D347" s="448">
        <v>41.133333333333333</v>
      </c>
      <c r="E347" s="448">
        <v>39.516666666666666</v>
      </c>
      <c r="F347" s="448">
        <v>38.43333333333333</v>
      </c>
      <c r="G347" s="448">
        <v>36.816666666666663</v>
      </c>
      <c r="H347" s="448">
        <v>42.216666666666669</v>
      </c>
      <c r="I347" s="448">
        <v>43.833333333333329</v>
      </c>
      <c r="J347" s="448">
        <v>44.916666666666671</v>
      </c>
      <c r="K347" s="447">
        <v>42.75</v>
      </c>
      <c r="L347" s="447">
        <v>40.049999999999997</v>
      </c>
      <c r="M347" s="447">
        <v>19.999210000000001</v>
      </c>
    </row>
    <row r="348" spans="1:13">
      <c r="A348" s="245">
        <v>338</v>
      </c>
      <c r="B348" s="450" t="s">
        <v>451</v>
      </c>
      <c r="C348" s="447">
        <v>2193.75</v>
      </c>
      <c r="D348" s="448">
        <v>2190.3166666666666</v>
      </c>
      <c r="E348" s="448">
        <v>2135.6333333333332</v>
      </c>
      <c r="F348" s="448">
        <v>2077.5166666666664</v>
      </c>
      <c r="G348" s="448">
        <v>2022.833333333333</v>
      </c>
      <c r="H348" s="448">
        <v>2248.4333333333334</v>
      </c>
      <c r="I348" s="448">
        <v>2303.1166666666668</v>
      </c>
      <c r="J348" s="448">
        <v>2361.2333333333336</v>
      </c>
      <c r="K348" s="447">
        <v>2245</v>
      </c>
      <c r="L348" s="447">
        <v>2132.1999999999998</v>
      </c>
      <c r="M348" s="447">
        <v>0.36624000000000001</v>
      </c>
    </row>
    <row r="349" spans="1:13">
      <c r="A349" s="245">
        <v>339</v>
      </c>
      <c r="B349" s="450" t="s">
        <v>790</v>
      </c>
      <c r="C349" s="447">
        <v>350.9</v>
      </c>
      <c r="D349" s="448">
        <v>352.41666666666669</v>
      </c>
      <c r="E349" s="448">
        <v>348.48333333333335</v>
      </c>
      <c r="F349" s="448">
        <v>346.06666666666666</v>
      </c>
      <c r="G349" s="448">
        <v>342.13333333333333</v>
      </c>
      <c r="H349" s="448">
        <v>354.83333333333337</v>
      </c>
      <c r="I349" s="448">
        <v>358.76666666666665</v>
      </c>
      <c r="J349" s="448">
        <v>361.18333333333339</v>
      </c>
      <c r="K349" s="447">
        <v>356.35</v>
      </c>
      <c r="L349" s="447">
        <v>350</v>
      </c>
      <c r="M349" s="447">
        <v>6.0023299999999997</v>
      </c>
    </row>
    <row r="350" spans="1:13">
      <c r="A350" s="245">
        <v>340</v>
      </c>
      <c r="B350" s="450" t="s">
        <v>265</v>
      </c>
      <c r="C350" s="447">
        <v>612</v>
      </c>
      <c r="D350" s="448">
        <v>612.9666666666667</v>
      </c>
      <c r="E350" s="448">
        <v>592.18333333333339</v>
      </c>
      <c r="F350" s="448">
        <v>572.36666666666667</v>
      </c>
      <c r="G350" s="448">
        <v>551.58333333333337</v>
      </c>
      <c r="H350" s="448">
        <v>632.78333333333342</v>
      </c>
      <c r="I350" s="448">
        <v>653.56666666666672</v>
      </c>
      <c r="J350" s="448">
        <v>673.38333333333344</v>
      </c>
      <c r="K350" s="447">
        <v>633.75</v>
      </c>
      <c r="L350" s="447">
        <v>593.15</v>
      </c>
      <c r="M350" s="447">
        <v>16.147210000000001</v>
      </c>
    </row>
    <row r="351" spans="1:13">
      <c r="A351" s="245">
        <v>341</v>
      </c>
      <c r="B351" s="450" t="s">
        <v>155</v>
      </c>
      <c r="C351" s="447">
        <v>112.75</v>
      </c>
      <c r="D351" s="448">
        <v>112.61666666666667</v>
      </c>
      <c r="E351" s="448">
        <v>111.18333333333335</v>
      </c>
      <c r="F351" s="448">
        <v>109.61666666666667</v>
      </c>
      <c r="G351" s="448">
        <v>108.18333333333335</v>
      </c>
      <c r="H351" s="448">
        <v>114.18333333333335</v>
      </c>
      <c r="I351" s="448">
        <v>115.61666666666669</v>
      </c>
      <c r="J351" s="448">
        <v>117.18333333333335</v>
      </c>
      <c r="K351" s="447">
        <v>114.05</v>
      </c>
      <c r="L351" s="447">
        <v>111.05</v>
      </c>
      <c r="M351" s="447">
        <v>205.62816000000001</v>
      </c>
    </row>
    <row r="352" spans="1:13">
      <c r="A352" s="245">
        <v>342</v>
      </c>
      <c r="B352" s="450" t="s">
        <v>154</v>
      </c>
      <c r="C352" s="447">
        <v>131.65</v>
      </c>
      <c r="D352" s="448">
        <v>132.28333333333333</v>
      </c>
      <c r="E352" s="448">
        <v>130.76666666666665</v>
      </c>
      <c r="F352" s="448">
        <v>129.88333333333333</v>
      </c>
      <c r="G352" s="448">
        <v>128.36666666666665</v>
      </c>
      <c r="H352" s="448">
        <v>133.16666666666666</v>
      </c>
      <c r="I352" s="448">
        <v>134.68333333333337</v>
      </c>
      <c r="J352" s="448">
        <v>135.56666666666666</v>
      </c>
      <c r="K352" s="447">
        <v>133.80000000000001</v>
      </c>
      <c r="L352" s="447">
        <v>131.4</v>
      </c>
      <c r="M352" s="447">
        <v>10.222580000000001</v>
      </c>
    </row>
    <row r="353" spans="1:13">
      <c r="A353" s="245">
        <v>343</v>
      </c>
      <c r="B353" s="450" t="s">
        <v>452</v>
      </c>
      <c r="C353" s="447">
        <v>81.95</v>
      </c>
      <c r="D353" s="448">
        <v>81.966666666666669</v>
      </c>
      <c r="E353" s="448">
        <v>80.733333333333334</v>
      </c>
      <c r="F353" s="448">
        <v>79.516666666666666</v>
      </c>
      <c r="G353" s="448">
        <v>78.283333333333331</v>
      </c>
      <c r="H353" s="448">
        <v>83.183333333333337</v>
      </c>
      <c r="I353" s="448">
        <v>84.416666666666686</v>
      </c>
      <c r="J353" s="448">
        <v>85.63333333333334</v>
      </c>
      <c r="K353" s="447">
        <v>83.2</v>
      </c>
      <c r="L353" s="447">
        <v>80.75</v>
      </c>
      <c r="M353" s="447">
        <v>0.80293000000000003</v>
      </c>
    </row>
    <row r="354" spans="1:13">
      <c r="A354" s="245">
        <v>344</v>
      </c>
      <c r="B354" s="450" t="s">
        <v>266</v>
      </c>
      <c r="C354" s="447">
        <v>3659.7</v>
      </c>
      <c r="D354" s="448">
        <v>3659.8833333333332</v>
      </c>
      <c r="E354" s="448">
        <v>3629.8166666666666</v>
      </c>
      <c r="F354" s="448">
        <v>3599.9333333333334</v>
      </c>
      <c r="G354" s="448">
        <v>3569.8666666666668</v>
      </c>
      <c r="H354" s="448">
        <v>3689.7666666666664</v>
      </c>
      <c r="I354" s="448">
        <v>3719.833333333333</v>
      </c>
      <c r="J354" s="448">
        <v>3749.7166666666662</v>
      </c>
      <c r="K354" s="447">
        <v>3689.95</v>
      </c>
      <c r="L354" s="447">
        <v>3630</v>
      </c>
      <c r="M354" s="447">
        <v>1.3055699999999999</v>
      </c>
    </row>
    <row r="355" spans="1:13">
      <c r="A355" s="245">
        <v>345</v>
      </c>
      <c r="B355" s="450" t="s">
        <v>453</v>
      </c>
      <c r="C355" s="447">
        <v>139.25</v>
      </c>
      <c r="D355" s="448">
        <v>139.01666666666665</v>
      </c>
      <c r="E355" s="448">
        <v>136.08333333333331</v>
      </c>
      <c r="F355" s="448">
        <v>132.91666666666666</v>
      </c>
      <c r="G355" s="448">
        <v>129.98333333333332</v>
      </c>
      <c r="H355" s="448">
        <v>142.18333333333331</v>
      </c>
      <c r="I355" s="448">
        <v>145.11666666666665</v>
      </c>
      <c r="J355" s="448">
        <v>148.2833333333333</v>
      </c>
      <c r="K355" s="447">
        <v>141.94999999999999</v>
      </c>
      <c r="L355" s="447">
        <v>135.85</v>
      </c>
      <c r="M355" s="447">
        <v>32.588610000000003</v>
      </c>
    </row>
    <row r="356" spans="1:13">
      <c r="A356" s="245">
        <v>346</v>
      </c>
      <c r="B356" s="450" t="s">
        <v>454</v>
      </c>
      <c r="C356" s="447">
        <v>299</v>
      </c>
      <c r="D356" s="448">
        <v>297.5</v>
      </c>
      <c r="E356" s="448">
        <v>295.5</v>
      </c>
      <c r="F356" s="448">
        <v>292</v>
      </c>
      <c r="G356" s="448">
        <v>290</v>
      </c>
      <c r="H356" s="448">
        <v>301</v>
      </c>
      <c r="I356" s="448">
        <v>303</v>
      </c>
      <c r="J356" s="448">
        <v>306.5</v>
      </c>
      <c r="K356" s="447">
        <v>299.5</v>
      </c>
      <c r="L356" s="447">
        <v>294</v>
      </c>
      <c r="M356" s="447">
        <v>6.2990399999999998</v>
      </c>
    </row>
    <row r="357" spans="1:13">
      <c r="A357" s="245">
        <v>347</v>
      </c>
      <c r="B357" s="450" t="s">
        <v>455</v>
      </c>
      <c r="C357" s="447">
        <v>311.85000000000002</v>
      </c>
      <c r="D357" s="448">
        <v>314.11666666666673</v>
      </c>
      <c r="E357" s="448">
        <v>305.93333333333345</v>
      </c>
      <c r="F357" s="448">
        <v>300.01666666666671</v>
      </c>
      <c r="G357" s="448">
        <v>291.83333333333343</v>
      </c>
      <c r="H357" s="448">
        <v>320.03333333333347</v>
      </c>
      <c r="I357" s="448">
        <v>328.21666666666675</v>
      </c>
      <c r="J357" s="448">
        <v>334.1333333333335</v>
      </c>
      <c r="K357" s="447">
        <v>322.3</v>
      </c>
      <c r="L357" s="447">
        <v>308.2</v>
      </c>
      <c r="M357" s="447">
        <v>1.90849</v>
      </c>
    </row>
    <row r="358" spans="1:13">
      <c r="A358" s="245">
        <v>348</v>
      </c>
      <c r="B358" s="450" t="s">
        <v>267</v>
      </c>
      <c r="C358" s="447">
        <v>2565.4499999999998</v>
      </c>
      <c r="D358" s="448">
        <v>2578.8333333333335</v>
      </c>
      <c r="E358" s="448">
        <v>2541.9666666666672</v>
      </c>
      <c r="F358" s="448">
        <v>2518.4833333333336</v>
      </c>
      <c r="G358" s="448">
        <v>2481.6166666666672</v>
      </c>
      <c r="H358" s="448">
        <v>2602.3166666666671</v>
      </c>
      <c r="I358" s="448">
        <v>2639.1833333333329</v>
      </c>
      <c r="J358" s="448">
        <v>2662.666666666667</v>
      </c>
      <c r="K358" s="447">
        <v>2615.6999999999998</v>
      </c>
      <c r="L358" s="447">
        <v>2555.35</v>
      </c>
      <c r="M358" s="447">
        <v>6.6993099999999997</v>
      </c>
    </row>
    <row r="359" spans="1:13">
      <c r="A359" s="245">
        <v>349</v>
      </c>
      <c r="B359" s="450" t="s">
        <v>268</v>
      </c>
      <c r="C359" s="447">
        <v>415.25</v>
      </c>
      <c r="D359" s="448">
        <v>409.09999999999997</v>
      </c>
      <c r="E359" s="448">
        <v>397.19999999999993</v>
      </c>
      <c r="F359" s="448">
        <v>379.15</v>
      </c>
      <c r="G359" s="448">
        <v>367.24999999999994</v>
      </c>
      <c r="H359" s="448">
        <v>427.14999999999992</v>
      </c>
      <c r="I359" s="448">
        <v>439.0499999999999</v>
      </c>
      <c r="J359" s="448">
        <v>457.09999999999991</v>
      </c>
      <c r="K359" s="447">
        <v>421</v>
      </c>
      <c r="L359" s="447">
        <v>391.05</v>
      </c>
      <c r="M359" s="447">
        <v>19.947379999999999</v>
      </c>
    </row>
    <row r="360" spans="1:13">
      <c r="A360" s="245">
        <v>350</v>
      </c>
      <c r="B360" s="450" t="s">
        <v>456</v>
      </c>
      <c r="C360" s="447">
        <v>249.45</v>
      </c>
      <c r="D360" s="448">
        <v>249.2833333333333</v>
      </c>
      <c r="E360" s="448">
        <v>245.86666666666662</v>
      </c>
      <c r="F360" s="448">
        <v>242.2833333333333</v>
      </c>
      <c r="G360" s="448">
        <v>238.86666666666662</v>
      </c>
      <c r="H360" s="448">
        <v>252.86666666666662</v>
      </c>
      <c r="I360" s="448">
        <v>256.2833333333333</v>
      </c>
      <c r="J360" s="448">
        <v>259.86666666666662</v>
      </c>
      <c r="K360" s="447">
        <v>252.7</v>
      </c>
      <c r="L360" s="447">
        <v>245.7</v>
      </c>
      <c r="M360" s="447">
        <v>6.60886</v>
      </c>
    </row>
    <row r="361" spans="1:13">
      <c r="A361" s="245">
        <v>351</v>
      </c>
      <c r="B361" s="450" t="s">
        <v>758</v>
      </c>
      <c r="C361" s="447">
        <v>400.05</v>
      </c>
      <c r="D361" s="448">
        <v>401.33333333333331</v>
      </c>
      <c r="E361" s="448">
        <v>398.21666666666664</v>
      </c>
      <c r="F361" s="448">
        <v>396.38333333333333</v>
      </c>
      <c r="G361" s="448">
        <v>393.26666666666665</v>
      </c>
      <c r="H361" s="448">
        <v>403.16666666666663</v>
      </c>
      <c r="I361" s="448">
        <v>406.2833333333333</v>
      </c>
      <c r="J361" s="448">
        <v>408.11666666666662</v>
      </c>
      <c r="K361" s="447">
        <v>404.45</v>
      </c>
      <c r="L361" s="447">
        <v>399.5</v>
      </c>
      <c r="M361" s="447">
        <v>0.41914000000000001</v>
      </c>
    </row>
    <row r="362" spans="1:13">
      <c r="A362" s="245">
        <v>352</v>
      </c>
      <c r="B362" s="450" t="s">
        <v>457</v>
      </c>
      <c r="C362" s="447">
        <v>92.2</v>
      </c>
      <c r="D362" s="448">
        <v>93.066666666666663</v>
      </c>
      <c r="E362" s="448">
        <v>91.133333333333326</v>
      </c>
      <c r="F362" s="448">
        <v>90.066666666666663</v>
      </c>
      <c r="G362" s="448">
        <v>88.133333333333326</v>
      </c>
      <c r="H362" s="448">
        <v>94.133333333333326</v>
      </c>
      <c r="I362" s="448">
        <v>96.066666666666663</v>
      </c>
      <c r="J362" s="448">
        <v>97.133333333333326</v>
      </c>
      <c r="K362" s="447">
        <v>95</v>
      </c>
      <c r="L362" s="447">
        <v>92</v>
      </c>
      <c r="M362" s="447">
        <v>14.25027</v>
      </c>
    </row>
    <row r="363" spans="1:13">
      <c r="A363" s="245">
        <v>353</v>
      </c>
      <c r="B363" s="450" t="s">
        <v>163</v>
      </c>
      <c r="C363" s="447">
        <v>1247.1500000000001</v>
      </c>
      <c r="D363" s="448">
        <v>1238.55</v>
      </c>
      <c r="E363" s="448">
        <v>1220.0999999999999</v>
      </c>
      <c r="F363" s="448">
        <v>1193.05</v>
      </c>
      <c r="G363" s="448">
        <v>1174.5999999999999</v>
      </c>
      <c r="H363" s="448">
        <v>1265.5999999999999</v>
      </c>
      <c r="I363" s="448">
        <v>1284.0500000000002</v>
      </c>
      <c r="J363" s="448">
        <v>1311.1</v>
      </c>
      <c r="K363" s="447">
        <v>1257</v>
      </c>
      <c r="L363" s="447">
        <v>1211.5</v>
      </c>
      <c r="M363" s="447">
        <v>21.367570000000001</v>
      </c>
    </row>
    <row r="364" spans="1:13">
      <c r="A364" s="245">
        <v>354</v>
      </c>
      <c r="B364" s="450" t="s">
        <v>156</v>
      </c>
      <c r="C364" s="447">
        <v>29279.75</v>
      </c>
      <c r="D364" s="448">
        <v>29468.166666666668</v>
      </c>
      <c r="E364" s="448">
        <v>28911.583333333336</v>
      </c>
      <c r="F364" s="448">
        <v>28543.416666666668</v>
      </c>
      <c r="G364" s="448">
        <v>27986.833333333336</v>
      </c>
      <c r="H364" s="448">
        <v>29836.333333333336</v>
      </c>
      <c r="I364" s="448">
        <v>30392.916666666672</v>
      </c>
      <c r="J364" s="448">
        <v>30761.083333333336</v>
      </c>
      <c r="K364" s="447">
        <v>30024.75</v>
      </c>
      <c r="L364" s="447">
        <v>29100</v>
      </c>
      <c r="M364" s="447">
        <v>0.35222999999999999</v>
      </c>
    </row>
    <row r="365" spans="1:13">
      <c r="A365" s="245">
        <v>355</v>
      </c>
      <c r="B365" s="450" t="s">
        <v>458</v>
      </c>
      <c r="C365" s="447">
        <v>2389.1999999999998</v>
      </c>
      <c r="D365" s="448">
        <v>2376.3333333333335</v>
      </c>
      <c r="E365" s="448">
        <v>2344.8666666666668</v>
      </c>
      <c r="F365" s="448">
        <v>2300.5333333333333</v>
      </c>
      <c r="G365" s="448">
        <v>2269.0666666666666</v>
      </c>
      <c r="H365" s="448">
        <v>2420.666666666667</v>
      </c>
      <c r="I365" s="448">
        <v>2452.1333333333332</v>
      </c>
      <c r="J365" s="448">
        <v>2496.4666666666672</v>
      </c>
      <c r="K365" s="447">
        <v>2407.8000000000002</v>
      </c>
      <c r="L365" s="447">
        <v>2332</v>
      </c>
      <c r="M365" s="447">
        <v>1.50099</v>
      </c>
    </row>
    <row r="366" spans="1:13">
      <c r="A366" s="245">
        <v>356</v>
      </c>
      <c r="B366" s="450" t="s">
        <v>158</v>
      </c>
      <c r="C366" s="447">
        <v>236.55</v>
      </c>
      <c r="D366" s="448">
        <v>237.01666666666668</v>
      </c>
      <c r="E366" s="448">
        <v>235.13333333333335</v>
      </c>
      <c r="F366" s="448">
        <v>233.71666666666667</v>
      </c>
      <c r="G366" s="448">
        <v>231.83333333333334</v>
      </c>
      <c r="H366" s="448">
        <v>238.43333333333337</v>
      </c>
      <c r="I366" s="448">
        <v>240.31666666666669</v>
      </c>
      <c r="J366" s="448">
        <v>241.73333333333338</v>
      </c>
      <c r="K366" s="447">
        <v>238.9</v>
      </c>
      <c r="L366" s="447">
        <v>235.6</v>
      </c>
      <c r="M366" s="447">
        <v>26.94744</v>
      </c>
    </row>
    <row r="367" spans="1:13">
      <c r="A367" s="245">
        <v>357</v>
      </c>
      <c r="B367" s="450" t="s">
        <v>269</v>
      </c>
      <c r="C367" s="447">
        <v>5233.3500000000004</v>
      </c>
      <c r="D367" s="448">
        <v>5245.5666666666666</v>
      </c>
      <c r="E367" s="448">
        <v>5210.833333333333</v>
      </c>
      <c r="F367" s="448">
        <v>5188.3166666666666</v>
      </c>
      <c r="G367" s="448">
        <v>5153.583333333333</v>
      </c>
      <c r="H367" s="448">
        <v>5268.083333333333</v>
      </c>
      <c r="I367" s="448">
        <v>5302.8166666666666</v>
      </c>
      <c r="J367" s="448">
        <v>5325.333333333333</v>
      </c>
      <c r="K367" s="447">
        <v>5280.3</v>
      </c>
      <c r="L367" s="447">
        <v>5223.05</v>
      </c>
      <c r="M367" s="447">
        <v>0.31036999999999998</v>
      </c>
    </row>
    <row r="368" spans="1:13">
      <c r="A368" s="245">
        <v>358</v>
      </c>
      <c r="B368" s="450" t="s">
        <v>459</v>
      </c>
      <c r="C368" s="447">
        <v>232.85</v>
      </c>
      <c r="D368" s="448">
        <v>234.81666666666669</v>
      </c>
      <c r="E368" s="448">
        <v>229.63333333333338</v>
      </c>
      <c r="F368" s="448">
        <v>226.41666666666669</v>
      </c>
      <c r="G368" s="448">
        <v>221.23333333333338</v>
      </c>
      <c r="H368" s="448">
        <v>238.03333333333339</v>
      </c>
      <c r="I368" s="448">
        <v>243.21666666666673</v>
      </c>
      <c r="J368" s="448">
        <v>246.43333333333339</v>
      </c>
      <c r="K368" s="447">
        <v>240</v>
      </c>
      <c r="L368" s="447">
        <v>231.6</v>
      </c>
      <c r="M368" s="447">
        <v>20.914639999999999</v>
      </c>
    </row>
    <row r="369" spans="1:13">
      <c r="A369" s="245">
        <v>359</v>
      </c>
      <c r="B369" s="450" t="s">
        <v>460</v>
      </c>
      <c r="C369" s="447">
        <v>732.65</v>
      </c>
      <c r="D369" s="448">
        <v>729.19999999999993</v>
      </c>
      <c r="E369" s="448">
        <v>718.44999999999982</v>
      </c>
      <c r="F369" s="448">
        <v>704.24999999999989</v>
      </c>
      <c r="G369" s="448">
        <v>693.49999999999977</v>
      </c>
      <c r="H369" s="448">
        <v>743.39999999999986</v>
      </c>
      <c r="I369" s="448">
        <v>754.15000000000009</v>
      </c>
      <c r="J369" s="448">
        <v>768.34999999999991</v>
      </c>
      <c r="K369" s="447">
        <v>739.95</v>
      </c>
      <c r="L369" s="447">
        <v>715</v>
      </c>
      <c r="M369" s="447">
        <v>5.61503</v>
      </c>
    </row>
    <row r="370" spans="1:13">
      <c r="A370" s="245">
        <v>360</v>
      </c>
      <c r="B370" s="450" t="s">
        <v>160</v>
      </c>
      <c r="C370" s="447">
        <v>1978</v>
      </c>
      <c r="D370" s="448">
        <v>1972</v>
      </c>
      <c r="E370" s="448">
        <v>1952</v>
      </c>
      <c r="F370" s="448">
        <v>1926</v>
      </c>
      <c r="G370" s="448">
        <v>1906</v>
      </c>
      <c r="H370" s="448">
        <v>1998</v>
      </c>
      <c r="I370" s="448">
        <v>2018</v>
      </c>
      <c r="J370" s="448">
        <v>2044</v>
      </c>
      <c r="K370" s="447">
        <v>1992</v>
      </c>
      <c r="L370" s="447">
        <v>1946</v>
      </c>
      <c r="M370" s="447">
        <v>14.7798</v>
      </c>
    </row>
    <row r="371" spans="1:13">
      <c r="A371" s="245">
        <v>361</v>
      </c>
      <c r="B371" s="450" t="s">
        <v>157</v>
      </c>
      <c r="C371" s="447">
        <v>1728.7</v>
      </c>
      <c r="D371" s="448">
        <v>1721.2</v>
      </c>
      <c r="E371" s="448">
        <v>1693.6000000000001</v>
      </c>
      <c r="F371" s="448">
        <v>1658.5</v>
      </c>
      <c r="G371" s="448">
        <v>1630.9</v>
      </c>
      <c r="H371" s="448">
        <v>1756.3000000000002</v>
      </c>
      <c r="I371" s="448">
        <v>1783.9</v>
      </c>
      <c r="J371" s="448">
        <v>1819.0000000000002</v>
      </c>
      <c r="K371" s="447">
        <v>1748.8</v>
      </c>
      <c r="L371" s="447">
        <v>1686.1</v>
      </c>
      <c r="M371" s="447">
        <v>16.5914</v>
      </c>
    </row>
    <row r="372" spans="1:13">
      <c r="A372" s="245">
        <v>362</v>
      </c>
      <c r="B372" s="450" t="s">
        <v>756</v>
      </c>
      <c r="C372" s="447">
        <v>1133.1500000000001</v>
      </c>
      <c r="D372" s="448">
        <v>1116.2833333333335</v>
      </c>
      <c r="E372" s="448">
        <v>1087.866666666667</v>
      </c>
      <c r="F372" s="448">
        <v>1042.5833333333335</v>
      </c>
      <c r="G372" s="448">
        <v>1014.166666666667</v>
      </c>
      <c r="H372" s="448">
        <v>1161.5666666666671</v>
      </c>
      <c r="I372" s="448">
        <v>1189.9833333333336</v>
      </c>
      <c r="J372" s="448">
        <v>1235.2666666666671</v>
      </c>
      <c r="K372" s="447">
        <v>1144.7</v>
      </c>
      <c r="L372" s="447">
        <v>1071</v>
      </c>
      <c r="M372" s="447">
        <v>8.1906800000000004</v>
      </c>
    </row>
    <row r="373" spans="1:13">
      <c r="A373" s="245">
        <v>363</v>
      </c>
      <c r="B373" s="450" t="s">
        <v>461</v>
      </c>
      <c r="C373" s="447">
        <v>1626.65</v>
      </c>
      <c r="D373" s="448">
        <v>1631.5166666666667</v>
      </c>
      <c r="E373" s="448">
        <v>1610.1333333333332</v>
      </c>
      <c r="F373" s="448">
        <v>1593.6166666666666</v>
      </c>
      <c r="G373" s="448">
        <v>1572.2333333333331</v>
      </c>
      <c r="H373" s="448">
        <v>1648.0333333333333</v>
      </c>
      <c r="I373" s="448">
        <v>1669.416666666667</v>
      </c>
      <c r="J373" s="448">
        <v>1685.9333333333334</v>
      </c>
      <c r="K373" s="447">
        <v>1652.9</v>
      </c>
      <c r="L373" s="447">
        <v>1615</v>
      </c>
      <c r="M373" s="447">
        <v>3.0141900000000001</v>
      </c>
    </row>
    <row r="374" spans="1:13">
      <c r="A374" s="245">
        <v>364</v>
      </c>
      <c r="B374" s="450" t="s">
        <v>757</v>
      </c>
      <c r="C374" s="447">
        <v>1157.4000000000001</v>
      </c>
      <c r="D374" s="448">
        <v>1162.4666666666667</v>
      </c>
      <c r="E374" s="448">
        <v>1145.9333333333334</v>
      </c>
      <c r="F374" s="448">
        <v>1134.4666666666667</v>
      </c>
      <c r="G374" s="448">
        <v>1117.9333333333334</v>
      </c>
      <c r="H374" s="448">
        <v>1173.9333333333334</v>
      </c>
      <c r="I374" s="448">
        <v>1190.4666666666667</v>
      </c>
      <c r="J374" s="448">
        <v>1201.9333333333334</v>
      </c>
      <c r="K374" s="447">
        <v>1179</v>
      </c>
      <c r="L374" s="447">
        <v>1151</v>
      </c>
      <c r="M374" s="447">
        <v>1.0581100000000001</v>
      </c>
    </row>
    <row r="375" spans="1:13">
      <c r="A375" s="245">
        <v>365</v>
      </c>
      <c r="B375" s="450" t="s">
        <v>159</v>
      </c>
      <c r="C375" s="447">
        <v>118.85</v>
      </c>
      <c r="D375" s="448">
        <v>118.96666666666665</v>
      </c>
      <c r="E375" s="448">
        <v>117.68333333333331</v>
      </c>
      <c r="F375" s="448">
        <v>116.51666666666665</v>
      </c>
      <c r="G375" s="448">
        <v>115.23333333333331</v>
      </c>
      <c r="H375" s="448">
        <v>120.13333333333331</v>
      </c>
      <c r="I375" s="448">
        <v>121.41666666666664</v>
      </c>
      <c r="J375" s="448">
        <v>122.58333333333331</v>
      </c>
      <c r="K375" s="447">
        <v>120.25</v>
      </c>
      <c r="L375" s="447">
        <v>117.8</v>
      </c>
      <c r="M375" s="447">
        <v>109.74303</v>
      </c>
    </row>
    <row r="376" spans="1:13">
      <c r="A376" s="245">
        <v>366</v>
      </c>
      <c r="B376" s="450" t="s">
        <v>162</v>
      </c>
      <c r="C376" s="447">
        <v>227.95</v>
      </c>
      <c r="D376" s="448">
        <v>227.73333333333335</v>
      </c>
      <c r="E376" s="448">
        <v>226.2166666666667</v>
      </c>
      <c r="F376" s="448">
        <v>224.48333333333335</v>
      </c>
      <c r="G376" s="448">
        <v>222.9666666666667</v>
      </c>
      <c r="H376" s="448">
        <v>229.4666666666667</v>
      </c>
      <c r="I376" s="448">
        <v>230.98333333333335</v>
      </c>
      <c r="J376" s="448">
        <v>232.7166666666667</v>
      </c>
      <c r="K376" s="447">
        <v>229.25</v>
      </c>
      <c r="L376" s="447">
        <v>226</v>
      </c>
      <c r="M376" s="447">
        <v>122.07875</v>
      </c>
    </row>
    <row r="377" spans="1:13">
      <c r="A377" s="245">
        <v>367</v>
      </c>
      <c r="B377" s="450" t="s">
        <v>462</v>
      </c>
      <c r="C377" s="447">
        <v>351.8</v>
      </c>
      <c r="D377" s="448">
        <v>361.75</v>
      </c>
      <c r="E377" s="448">
        <v>340.05</v>
      </c>
      <c r="F377" s="448">
        <v>328.3</v>
      </c>
      <c r="G377" s="448">
        <v>306.60000000000002</v>
      </c>
      <c r="H377" s="448">
        <v>373.5</v>
      </c>
      <c r="I377" s="448">
        <v>395.20000000000005</v>
      </c>
      <c r="J377" s="448">
        <v>406.95</v>
      </c>
      <c r="K377" s="447">
        <v>383.45</v>
      </c>
      <c r="L377" s="447">
        <v>350</v>
      </c>
      <c r="M377" s="447">
        <v>51.242570000000001</v>
      </c>
    </row>
    <row r="378" spans="1:13">
      <c r="A378" s="245">
        <v>368</v>
      </c>
      <c r="B378" s="450" t="s">
        <v>270</v>
      </c>
      <c r="C378" s="447">
        <v>267.85000000000002</v>
      </c>
      <c r="D378" s="448">
        <v>268.63333333333338</v>
      </c>
      <c r="E378" s="448">
        <v>266.21666666666675</v>
      </c>
      <c r="F378" s="448">
        <v>264.58333333333337</v>
      </c>
      <c r="G378" s="448">
        <v>262.16666666666674</v>
      </c>
      <c r="H378" s="448">
        <v>270.26666666666677</v>
      </c>
      <c r="I378" s="448">
        <v>272.68333333333339</v>
      </c>
      <c r="J378" s="448">
        <v>274.31666666666678</v>
      </c>
      <c r="K378" s="447">
        <v>271.05</v>
      </c>
      <c r="L378" s="447">
        <v>267</v>
      </c>
      <c r="M378" s="447">
        <v>2.5436700000000001</v>
      </c>
    </row>
    <row r="379" spans="1:13">
      <c r="A379" s="245">
        <v>369</v>
      </c>
      <c r="B379" s="450" t="s">
        <v>463</v>
      </c>
      <c r="C379" s="447">
        <v>139.1</v>
      </c>
      <c r="D379" s="448">
        <v>140.31666666666666</v>
      </c>
      <c r="E379" s="448">
        <v>137.28333333333333</v>
      </c>
      <c r="F379" s="448">
        <v>135.46666666666667</v>
      </c>
      <c r="G379" s="448">
        <v>132.43333333333334</v>
      </c>
      <c r="H379" s="448">
        <v>142.13333333333333</v>
      </c>
      <c r="I379" s="448">
        <v>145.16666666666663</v>
      </c>
      <c r="J379" s="448">
        <v>146.98333333333332</v>
      </c>
      <c r="K379" s="447">
        <v>143.35</v>
      </c>
      <c r="L379" s="447">
        <v>138.5</v>
      </c>
      <c r="M379" s="447">
        <v>4.5291800000000002</v>
      </c>
    </row>
    <row r="380" spans="1:13">
      <c r="A380" s="245">
        <v>370</v>
      </c>
      <c r="B380" s="450" t="s">
        <v>464</v>
      </c>
      <c r="C380" s="447">
        <v>5877.7</v>
      </c>
      <c r="D380" s="448">
        <v>5862.583333333333</v>
      </c>
      <c r="E380" s="448">
        <v>5835.2166666666662</v>
      </c>
      <c r="F380" s="448">
        <v>5792.7333333333336</v>
      </c>
      <c r="G380" s="448">
        <v>5765.3666666666668</v>
      </c>
      <c r="H380" s="448">
        <v>5905.0666666666657</v>
      </c>
      <c r="I380" s="448">
        <v>5932.4333333333325</v>
      </c>
      <c r="J380" s="448">
        <v>5974.9166666666652</v>
      </c>
      <c r="K380" s="447">
        <v>5889.95</v>
      </c>
      <c r="L380" s="447">
        <v>5820.1</v>
      </c>
      <c r="M380" s="447">
        <v>5.3710000000000001E-2</v>
      </c>
    </row>
    <row r="381" spans="1:13">
      <c r="A381" s="245">
        <v>371</v>
      </c>
      <c r="B381" s="450" t="s">
        <v>271</v>
      </c>
      <c r="C381" s="447">
        <v>13303.5</v>
      </c>
      <c r="D381" s="448">
        <v>13302.716666666665</v>
      </c>
      <c r="E381" s="448">
        <v>13264.08333333333</v>
      </c>
      <c r="F381" s="448">
        <v>13224.666666666664</v>
      </c>
      <c r="G381" s="448">
        <v>13186.033333333329</v>
      </c>
      <c r="H381" s="448">
        <v>13342.133333333331</v>
      </c>
      <c r="I381" s="448">
        <v>13380.766666666666</v>
      </c>
      <c r="J381" s="448">
        <v>13420.183333333332</v>
      </c>
      <c r="K381" s="447">
        <v>13341.35</v>
      </c>
      <c r="L381" s="447">
        <v>13263.3</v>
      </c>
      <c r="M381" s="447">
        <v>2.1129999999999999E-2</v>
      </c>
    </row>
    <row r="382" spans="1:13">
      <c r="A382" s="245">
        <v>372</v>
      </c>
      <c r="B382" s="450" t="s">
        <v>161</v>
      </c>
      <c r="C382" s="447">
        <v>38.049999999999997</v>
      </c>
      <c r="D382" s="448">
        <v>37.983333333333334</v>
      </c>
      <c r="E382" s="448">
        <v>37.616666666666667</v>
      </c>
      <c r="F382" s="448">
        <v>37.18333333333333</v>
      </c>
      <c r="G382" s="448">
        <v>36.816666666666663</v>
      </c>
      <c r="H382" s="448">
        <v>38.416666666666671</v>
      </c>
      <c r="I382" s="448">
        <v>38.783333333333346</v>
      </c>
      <c r="J382" s="448">
        <v>39.216666666666676</v>
      </c>
      <c r="K382" s="447">
        <v>38.35</v>
      </c>
      <c r="L382" s="447">
        <v>37.549999999999997</v>
      </c>
      <c r="M382" s="447">
        <v>1783.07284</v>
      </c>
    </row>
    <row r="383" spans="1:13">
      <c r="A383" s="245">
        <v>373</v>
      </c>
      <c r="B383" s="450" t="s">
        <v>272</v>
      </c>
      <c r="C383" s="447">
        <v>658.7</v>
      </c>
      <c r="D383" s="448">
        <v>656.6</v>
      </c>
      <c r="E383" s="448">
        <v>637.20000000000005</v>
      </c>
      <c r="F383" s="448">
        <v>615.70000000000005</v>
      </c>
      <c r="G383" s="448">
        <v>596.30000000000007</v>
      </c>
      <c r="H383" s="448">
        <v>678.1</v>
      </c>
      <c r="I383" s="448">
        <v>697.49999999999989</v>
      </c>
      <c r="J383" s="448">
        <v>719</v>
      </c>
      <c r="K383" s="447">
        <v>676</v>
      </c>
      <c r="L383" s="447">
        <v>635.1</v>
      </c>
      <c r="M383" s="447">
        <v>5.4055</v>
      </c>
    </row>
    <row r="384" spans="1:13">
      <c r="A384" s="245">
        <v>374</v>
      </c>
      <c r="B384" s="450" t="s">
        <v>165</v>
      </c>
      <c r="C384" s="447">
        <v>207.7</v>
      </c>
      <c r="D384" s="448">
        <v>207.28333333333333</v>
      </c>
      <c r="E384" s="448">
        <v>205.56666666666666</v>
      </c>
      <c r="F384" s="448">
        <v>203.43333333333334</v>
      </c>
      <c r="G384" s="448">
        <v>201.71666666666667</v>
      </c>
      <c r="H384" s="448">
        <v>209.41666666666666</v>
      </c>
      <c r="I384" s="448">
        <v>211.1333333333333</v>
      </c>
      <c r="J384" s="448">
        <v>213.26666666666665</v>
      </c>
      <c r="K384" s="447">
        <v>209</v>
      </c>
      <c r="L384" s="447">
        <v>205.15</v>
      </c>
      <c r="M384" s="447">
        <v>113.36046</v>
      </c>
    </row>
    <row r="385" spans="1:13">
      <c r="A385" s="245">
        <v>375</v>
      </c>
      <c r="B385" s="450" t="s">
        <v>166</v>
      </c>
      <c r="C385" s="447">
        <v>144.19999999999999</v>
      </c>
      <c r="D385" s="448">
        <v>143.56666666666669</v>
      </c>
      <c r="E385" s="448">
        <v>141.48333333333338</v>
      </c>
      <c r="F385" s="448">
        <v>138.76666666666668</v>
      </c>
      <c r="G385" s="448">
        <v>136.68333333333337</v>
      </c>
      <c r="H385" s="448">
        <v>146.28333333333339</v>
      </c>
      <c r="I385" s="448">
        <v>148.3666666666667</v>
      </c>
      <c r="J385" s="448">
        <v>151.0833333333334</v>
      </c>
      <c r="K385" s="447">
        <v>145.65</v>
      </c>
      <c r="L385" s="447">
        <v>140.85</v>
      </c>
      <c r="M385" s="447">
        <v>49.203220000000002</v>
      </c>
    </row>
    <row r="386" spans="1:13">
      <c r="A386" s="245">
        <v>376</v>
      </c>
      <c r="B386" s="450" t="s">
        <v>465</v>
      </c>
      <c r="C386" s="447">
        <v>247.5</v>
      </c>
      <c r="D386" s="448">
        <v>247.13333333333333</v>
      </c>
      <c r="E386" s="448">
        <v>245.46666666666664</v>
      </c>
      <c r="F386" s="448">
        <v>243.43333333333331</v>
      </c>
      <c r="G386" s="448">
        <v>241.76666666666662</v>
      </c>
      <c r="H386" s="448">
        <v>249.16666666666666</v>
      </c>
      <c r="I386" s="448">
        <v>250.83333333333334</v>
      </c>
      <c r="J386" s="448">
        <v>252.86666666666667</v>
      </c>
      <c r="K386" s="447">
        <v>248.8</v>
      </c>
      <c r="L386" s="447">
        <v>245.1</v>
      </c>
      <c r="M386" s="447">
        <v>2.23692</v>
      </c>
    </row>
    <row r="387" spans="1:13">
      <c r="A387" s="245">
        <v>377</v>
      </c>
      <c r="B387" s="450" t="s">
        <v>466</v>
      </c>
      <c r="C387" s="447">
        <v>589.25</v>
      </c>
      <c r="D387" s="448">
        <v>597.75</v>
      </c>
      <c r="E387" s="448">
        <v>575.5</v>
      </c>
      <c r="F387" s="448">
        <v>561.75</v>
      </c>
      <c r="G387" s="448">
        <v>539.5</v>
      </c>
      <c r="H387" s="448">
        <v>611.5</v>
      </c>
      <c r="I387" s="448">
        <v>633.75</v>
      </c>
      <c r="J387" s="448">
        <v>647.5</v>
      </c>
      <c r="K387" s="447">
        <v>620</v>
      </c>
      <c r="L387" s="447">
        <v>584</v>
      </c>
      <c r="M387" s="447">
        <v>10.080260000000001</v>
      </c>
    </row>
    <row r="388" spans="1:13">
      <c r="A388" s="245">
        <v>378</v>
      </c>
      <c r="B388" s="450" t="s">
        <v>467</v>
      </c>
      <c r="C388" s="447">
        <v>29.95</v>
      </c>
      <c r="D388" s="448">
        <v>30.05</v>
      </c>
      <c r="E388" s="448">
        <v>29.75</v>
      </c>
      <c r="F388" s="448">
        <v>29.55</v>
      </c>
      <c r="G388" s="448">
        <v>29.25</v>
      </c>
      <c r="H388" s="448">
        <v>30.25</v>
      </c>
      <c r="I388" s="448">
        <v>30.550000000000004</v>
      </c>
      <c r="J388" s="448">
        <v>30.75</v>
      </c>
      <c r="K388" s="447">
        <v>30.35</v>
      </c>
      <c r="L388" s="447">
        <v>29.85</v>
      </c>
      <c r="M388" s="447">
        <v>54.909469999999999</v>
      </c>
    </row>
    <row r="389" spans="1:13">
      <c r="A389" s="245">
        <v>379</v>
      </c>
      <c r="B389" s="450" t="s">
        <v>468</v>
      </c>
      <c r="C389" s="447">
        <v>173.95</v>
      </c>
      <c r="D389" s="448">
        <v>174.31666666666669</v>
      </c>
      <c r="E389" s="448">
        <v>172.63333333333338</v>
      </c>
      <c r="F389" s="448">
        <v>171.31666666666669</v>
      </c>
      <c r="G389" s="448">
        <v>169.63333333333338</v>
      </c>
      <c r="H389" s="448">
        <v>175.63333333333338</v>
      </c>
      <c r="I389" s="448">
        <v>177.31666666666672</v>
      </c>
      <c r="J389" s="448">
        <v>178.63333333333338</v>
      </c>
      <c r="K389" s="447">
        <v>176</v>
      </c>
      <c r="L389" s="447">
        <v>173</v>
      </c>
      <c r="M389" s="447">
        <v>22.618870000000001</v>
      </c>
    </row>
    <row r="390" spans="1:13">
      <c r="A390" s="245">
        <v>380</v>
      </c>
      <c r="B390" s="450" t="s">
        <v>273</v>
      </c>
      <c r="C390" s="447">
        <v>516.45000000000005</v>
      </c>
      <c r="D390" s="448">
        <v>523.44999999999993</v>
      </c>
      <c r="E390" s="448">
        <v>506.99999999999989</v>
      </c>
      <c r="F390" s="448">
        <v>497.54999999999995</v>
      </c>
      <c r="G390" s="448">
        <v>481.09999999999991</v>
      </c>
      <c r="H390" s="448">
        <v>532.89999999999986</v>
      </c>
      <c r="I390" s="448">
        <v>549.34999999999991</v>
      </c>
      <c r="J390" s="448">
        <v>558.79999999999984</v>
      </c>
      <c r="K390" s="447">
        <v>539.9</v>
      </c>
      <c r="L390" s="447">
        <v>514</v>
      </c>
      <c r="M390" s="447">
        <v>6.6981900000000003</v>
      </c>
    </row>
    <row r="391" spans="1:13">
      <c r="A391" s="245">
        <v>381</v>
      </c>
      <c r="B391" s="450" t="s">
        <v>469</v>
      </c>
      <c r="C391" s="447">
        <v>313.55</v>
      </c>
      <c r="D391" s="448">
        <v>315</v>
      </c>
      <c r="E391" s="448">
        <v>310.8</v>
      </c>
      <c r="F391" s="448">
        <v>308.05</v>
      </c>
      <c r="G391" s="448">
        <v>303.85000000000002</v>
      </c>
      <c r="H391" s="448">
        <v>317.75</v>
      </c>
      <c r="I391" s="448">
        <v>321.95000000000005</v>
      </c>
      <c r="J391" s="448">
        <v>324.7</v>
      </c>
      <c r="K391" s="447">
        <v>319.2</v>
      </c>
      <c r="L391" s="447">
        <v>312.25</v>
      </c>
      <c r="M391" s="447">
        <v>4.1932</v>
      </c>
    </row>
    <row r="392" spans="1:13">
      <c r="A392" s="245">
        <v>382</v>
      </c>
      <c r="B392" s="450" t="s">
        <v>470</v>
      </c>
      <c r="C392" s="447">
        <v>82.8</v>
      </c>
      <c r="D392" s="448">
        <v>83.55</v>
      </c>
      <c r="E392" s="448">
        <v>81.649999999999991</v>
      </c>
      <c r="F392" s="448">
        <v>80.5</v>
      </c>
      <c r="G392" s="448">
        <v>78.599999999999994</v>
      </c>
      <c r="H392" s="448">
        <v>84.699999999999989</v>
      </c>
      <c r="I392" s="448">
        <v>86.6</v>
      </c>
      <c r="J392" s="448">
        <v>87.749999999999986</v>
      </c>
      <c r="K392" s="447">
        <v>85.45</v>
      </c>
      <c r="L392" s="447">
        <v>82.4</v>
      </c>
      <c r="M392" s="447">
        <v>60.761270000000003</v>
      </c>
    </row>
    <row r="393" spans="1:13">
      <c r="A393" s="245">
        <v>383</v>
      </c>
      <c r="B393" s="450" t="s">
        <v>471</v>
      </c>
      <c r="C393" s="447">
        <v>1933.55</v>
      </c>
      <c r="D393" s="448">
        <v>1928.2</v>
      </c>
      <c r="E393" s="448">
        <v>1916.4</v>
      </c>
      <c r="F393" s="448">
        <v>1899.25</v>
      </c>
      <c r="G393" s="448">
        <v>1887.45</v>
      </c>
      <c r="H393" s="448">
        <v>1945.3500000000001</v>
      </c>
      <c r="I393" s="448">
        <v>1957.1499999999999</v>
      </c>
      <c r="J393" s="448">
        <v>1974.3000000000002</v>
      </c>
      <c r="K393" s="447">
        <v>1940</v>
      </c>
      <c r="L393" s="447">
        <v>1911.05</v>
      </c>
      <c r="M393" s="447">
        <v>8.4860000000000005E-2</v>
      </c>
    </row>
    <row r="394" spans="1:13">
      <c r="A394" s="245">
        <v>384</v>
      </c>
      <c r="B394" s="450" t="s">
        <v>472</v>
      </c>
      <c r="C394" s="447">
        <v>368.65</v>
      </c>
      <c r="D394" s="448">
        <v>370.45</v>
      </c>
      <c r="E394" s="448">
        <v>364.09999999999997</v>
      </c>
      <c r="F394" s="448">
        <v>359.54999999999995</v>
      </c>
      <c r="G394" s="448">
        <v>353.19999999999993</v>
      </c>
      <c r="H394" s="448">
        <v>375</v>
      </c>
      <c r="I394" s="448">
        <v>381.35</v>
      </c>
      <c r="J394" s="448">
        <v>385.90000000000003</v>
      </c>
      <c r="K394" s="447">
        <v>376.8</v>
      </c>
      <c r="L394" s="447">
        <v>365.9</v>
      </c>
      <c r="M394" s="447">
        <v>7.3488100000000003</v>
      </c>
    </row>
    <row r="395" spans="1:13">
      <c r="A395" s="245">
        <v>385</v>
      </c>
      <c r="B395" s="450" t="s">
        <v>473</v>
      </c>
      <c r="C395" s="447">
        <v>183.75</v>
      </c>
      <c r="D395" s="448">
        <v>185.2833333333333</v>
      </c>
      <c r="E395" s="448">
        <v>181.9166666666666</v>
      </c>
      <c r="F395" s="448">
        <v>180.08333333333329</v>
      </c>
      <c r="G395" s="448">
        <v>176.71666666666658</v>
      </c>
      <c r="H395" s="448">
        <v>187.11666666666662</v>
      </c>
      <c r="I395" s="448">
        <v>190.48333333333329</v>
      </c>
      <c r="J395" s="448">
        <v>192.31666666666663</v>
      </c>
      <c r="K395" s="447">
        <v>188.65</v>
      </c>
      <c r="L395" s="447">
        <v>183.45</v>
      </c>
      <c r="M395" s="447">
        <v>2.66534</v>
      </c>
    </row>
    <row r="396" spans="1:13">
      <c r="A396" s="245">
        <v>386</v>
      </c>
      <c r="B396" s="450" t="s">
        <v>474</v>
      </c>
      <c r="C396" s="447">
        <v>1035.25</v>
      </c>
      <c r="D396" s="448">
        <v>1039.3166666666666</v>
      </c>
      <c r="E396" s="448">
        <v>1007.5333333333333</v>
      </c>
      <c r="F396" s="448">
        <v>979.81666666666672</v>
      </c>
      <c r="G396" s="448">
        <v>948.03333333333342</v>
      </c>
      <c r="H396" s="448">
        <v>1067.0333333333333</v>
      </c>
      <c r="I396" s="448">
        <v>1098.8166666666666</v>
      </c>
      <c r="J396" s="448">
        <v>1126.5333333333331</v>
      </c>
      <c r="K396" s="447">
        <v>1071.0999999999999</v>
      </c>
      <c r="L396" s="447">
        <v>1011.6</v>
      </c>
      <c r="M396" s="447">
        <v>8.4617599999999999</v>
      </c>
    </row>
    <row r="397" spans="1:13">
      <c r="A397" s="245">
        <v>387</v>
      </c>
      <c r="B397" s="450" t="s">
        <v>167</v>
      </c>
      <c r="C397" s="447">
        <v>2002.55</v>
      </c>
      <c r="D397" s="448">
        <v>1999.3833333333332</v>
      </c>
      <c r="E397" s="448">
        <v>1989.1666666666665</v>
      </c>
      <c r="F397" s="448">
        <v>1975.7833333333333</v>
      </c>
      <c r="G397" s="448">
        <v>1965.5666666666666</v>
      </c>
      <c r="H397" s="448">
        <v>2012.7666666666664</v>
      </c>
      <c r="I397" s="448">
        <v>2022.9833333333331</v>
      </c>
      <c r="J397" s="448">
        <v>2036.3666666666663</v>
      </c>
      <c r="K397" s="447">
        <v>2009.6</v>
      </c>
      <c r="L397" s="447">
        <v>1986</v>
      </c>
      <c r="M397" s="447">
        <v>49.775550000000003</v>
      </c>
    </row>
    <row r="398" spans="1:13">
      <c r="A398" s="245">
        <v>388</v>
      </c>
      <c r="B398" s="450" t="s">
        <v>814</v>
      </c>
      <c r="C398" s="447">
        <v>1064.2</v>
      </c>
      <c r="D398" s="448">
        <v>1062.1333333333334</v>
      </c>
      <c r="E398" s="448">
        <v>1047.7166666666669</v>
      </c>
      <c r="F398" s="448">
        <v>1031.2333333333336</v>
      </c>
      <c r="G398" s="448">
        <v>1016.8166666666671</v>
      </c>
      <c r="H398" s="448">
        <v>1078.6166666666668</v>
      </c>
      <c r="I398" s="448">
        <v>1093.0333333333333</v>
      </c>
      <c r="J398" s="448">
        <v>1109.5166666666667</v>
      </c>
      <c r="K398" s="447">
        <v>1076.55</v>
      </c>
      <c r="L398" s="447">
        <v>1045.6500000000001</v>
      </c>
      <c r="M398" s="447">
        <v>34.33549</v>
      </c>
    </row>
    <row r="399" spans="1:13">
      <c r="A399" s="245">
        <v>389</v>
      </c>
      <c r="B399" s="450" t="s">
        <v>274</v>
      </c>
      <c r="C399" s="447">
        <v>969.25</v>
      </c>
      <c r="D399" s="448">
        <v>970.06666666666661</v>
      </c>
      <c r="E399" s="448">
        <v>964.43333333333317</v>
      </c>
      <c r="F399" s="448">
        <v>959.61666666666656</v>
      </c>
      <c r="G399" s="448">
        <v>953.98333333333312</v>
      </c>
      <c r="H399" s="448">
        <v>974.88333333333321</v>
      </c>
      <c r="I399" s="448">
        <v>980.51666666666665</v>
      </c>
      <c r="J399" s="448">
        <v>985.33333333333326</v>
      </c>
      <c r="K399" s="447">
        <v>975.7</v>
      </c>
      <c r="L399" s="447">
        <v>965.25</v>
      </c>
      <c r="M399" s="447">
        <v>12.45988</v>
      </c>
    </row>
    <row r="400" spans="1:13">
      <c r="A400" s="245">
        <v>390</v>
      </c>
      <c r="B400" s="450" t="s">
        <v>476</v>
      </c>
      <c r="C400" s="447">
        <v>26.65</v>
      </c>
      <c r="D400" s="448">
        <v>26.816666666666666</v>
      </c>
      <c r="E400" s="448">
        <v>26.283333333333331</v>
      </c>
      <c r="F400" s="448">
        <v>25.916666666666664</v>
      </c>
      <c r="G400" s="448">
        <v>25.383333333333329</v>
      </c>
      <c r="H400" s="448">
        <v>27.183333333333334</v>
      </c>
      <c r="I400" s="448">
        <v>27.716666666666672</v>
      </c>
      <c r="J400" s="448">
        <v>28.083333333333336</v>
      </c>
      <c r="K400" s="447">
        <v>27.35</v>
      </c>
      <c r="L400" s="447">
        <v>26.45</v>
      </c>
      <c r="M400" s="447">
        <v>34.033709999999999</v>
      </c>
    </row>
    <row r="401" spans="1:13">
      <c r="A401" s="245">
        <v>391</v>
      </c>
      <c r="B401" s="450" t="s">
        <v>477</v>
      </c>
      <c r="C401" s="447">
        <v>2443.35</v>
      </c>
      <c r="D401" s="448">
        <v>2434.4833333333331</v>
      </c>
      <c r="E401" s="448">
        <v>2400.3166666666662</v>
      </c>
      <c r="F401" s="448">
        <v>2357.2833333333328</v>
      </c>
      <c r="G401" s="448">
        <v>2323.1166666666659</v>
      </c>
      <c r="H401" s="448">
        <v>2477.5166666666664</v>
      </c>
      <c r="I401" s="448">
        <v>2511.6833333333334</v>
      </c>
      <c r="J401" s="448">
        <v>2554.7166666666667</v>
      </c>
      <c r="K401" s="447">
        <v>2468.65</v>
      </c>
      <c r="L401" s="447">
        <v>2391.4499999999998</v>
      </c>
      <c r="M401" s="447">
        <v>0.98487999999999998</v>
      </c>
    </row>
    <row r="402" spans="1:13">
      <c r="A402" s="245">
        <v>392</v>
      </c>
      <c r="B402" s="450" t="s">
        <v>172</v>
      </c>
      <c r="C402" s="447">
        <v>6451.8</v>
      </c>
      <c r="D402" s="448">
        <v>6467.9666666666672</v>
      </c>
      <c r="E402" s="448">
        <v>6405.9333333333343</v>
      </c>
      <c r="F402" s="448">
        <v>6360.0666666666675</v>
      </c>
      <c r="G402" s="448">
        <v>6298.0333333333347</v>
      </c>
      <c r="H402" s="448">
        <v>6513.8333333333339</v>
      </c>
      <c r="I402" s="448">
        <v>6575.8666666666668</v>
      </c>
      <c r="J402" s="448">
        <v>6621.7333333333336</v>
      </c>
      <c r="K402" s="447">
        <v>6530</v>
      </c>
      <c r="L402" s="447">
        <v>6422.1</v>
      </c>
      <c r="M402" s="447">
        <v>0.98965000000000003</v>
      </c>
    </row>
    <row r="403" spans="1:13">
      <c r="A403" s="245">
        <v>393</v>
      </c>
      <c r="B403" s="450" t="s">
        <v>478</v>
      </c>
      <c r="C403" s="447">
        <v>7791.35</v>
      </c>
      <c r="D403" s="448">
        <v>7790.7833333333328</v>
      </c>
      <c r="E403" s="448">
        <v>7756.5666666666657</v>
      </c>
      <c r="F403" s="448">
        <v>7721.7833333333328</v>
      </c>
      <c r="G403" s="448">
        <v>7687.5666666666657</v>
      </c>
      <c r="H403" s="448">
        <v>7825.5666666666657</v>
      </c>
      <c r="I403" s="448">
        <v>7859.7833333333328</v>
      </c>
      <c r="J403" s="448">
        <v>7894.5666666666657</v>
      </c>
      <c r="K403" s="447">
        <v>7825</v>
      </c>
      <c r="L403" s="447">
        <v>7756</v>
      </c>
      <c r="M403" s="447">
        <v>6.855E-2</v>
      </c>
    </row>
    <row r="404" spans="1:13">
      <c r="A404" s="245">
        <v>394</v>
      </c>
      <c r="B404" s="450" t="s">
        <v>479</v>
      </c>
      <c r="C404" s="447">
        <v>5061.8500000000004</v>
      </c>
      <c r="D404" s="448">
        <v>5079.9000000000005</v>
      </c>
      <c r="E404" s="448">
        <v>4971.8000000000011</v>
      </c>
      <c r="F404" s="448">
        <v>4881.7500000000009</v>
      </c>
      <c r="G404" s="448">
        <v>4773.6500000000015</v>
      </c>
      <c r="H404" s="448">
        <v>5169.9500000000007</v>
      </c>
      <c r="I404" s="448">
        <v>5278.0500000000011</v>
      </c>
      <c r="J404" s="448">
        <v>5368.1</v>
      </c>
      <c r="K404" s="447">
        <v>5188</v>
      </c>
      <c r="L404" s="447">
        <v>4989.8500000000004</v>
      </c>
      <c r="M404" s="447">
        <v>0.15966</v>
      </c>
    </row>
    <row r="405" spans="1:13">
      <c r="A405" s="245">
        <v>395</v>
      </c>
      <c r="B405" s="450" t="s">
        <v>759</v>
      </c>
      <c r="C405" s="447">
        <v>104.9</v>
      </c>
      <c r="D405" s="448">
        <v>105.61666666666667</v>
      </c>
      <c r="E405" s="448">
        <v>103.33333333333334</v>
      </c>
      <c r="F405" s="448">
        <v>101.76666666666667</v>
      </c>
      <c r="G405" s="448">
        <v>99.483333333333334</v>
      </c>
      <c r="H405" s="448">
        <v>107.18333333333335</v>
      </c>
      <c r="I405" s="448">
        <v>109.46666666666668</v>
      </c>
      <c r="J405" s="448">
        <v>111.03333333333336</v>
      </c>
      <c r="K405" s="447">
        <v>107.9</v>
      </c>
      <c r="L405" s="447">
        <v>104.05</v>
      </c>
      <c r="M405" s="447">
        <v>6.5103799999999996</v>
      </c>
    </row>
    <row r="406" spans="1:13">
      <c r="A406" s="245">
        <v>396</v>
      </c>
      <c r="B406" s="450" t="s">
        <v>480</v>
      </c>
      <c r="C406" s="447">
        <v>415</v>
      </c>
      <c r="D406" s="448">
        <v>413.36666666666662</v>
      </c>
      <c r="E406" s="448">
        <v>409.93333333333322</v>
      </c>
      <c r="F406" s="448">
        <v>404.86666666666662</v>
      </c>
      <c r="G406" s="448">
        <v>401.43333333333322</v>
      </c>
      <c r="H406" s="448">
        <v>418.43333333333322</v>
      </c>
      <c r="I406" s="448">
        <v>421.86666666666662</v>
      </c>
      <c r="J406" s="448">
        <v>426.93333333333322</v>
      </c>
      <c r="K406" s="447">
        <v>416.8</v>
      </c>
      <c r="L406" s="447">
        <v>408.3</v>
      </c>
      <c r="M406" s="447">
        <v>3.9238300000000002</v>
      </c>
    </row>
    <row r="407" spans="1:13">
      <c r="A407" s="245">
        <v>397</v>
      </c>
      <c r="B407" s="450" t="s">
        <v>761</v>
      </c>
      <c r="C407" s="447">
        <v>272.89999999999998</v>
      </c>
      <c r="D407" s="448">
        <v>272.84999999999997</v>
      </c>
      <c r="E407" s="448">
        <v>270.04999999999995</v>
      </c>
      <c r="F407" s="448">
        <v>267.2</v>
      </c>
      <c r="G407" s="448">
        <v>264.39999999999998</v>
      </c>
      <c r="H407" s="448">
        <v>275.69999999999993</v>
      </c>
      <c r="I407" s="448">
        <v>278.5</v>
      </c>
      <c r="J407" s="448">
        <v>281.34999999999991</v>
      </c>
      <c r="K407" s="447">
        <v>275.64999999999998</v>
      </c>
      <c r="L407" s="447">
        <v>270</v>
      </c>
      <c r="M407" s="447">
        <v>4.6906600000000003</v>
      </c>
    </row>
    <row r="408" spans="1:13">
      <c r="A408" s="245">
        <v>398</v>
      </c>
      <c r="B408" s="450" t="s">
        <v>481</v>
      </c>
      <c r="C408" s="447">
        <v>2024.1</v>
      </c>
      <c r="D408" s="448">
        <v>2021.6000000000001</v>
      </c>
      <c r="E408" s="448">
        <v>2007.5000000000002</v>
      </c>
      <c r="F408" s="448">
        <v>1990.9</v>
      </c>
      <c r="G408" s="448">
        <v>1976.8000000000002</v>
      </c>
      <c r="H408" s="448">
        <v>2038.2000000000003</v>
      </c>
      <c r="I408" s="448">
        <v>2052.3000000000002</v>
      </c>
      <c r="J408" s="448">
        <v>2068.9000000000005</v>
      </c>
      <c r="K408" s="447">
        <v>2035.7</v>
      </c>
      <c r="L408" s="447">
        <v>2005</v>
      </c>
      <c r="M408" s="447">
        <v>0.13502</v>
      </c>
    </row>
    <row r="409" spans="1:13">
      <c r="A409" s="245">
        <v>399</v>
      </c>
      <c r="B409" s="450" t="s">
        <v>482</v>
      </c>
      <c r="C409" s="447">
        <v>540.75</v>
      </c>
      <c r="D409" s="448">
        <v>542.2166666666667</v>
      </c>
      <c r="E409" s="448">
        <v>534.53333333333342</v>
      </c>
      <c r="F409" s="448">
        <v>528.31666666666672</v>
      </c>
      <c r="G409" s="448">
        <v>520.63333333333344</v>
      </c>
      <c r="H409" s="448">
        <v>548.43333333333339</v>
      </c>
      <c r="I409" s="448">
        <v>556.11666666666679</v>
      </c>
      <c r="J409" s="448">
        <v>562.33333333333337</v>
      </c>
      <c r="K409" s="447">
        <v>549.9</v>
      </c>
      <c r="L409" s="447">
        <v>536</v>
      </c>
      <c r="M409" s="447">
        <v>8.3993699999999993</v>
      </c>
    </row>
    <row r="410" spans="1:13">
      <c r="A410" s="245">
        <v>400</v>
      </c>
      <c r="B410" s="450" t="s">
        <v>760</v>
      </c>
      <c r="C410" s="447">
        <v>114.25</v>
      </c>
      <c r="D410" s="448">
        <v>114.73333333333333</v>
      </c>
      <c r="E410" s="448">
        <v>113.26666666666667</v>
      </c>
      <c r="F410" s="448">
        <v>112.28333333333333</v>
      </c>
      <c r="G410" s="448">
        <v>110.81666666666666</v>
      </c>
      <c r="H410" s="448">
        <v>115.71666666666667</v>
      </c>
      <c r="I410" s="448">
        <v>117.18333333333334</v>
      </c>
      <c r="J410" s="448">
        <v>118.16666666666667</v>
      </c>
      <c r="K410" s="447">
        <v>116.2</v>
      </c>
      <c r="L410" s="447">
        <v>113.75</v>
      </c>
      <c r="M410" s="447">
        <v>19.4819</v>
      </c>
    </row>
    <row r="411" spans="1:13">
      <c r="A411" s="245">
        <v>401</v>
      </c>
      <c r="B411" s="450" t="s">
        <v>483</v>
      </c>
      <c r="C411" s="447">
        <v>208.75</v>
      </c>
      <c r="D411" s="448">
        <v>209.13333333333333</v>
      </c>
      <c r="E411" s="448">
        <v>207.26666666666665</v>
      </c>
      <c r="F411" s="448">
        <v>205.78333333333333</v>
      </c>
      <c r="G411" s="448">
        <v>203.91666666666666</v>
      </c>
      <c r="H411" s="448">
        <v>210.61666666666665</v>
      </c>
      <c r="I411" s="448">
        <v>212.48333333333332</v>
      </c>
      <c r="J411" s="448">
        <v>213.96666666666664</v>
      </c>
      <c r="K411" s="447">
        <v>211</v>
      </c>
      <c r="L411" s="447">
        <v>207.65</v>
      </c>
      <c r="M411" s="447">
        <v>0.95982999999999996</v>
      </c>
    </row>
    <row r="412" spans="1:13">
      <c r="A412" s="245">
        <v>402</v>
      </c>
      <c r="B412" s="450" t="s">
        <v>170</v>
      </c>
      <c r="C412" s="447">
        <v>27622.65</v>
      </c>
      <c r="D412" s="448">
        <v>27712.033333333336</v>
      </c>
      <c r="E412" s="448">
        <v>27449.066666666673</v>
      </c>
      <c r="F412" s="448">
        <v>27275.483333333337</v>
      </c>
      <c r="G412" s="448">
        <v>27012.516666666674</v>
      </c>
      <c r="H412" s="448">
        <v>27885.616666666672</v>
      </c>
      <c r="I412" s="448">
        <v>28148.583333333339</v>
      </c>
      <c r="J412" s="448">
        <v>28322.166666666672</v>
      </c>
      <c r="K412" s="447">
        <v>27975</v>
      </c>
      <c r="L412" s="447">
        <v>27538.45</v>
      </c>
      <c r="M412" s="447">
        <v>0.48242000000000002</v>
      </c>
    </row>
    <row r="413" spans="1:13">
      <c r="A413" s="245">
        <v>403</v>
      </c>
      <c r="B413" s="450" t="s">
        <v>484</v>
      </c>
      <c r="C413" s="447">
        <v>1868.9</v>
      </c>
      <c r="D413" s="448">
        <v>1839.4666666666669</v>
      </c>
      <c r="E413" s="448">
        <v>1761.7333333333338</v>
      </c>
      <c r="F413" s="448">
        <v>1654.5666666666668</v>
      </c>
      <c r="G413" s="448">
        <v>1576.8333333333337</v>
      </c>
      <c r="H413" s="448">
        <v>1946.6333333333339</v>
      </c>
      <c r="I413" s="448">
        <v>2024.366666666667</v>
      </c>
      <c r="J413" s="448">
        <v>2131.5333333333338</v>
      </c>
      <c r="K413" s="447">
        <v>1917.2</v>
      </c>
      <c r="L413" s="447">
        <v>1732.3</v>
      </c>
      <c r="M413" s="447">
        <v>1.50865</v>
      </c>
    </row>
    <row r="414" spans="1:13">
      <c r="A414" s="245">
        <v>404</v>
      </c>
      <c r="B414" s="450" t="s">
        <v>173</v>
      </c>
      <c r="C414" s="447">
        <v>1478.75</v>
      </c>
      <c r="D414" s="448">
        <v>1462.2666666666667</v>
      </c>
      <c r="E414" s="448">
        <v>1436.5333333333333</v>
      </c>
      <c r="F414" s="448">
        <v>1394.3166666666666</v>
      </c>
      <c r="G414" s="448">
        <v>1368.5833333333333</v>
      </c>
      <c r="H414" s="448">
        <v>1504.4833333333333</v>
      </c>
      <c r="I414" s="448">
        <v>1530.2166666666665</v>
      </c>
      <c r="J414" s="448">
        <v>1572.4333333333334</v>
      </c>
      <c r="K414" s="447">
        <v>1488</v>
      </c>
      <c r="L414" s="447">
        <v>1420.05</v>
      </c>
      <c r="M414" s="447">
        <v>22.51783</v>
      </c>
    </row>
    <row r="415" spans="1:13">
      <c r="A415" s="245">
        <v>405</v>
      </c>
      <c r="B415" s="450" t="s">
        <v>171</v>
      </c>
      <c r="C415" s="447">
        <v>1986.35</v>
      </c>
      <c r="D415" s="448">
        <v>1993.7666666666664</v>
      </c>
      <c r="E415" s="448">
        <v>1967.9333333333329</v>
      </c>
      <c r="F415" s="448">
        <v>1949.5166666666664</v>
      </c>
      <c r="G415" s="448">
        <v>1923.6833333333329</v>
      </c>
      <c r="H415" s="448">
        <v>2012.1833333333329</v>
      </c>
      <c r="I415" s="448">
        <v>2038.0166666666664</v>
      </c>
      <c r="J415" s="448">
        <v>2056.4333333333329</v>
      </c>
      <c r="K415" s="447">
        <v>2019.6</v>
      </c>
      <c r="L415" s="447">
        <v>1975.35</v>
      </c>
      <c r="M415" s="447">
        <v>2.2275900000000002</v>
      </c>
    </row>
    <row r="416" spans="1:13">
      <c r="A416" s="245">
        <v>406</v>
      </c>
      <c r="B416" s="450" t="s">
        <v>485</v>
      </c>
      <c r="C416" s="447">
        <v>452.4</v>
      </c>
      <c r="D416" s="448">
        <v>455.63333333333338</v>
      </c>
      <c r="E416" s="448">
        <v>446.26666666666677</v>
      </c>
      <c r="F416" s="448">
        <v>440.13333333333338</v>
      </c>
      <c r="G416" s="448">
        <v>430.76666666666677</v>
      </c>
      <c r="H416" s="448">
        <v>461.76666666666677</v>
      </c>
      <c r="I416" s="448">
        <v>471.13333333333344</v>
      </c>
      <c r="J416" s="448">
        <v>477.26666666666677</v>
      </c>
      <c r="K416" s="447">
        <v>465</v>
      </c>
      <c r="L416" s="447">
        <v>449.5</v>
      </c>
      <c r="M416" s="447">
        <v>4.8543799999999999</v>
      </c>
    </row>
    <row r="417" spans="1:13">
      <c r="A417" s="245">
        <v>407</v>
      </c>
      <c r="B417" s="450" t="s">
        <v>486</v>
      </c>
      <c r="C417" s="447">
        <v>1276.5</v>
      </c>
      <c r="D417" s="448">
        <v>1268.75</v>
      </c>
      <c r="E417" s="448">
        <v>1257.75</v>
      </c>
      <c r="F417" s="448">
        <v>1239</v>
      </c>
      <c r="G417" s="448">
        <v>1228</v>
      </c>
      <c r="H417" s="448">
        <v>1287.5</v>
      </c>
      <c r="I417" s="448">
        <v>1298.5</v>
      </c>
      <c r="J417" s="448">
        <v>1317.25</v>
      </c>
      <c r="K417" s="447">
        <v>1279.75</v>
      </c>
      <c r="L417" s="447">
        <v>1250</v>
      </c>
      <c r="M417" s="447">
        <v>0.25633</v>
      </c>
    </row>
    <row r="418" spans="1:13">
      <c r="A418" s="245">
        <v>408</v>
      </c>
      <c r="B418" s="450" t="s">
        <v>762</v>
      </c>
      <c r="C418" s="447">
        <v>1742.65</v>
      </c>
      <c r="D418" s="448">
        <v>1748.3</v>
      </c>
      <c r="E418" s="448">
        <v>1722.6</v>
      </c>
      <c r="F418" s="448">
        <v>1702.55</v>
      </c>
      <c r="G418" s="448">
        <v>1676.85</v>
      </c>
      <c r="H418" s="448">
        <v>1768.35</v>
      </c>
      <c r="I418" s="448">
        <v>1794.0500000000002</v>
      </c>
      <c r="J418" s="448">
        <v>1814.1</v>
      </c>
      <c r="K418" s="447">
        <v>1774</v>
      </c>
      <c r="L418" s="447">
        <v>1728.25</v>
      </c>
      <c r="M418" s="447">
        <v>0.81782999999999995</v>
      </c>
    </row>
    <row r="419" spans="1:13">
      <c r="A419" s="245">
        <v>409</v>
      </c>
      <c r="B419" s="450" t="s">
        <v>487</v>
      </c>
      <c r="C419" s="447">
        <v>583.95000000000005</v>
      </c>
      <c r="D419" s="448">
        <v>590.31666666666672</v>
      </c>
      <c r="E419" s="448">
        <v>575.63333333333344</v>
      </c>
      <c r="F419" s="448">
        <v>567.31666666666672</v>
      </c>
      <c r="G419" s="448">
        <v>552.63333333333344</v>
      </c>
      <c r="H419" s="448">
        <v>598.63333333333344</v>
      </c>
      <c r="I419" s="448">
        <v>613.31666666666661</v>
      </c>
      <c r="J419" s="448">
        <v>621.63333333333344</v>
      </c>
      <c r="K419" s="447">
        <v>605</v>
      </c>
      <c r="L419" s="447">
        <v>582</v>
      </c>
      <c r="M419" s="447">
        <v>1.1440699999999999</v>
      </c>
    </row>
    <row r="420" spans="1:13">
      <c r="A420" s="245">
        <v>410</v>
      </c>
      <c r="B420" s="450" t="s">
        <v>488</v>
      </c>
      <c r="C420" s="447">
        <v>11.1</v>
      </c>
      <c r="D420" s="448">
        <v>11.266666666666666</v>
      </c>
      <c r="E420" s="448">
        <v>10.733333333333331</v>
      </c>
      <c r="F420" s="448">
        <v>10.366666666666665</v>
      </c>
      <c r="G420" s="448">
        <v>9.8333333333333304</v>
      </c>
      <c r="H420" s="448">
        <v>11.633333333333331</v>
      </c>
      <c r="I420" s="448">
        <v>12.166666666666666</v>
      </c>
      <c r="J420" s="448">
        <v>12.533333333333331</v>
      </c>
      <c r="K420" s="447">
        <v>11.8</v>
      </c>
      <c r="L420" s="447">
        <v>10.9</v>
      </c>
      <c r="M420" s="447">
        <v>1082.45515</v>
      </c>
    </row>
    <row r="421" spans="1:13">
      <c r="A421" s="245">
        <v>411</v>
      </c>
      <c r="B421" s="450" t="s">
        <v>763</v>
      </c>
      <c r="C421" s="447">
        <v>76.25</v>
      </c>
      <c r="D421" s="448">
        <v>76.216666666666654</v>
      </c>
      <c r="E421" s="448">
        <v>75.233333333333306</v>
      </c>
      <c r="F421" s="448">
        <v>74.216666666666654</v>
      </c>
      <c r="G421" s="448">
        <v>73.233333333333306</v>
      </c>
      <c r="H421" s="448">
        <v>77.233333333333306</v>
      </c>
      <c r="I421" s="448">
        <v>78.216666666666654</v>
      </c>
      <c r="J421" s="448">
        <v>79.233333333333306</v>
      </c>
      <c r="K421" s="447">
        <v>77.2</v>
      </c>
      <c r="L421" s="447">
        <v>75.2</v>
      </c>
      <c r="M421" s="447">
        <v>49.125830000000001</v>
      </c>
    </row>
    <row r="422" spans="1:13">
      <c r="A422" s="245">
        <v>412</v>
      </c>
      <c r="B422" s="450" t="s">
        <v>489</v>
      </c>
      <c r="C422" s="447">
        <v>108.05</v>
      </c>
      <c r="D422" s="448">
        <v>109.36666666666667</v>
      </c>
      <c r="E422" s="448">
        <v>105.83333333333334</v>
      </c>
      <c r="F422" s="448">
        <v>103.61666666666667</v>
      </c>
      <c r="G422" s="448">
        <v>100.08333333333334</v>
      </c>
      <c r="H422" s="448">
        <v>111.58333333333334</v>
      </c>
      <c r="I422" s="448">
        <v>115.11666666666667</v>
      </c>
      <c r="J422" s="448">
        <v>117.33333333333334</v>
      </c>
      <c r="K422" s="447">
        <v>112.9</v>
      </c>
      <c r="L422" s="447">
        <v>107.15</v>
      </c>
      <c r="M422" s="447">
        <v>31.414439999999999</v>
      </c>
    </row>
    <row r="423" spans="1:13">
      <c r="A423" s="245">
        <v>413</v>
      </c>
      <c r="B423" s="450" t="s">
        <v>169</v>
      </c>
      <c r="C423" s="447">
        <v>401.2</v>
      </c>
      <c r="D423" s="448">
        <v>394.5333333333333</v>
      </c>
      <c r="E423" s="448">
        <v>384.66666666666663</v>
      </c>
      <c r="F423" s="448">
        <v>368.13333333333333</v>
      </c>
      <c r="G423" s="448">
        <v>358.26666666666665</v>
      </c>
      <c r="H423" s="448">
        <v>411.06666666666661</v>
      </c>
      <c r="I423" s="448">
        <v>420.93333333333328</v>
      </c>
      <c r="J423" s="448">
        <v>437.46666666666658</v>
      </c>
      <c r="K423" s="447">
        <v>404.4</v>
      </c>
      <c r="L423" s="447">
        <v>378</v>
      </c>
      <c r="M423" s="447">
        <v>1928.10772</v>
      </c>
    </row>
    <row r="424" spans="1:13">
      <c r="A424" s="245">
        <v>414</v>
      </c>
      <c r="B424" s="450" t="s">
        <v>168</v>
      </c>
      <c r="C424" s="447">
        <v>122</v>
      </c>
      <c r="D424" s="448">
        <v>122.73333333333335</v>
      </c>
      <c r="E424" s="448">
        <v>120.6666666666667</v>
      </c>
      <c r="F424" s="448">
        <v>119.33333333333336</v>
      </c>
      <c r="G424" s="448">
        <v>117.26666666666671</v>
      </c>
      <c r="H424" s="448">
        <v>124.06666666666669</v>
      </c>
      <c r="I424" s="448">
        <v>126.13333333333335</v>
      </c>
      <c r="J424" s="448">
        <v>127.46666666666668</v>
      </c>
      <c r="K424" s="447">
        <v>124.8</v>
      </c>
      <c r="L424" s="447">
        <v>121.4</v>
      </c>
      <c r="M424" s="447">
        <v>362.01474999999999</v>
      </c>
    </row>
    <row r="425" spans="1:13">
      <c r="A425" s="245">
        <v>415</v>
      </c>
      <c r="B425" s="450" t="s">
        <v>766</v>
      </c>
      <c r="C425" s="447">
        <v>242.15</v>
      </c>
      <c r="D425" s="448">
        <v>238.9</v>
      </c>
      <c r="E425" s="448">
        <v>232.25</v>
      </c>
      <c r="F425" s="448">
        <v>222.35</v>
      </c>
      <c r="G425" s="448">
        <v>215.7</v>
      </c>
      <c r="H425" s="448">
        <v>248.8</v>
      </c>
      <c r="I425" s="448">
        <v>255.45000000000005</v>
      </c>
      <c r="J425" s="448">
        <v>265.35000000000002</v>
      </c>
      <c r="K425" s="447">
        <v>245.55</v>
      </c>
      <c r="L425" s="447">
        <v>229</v>
      </c>
      <c r="M425" s="447">
        <v>31.98367</v>
      </c>
    </row>
    <row r="426" spans="1:13">
      <c r="A426" s="245">
        <v>416</v>
      </c>
      <c r="B426" s="450" t="s">
        <v>833</v>
      </c>
      <c r="C426" s="447">
        <v>240.3</v>
      </c>
      <c r="D426" s="448">
        <v>240.13333333333335</v>
      </c>
      <c r="E426" s="448">
        <v>237.4666666666667</v>
      </c>
      <c r="F426" s="448">
        <v>234.63333333333335</v>
      </c>
      <c r="G426" s="448">
        <v>231.9666666666667</v>
      </c>
      <c r="H426" s="448">
        <v>242.9666666666667</v>
      </c>
      <c r="I426" s="448">
        <v>245.63333333333338</v>
      </c>
      <c r="J426" s="448">
        <v>248.4666666666667</v>
      </c>
      <c r="K426" s="447">
        <v>242.8</v>
      </c>
      <c r="L426" s="447">
        <v>237.3</v>
      </c>
      <c r="M426" s="447">
        <v>5.0487900000000003</v>
      </c>
    </row>
    <row r="427" spans="1:13">
      <c r="A427" s="245">
        <v>417</v>
      </c>
      <c r="B427" s="450" t="s">
        <v>174</v>
      </c>
      <c r="C427" s="447">
        <v>794.7</v>
      </c>
      <c r="D427" s="448">
        <v>796.26666666666677</v>
      </c>
      <c r="E427" s="448">
        <v>786.53333333333353</v>
      </c>
      <c r="F427" s="448">
        <v>778.36666666666679</v>
      </c>
      <c r="G427" s="448">
        <v>768.63333333333355</v>
      </c>
      <c r="H427" s="448">
        <v>804.43333333333351</v>
      </c>
      <c r="I427" s="448">
        <v>814.16666666666686</v>
      </c>
      <c r="J427" s="448">
        <v>822.33333333333348</v>
      </c>
      <c r="K427" s="447">
        <v>806</v>
      </c>
      <c r="L427" s="447">
        <v>788.1</v>
      </c>
      <c r="M427" s="447">
        <v>3.5004300000000002</v>
      </c>
    </row>
    <row r="428" spans="1:13">
      <c r="A428" s="245">
        <v>418</v>
      </c>
      <c r="B428" s="450" t="s">
        <v>490</v>
      </c>
      <c r="C428" s="447">
        <v>692.7</v>
      </c>
      <c r="D428" s="448">
        <v>696.15</v>
      </c>
      <c r="E428" s="448">
        <v>677.9</v>
      </c>
      <c r="F428" s="448">
        <v>663.1</v>
      </c>
      <c r="G428" s="448">
        <v>644.85</v>
      </c>
      <c r="H428" s="448">
        <v>710.94999999999993</v>
      </c>
      <c r="I428" s="448">
        <v>729.19999999999993</v>
      </c>
      <c r="J428" s="448">
        <v>743.99999999999989</v>
      </c>
      <c r="K428" s="447">
        <v>714.4</v>
      </c>
      <c r="L428" s="447">
        <v>681.35</v>
      </c>
      <c r="M428" s="447">
        <v>6.4099700000000004</v>
      </c>
    </row>
    <row r="429" spans="1:13">
      <c r="A429" s="245">
        <v>419</v>
      </c>
      <c r="B429" s="450" t="s">
        <v>793</v>
      </c>
      <c r="C429" s="447">
        <v>313.3</v>
      </c>
      <c r="D429" s="448">
        <v>314.5</v>
      </c>
      <c r="E429" s="448">
        <v>311</v>
      </c>
      <c r="F429" s="448">
        <v>308.7</v>
      </c>
      <c r="G429" s="448">
        <v>305.2</v>
      </c>
      <c r="H429" s="448">
        <v>316.8</v>
      </c>
      <c r="I429" s="448">
        <v>320.3</v>
      </c>
      <c r="J429" s="448">
        <v>322.60000000000002</v>
      </c>
      <c r="K429" s="447">
        <v>318</v>
      </c>
      <c r="L429" s="447">
        <v>312.2</v>
      </c>
      <c r="M429" s="447">
        <v>3.9895700000000001</v>
      </c>
    </row>
    <row r="430" spans="1:13">
      <c r="A430" s="245">
        <v>420</v>
      </c>
      <c r="B430" s="450" t="s">
        <v>491</v>
      </c>
      <c r="C430" s="447">
        <v>224.4</v>
      </c>
      <c r="D430" s="448">
        <v>225.15</v>
      </c>
      <c r="E430" s="448">
        <v>222.35000000000002</v>
      </c>
      <c r="F430" s="448">
        <v>220.3</v>
      </c>
      <c r="G430" s="448">
        <v>217.50000000000003</v>
      </c>
      <c r="H430" s="448">
        <v>227.20000000000002</v>
      </c>
      <c r="I430" s="448">
        <v>230.00000000000003</v>
      </c>
      <c r="J430" s="448">
        <v>232.05</v>
      </c>
      <c r="K430" s="447">
        <v>227.95</v>
      </c>
      <c r="L430" s="447">
        <v>223.1</v>
      </c>
      <c r="M430" s="447">
        <v>6.56515</v>
      </c>
    </row>
    <row r="431" spans="1:13">
      <c r="A431" s="245">
        <v>421</v>
      </c>
      <c r="B431" s="450" t="s">
        <v>175</v>
      </c>
      <c r="C431" s="447">
        <v>690.4</v>
      </c>
      <c r="D431" s="448">
        <v>690.9666666666667</v>
      </c>
      <c r="E431" s="448">
        <v>687.43333333333339</v>
      </c>
      <c r="F431" s="448">
        <v>684.4666666666667</v>
      </c>
      <c r="G431" s="448">
        <v>680.93333333333339</v>
      </c>
      <c r="H431" s="448">
        <v>693.93333333333339</v>
      </c>
      <c r="I431" s="448">
        <v>697.4666666666667</v>
      </c>
      <c r="J431" s="448">
        <v>700.43333333333339</v>
      </c>
      <c r="K431" s="447">
        <v>694.5</v>
      </c>
      <c r="L431" s="447">
        <v>688</v>
      </c>
      <c r="M431" s="447">
        <v>34.342309999999998</v>
      </c>
    </row>
    <row r="432" spans="1:13">
      <c r="A432" s="245">
        <v>422</v>
      </c>
      <c r="B432" s="450" t="s">
        <v>176</v>
      </c>
      <c r="C432" s="447">
        <v>524.70000000000005</v>
      </c>
      <c r="D432" s="448">
        <v>526.56666666666672</v>
      </c>
      <c r="E432" s="448">
        <v>521.13333333333344</v>
      </c>
      <c r="F432" s="448">
        <v>517.56666666666672</v>
      </c>
      <c r="G432" s="448">
        <v>512.13333333333344</v>
      </c>
      <c r="H432" s="448">
        <v>530.13333333333344</v>
      </c>
      <c r="I432" s="448">
        <v>535.56666666666661</v>
      </c>
      <c r="J432" s="448">
        <v>539.13333333333344</v>
      </c>
      <c r="K432" s="447">
        <v>532</v>
      </c>
      <c r="L432" s="447">
        <v>523</v>
      </c>
      <c r="M432" s="447">
        <v>16.477129999999999</v>
      </c>
    </row>
    <row r="433" spans="1:13">
      <c r="A433" s="245">
        <v>423</v>
      </c>
      <c r="B433" s="450" t="s">
        <v>492</v>
      </c>
      <c r="C433" s="447">
        <v>2471.3000000000002</v>
      </c>
      <c r="D433" s="448">
        <v>2466.1</v>
      </c>
      <c r="E433" s="448">
        <v>2427.1999999999998</v>
      </c>
      <c r="F433" s="448">
        <v>2383.1</v>
      </c>
      <c r="G433" s="448">
        <v>2344.1999999999998</v>
      </c>
      <c r="H433" s="448">
        <v>2510.1999999999998</v>
      </c>
      <c r="I433" s="448">
        <v>2549.1000000000004</v>
      </c>
      <c r="J433" s="448">
        <v>2593.1999999999998</v>
      </c>
      <c r="K433" s="447">
        <v>2505</v>
      </c>
      <c r="L433" s="447">
        <v>2422</v>
      </c>
      <c r="M433" s="447">
        <v>0.50975000000000004</v>
      </c>
    </row>
    <row r="434" spans="1:13">
      <c r="A434" s="245">
        <v>424</v>
      </c>
      <c r="B434" s="450" t="s">
        <v>493</v>
      </c>
      <c r="C434" s="447">
        <v>727.25</v>
      </c>
      <c r="D434" s="448">
        <v>731.65</v>
      </c>
      <c r="E434" s="448">
        <v>720.19999999999993</v>
      </c>
      <c r="F434" s="448">
        <v>713.15</v>
      </c>
      <c r="G434" s="448">
        <v>701.69999999999993</v>
      </c>
      <c r="H434" s="448">
        <v>738.69999999999993</v>
      </c>
      <c r="I434" s="448">
        <v>750.15</v>
      </c>
      <c r="J434" s="448">
        <v>757.19999999999993</v>
      </c>
      <c r="K434" s="447">
        <v>743.1</v>
      </c>
      <c r="L434" s="447">
        <v>724.6</v>
      </c>
      <c r="M434" s="447">
        <v>0.51187000000000005</v>
      </c>
    </row>
    <row r="435" spans="1:13">
      <c r="A435" s="245">
        <v>425</v>
      </c>
      <c r="B435" s="450" t="s">
        <v>494</v>
      </c>
      <c r="C435" s="447">
        <v>260.10000000000002</v>
      </c>
      <c r="D435" s="448">
        <v>261.55</v>
      </c>
      <c r="E435" s="448">
        <v>258.10000000000002</v>
      </c>
      <c r="F435" s="448">
        <v>256.10000000000002</v>
      </c>
      <c r="G435" s="448">
        <v>252.65000000000003</v>
      </c>
      <c r="H435" s="448">
        <v>263.55</v>
      </c>
      <c r="I435" s="448">
        <v>266.99999999999994</v>
      </c>
      <c r="J435" s="448">
        <v>269</v>
      </c>
      <c r="K435" s="447">
        <v>265</v>
      </c>
      <c r="L435" s="447">
        <v>259.55</v>
      </c>
      <c r="M435" s="447">
        <v>5.0413800000000002</v>
      </c>
    </row>
    <row r="436" spans="1:13">
      <c r="A436" s="245">
        <v>426</v>
      </c>
      <c r="B436" s="450" t="s">
        <v>495</v>
      </c>
      <c r="C436" s="447">
        <v>271.89999999999998</v>
      </c>
      <c r="D436" s="448">
        <v>271.0333333333333</v>
      </c>
      <c r="E436" s="448">
        <v>269.06666666666661</v>
      </c>
      <c r="F436" s="448">
        <v>266.23333333333329</v>
      </c>
      <c r="G436" s="448">
        <v>264.26666666666659</v>
      </c>
      <c r="H436" s="448">
        <v>273.86666666666662</v>
      </c>
      <c r="I436" s="448">
        <v>275.83333333333331</v>
      </c>
      <c r="J436" s="448">
        <v>278.66666666666663</v>
      </c>
      <c r="K436" s="447">
        <v>273</v>
      </c>
      <c r="L436" s="447">
        <v>268.2</v>
      </c>
      <c r="M436" s="447">
        <v>1.8617600000000001</v>
      </c>
    </row>
    <row r="437" spans="1:13">
      <c r="A437" s="245">
        <v>427</v>
      </c>
      <c r="B437" s="450" t="s">
        <v>496</v>
      </c>
      <c r="C437" s="447">
        <v>2180.4</v>
      </c>
      <c r="D437" s="448">
        <v>2196.7999999999997</v>
      </c>
      <c r="E437" s="448">
        <v>2154.5999999999995</v>
      </c>
      <c r="F437" s="448">
        <v>2128.7999999999997</v>
      </c>
      <c r="G437" s="448">
        <v>2086.5999999999995</v>
      </c>
      <c r="H437" s="448">
        <v>2222.5999999999995</v>
      </c>
      <c r="I437" s="448">
        <v>2264.7999999999993</v>
      </c>
      <c r="J437" s="448">
        <v>2290.5999999999995</v>
      </c>
      <c r="K437" s="447">
        <v>2239</v>
      </c>
      <c r="L437" s="447">
        <v>2171</v>
      </c>
      <c r="M437" s="447">
        <v>0.93794</v>
      </c>
    </row>
    <row r="438" spans="1:13">
      <c r="A438" s="245">
        <v>428</v>
      </c>
      <c r="B438" s="450" t="s">
        <v>764</v>
      </c>
      <c r="C438" s="447">
        <v>729.65</v>
      </c>
      <c r="D438" s="448">
        <v>720.94999999999993</v>
      </c>
      <c r="E438" s="448">
        <v>711.69999999999982</v>
      </c>
      <c r="F438" s="448">
        <v>693.74999999999989</v>
      </c>
      <c r="G438" s="448">
        <v>684.49999999999977</v>
      </c>
      <c r="H438" s="448">
        <v>738.89999999999986</v>
      </c>
      <c r="I438" s="448">
        <v>748.15000000000009</v>
      </c>
      <c r="J438" s="448">
        <v>766.09999999999991</v>
      </c>
      <c r="K438" s="447">
        <v>730.2</v>
      </c>
      <c r="L438" s="447">
        <v>703</v>
      </c>
      <c r="M438" s="447">
        <v>5.6649000000000003</v>
      </c>
    </row>
    <row r="439" spans="1:13">
      <c r="A439" s="245">
        <v>429</v>
      </c>
      <c r="B439" s="450" t="s">
        <v>813</v>
      </c>
      <c r="C439" s="447">
        <v>520.79999999999995</v>
      </c>
      <c r="D439" s="448">
        <v>518.6</v>
      </c>
      <c r="E439" s="448">
        <v>512.20000000000005</v>
      </c>
      <c r="F439" s="448">
        <v>503.6</v>
      </c>
      <c r="G439" s="448">
        <v>497.20000000000005</v>
      </c>
      <c r="H439" s="448">
        <v>527.20000000000005</v>
      </c>
      <c r="I439" s="448">
        <v>533.59999999999991</v>
      </c>
      <c r="J439" s="448">
        <v>542.20000000000005</v>
      </c>
      <c r="K439" s="447">
        <v>525</v>
      </c>
      <c r="L439" s="447">
        <v>510</v>
      </c>
      <c r="M439" s="447">
        <v>1.8606400000000001</v>
      </c>
    </row>
    <row r="440" spans="1:13">
      <c r="A440" s="245">
        <v>430</v>
      </c>
      <c r="B440" s="450" t="s">
        <v>497</v>
      </c>
      <c r="C440" s="447">
        <v>5.45</v>
      </c>
      <c r="D440" s="448">
        <v>5.4666666666666659</v>
      </c>
      <c r="E440" s="448">
        <v>5.383333333333332</v>
      </c>
      <c r="F440" s="448">
        <v>5.3166666666666664</v>
      </c>
      <c r="G440" s="448">
        <v>5.2333333333333325</v>
      </c>
      <c r="H440" s="448">
        <v>5.5333333333333314</v>
      </c>
      <c r="I440" s="448">
        <v>5.6166666666666654</v>
      </c>
      <c r="J440" s="448">
        <v>5.6833333333333309</v>
      </c>
      <c r="K440" s="447">
        <v>5.55</v>
      </c>
      <c r="L440" s="447">
        <v>5.4</v>
      </c>
      <c r="M440" s="447">
        <v>178.45931999999999</v>
      </c>
    </row>
    <row r="441" spans="1:13">
      <c r="A441" s="245">
        <v>431</v>
      </c>
      <c r="B441" s="450" t="s">
        <v>498</v>
      </c>
      <c r="C441" s="447">
        <v>133.9</v>
      </c>
      <c r="D441" s="448">
        <v>134.23333333333332</v>
      </c>
      <c r="E441" s="448">
        <v>132.46666666666664</v>
      </c>
      <c r="F441" s="448">
        <v>131.03333333333333</v>
      </c>
      <c r="G441" s="448">
        <v>129.26666666666665</v>
      </c>
      <c r="H441" s="448">
        <v>135.66666666666663</v>
      </c>
      <c r="I441" s="448">
        <v>137.43333333333334</v>
      </c>
      <c r="J441" s="448">
        <v>138.86666666666662</v>
      </c>
      <c r="K441" s="447">
        <v>136</v>
      </c>
      <c r="L441" s="447">
        <v>132.80000000000001</v>
      </c>
      <c r="M441" s="447">
        <v>1.6312</v>
      </c>
    </row>
    <row r="442" spans="1:13">
      <c r="A442" s="245">
        <v>432</v>
      </c>
      <c r="B442" s="450" t="s">
        <v>765</v>
      </c>
      <c r="C442" s="447">
        <v>1530.95</v>
      </c>
      <c r="D442" s="448">
        <v>1536.0666666666666</v>
      </c>
      <c r="E442" s="448">
        <v>1521.1333333333332</v>
      </c>
      <c r="F442" s="448">
        <v>1511.3166666666666</v>
      </c>
      <c r="G442" s="448">
        <v>1496.3833333333332</v>
      </c>
      <c r="H442" s="448">
        <v>1545.8833333333332</v>
      </c>
      <c r="I442" s="448">
        <v>1560.8166666666666</v>
      </c>
      <c r="J442" s="448">
        <v>1570.6333333333332</v>
      </c>
      <c r="K442" s="447">
        <v>1551</v>
      </c>
      <c r="L442" s="447">
        <v>1526.25</v>
      </c>
      <c r="M442" s="447">
        <v>7.2900000000000006E-2</v>
      </c>
    </row>
    <row r="443" spans="1:13">
      <c r="A443" s="245">
        <v>433</v>
      </c>
      <c r="B443" s="450" t="s">
        <v>499</v>
      </c>
      <c r="C443" s="447">
        <v>1083.25</v>
      </c>
      <c r="D443" s="448">
        <v>1092.5</v>
      </c>
      <c r="E443" s="448">
        <v>1062</v>
      </c>
      <c r="F443" s="448">
        <v>1040.75</v>
      </c>
      <c r="G443" s="448">
        <v>1010.25</v>
      </c>
      <c r="H443" s="448">
        <v>1113.75</v>
      </c>
      <c r="I443" s="448">
        <v>1144.25</v>
      </c>
      <c r="J443" s="448">
        <v>1165.5</v>
      </c>
      <c r="K443" s="447">
        <v>1123</v>
      </c>
      <c r="L443" s="447">
        <v>1071.25</v>
      </c>
      <c r="M443" s="447">
        <v>2.8714300000000001</v>
      </c>
    </row>
    <row r="444" spans="1:13">
      <c r="A444" s="245">
        <v>434</v>
      </c>
      <c r="B444" s="450" t="s">
        <v>275</v>
      </c>
      <c r="C444" s="447">
        <v>570.70000000000005</v>
      </c>
      <c r="D444" s="448">
        <v>573.91666666666663</v>
      </c>
      <c r="E444" s="448">
        <v>565.83333333333326</v>
      </c>
      <c r="F444" s="448">
        <v>560.96666666666658</v>
      </c>
      <c r="G444" s="448">
        <v>552.88333333333321</v>
      </c>
      <c r="H444" s="448">
        <v>578.7833333333333</v>
      </c>
      <c r="I444" s="448">
        <v>586.86666666666656</v>
      </c>
      <c r="J444" s="448">
        <v>591.73333333333335</v>
      </c>
      <c r="K444" s="447">
        <v>582</v>
      </c>
      <c r="L444" s="447">
        <v>569.04999999999995</v>
      </c>
      <c r="M444" s="447">
        <v>2.3269500000000001</v>
      </c>
    </row>
    <row r="445" spans="1:13">
      <c r="A445" s="245">
        <v>435</v>
      </c>
      <c r="B445" s="450" t="s">
        <v>500</v>
      </c>
      <c r="C445" s="447">
        <v>1299.55</v>
      </c>
      <c r="D445" s="448">
        <v>1317.2833333333333</v>
      </c>
      <c r="E445" s="448">
        <v>1245.2666666666667</v>
      </c>
      <c r="F445" s="448">
        <v>1190.9833333333333</v>
      </c>
      <c r="G445" s="448">
        <v>1118.9666666666667</v>
      </c>
      <c r="H445" s="448">
        <v>1371.5666666666666</v>
      </c>
      <c r="I445" s="448">
        <v>1443.583333333333</v>
      </c>
      <c r="J445" s="448">
        <v>1497.8666666666666</v>
      </c>
      <c r="K445" s="447">
        <v>1389.3</v>
      </c>
      <c r="L445" s="447">
        <v>1263</v>
      </c>
      <c r="M445" s="447">
        <v>20.325109999999999</v>
      </c>
    </row>
    <row r="446" spans="1:13">
      <c r="A446" s="245">
        <v>436</v>
      </c>
      <c r="B446" s="450" t="s">
        <v>501</v>
      </c>
      <c r="C446" s="447">
        <v>558.95000000000005</v>
      </c>
      <c r="D446" s="448">
        <v>572.01666666666665</v>
      </c>
      <c r="E446" s="448">
        <v>537.48333333333335</v>
      </c>
      <c r="F446" s="448">
        <v>516.01666666666665</v>
      </c>
      <c r="G446" s="448">
        <v>481.48333333333335</v>
      </c>
      <c r="H446" s="448">
        <v>593.48333333333335</v>
      </c>
      <c r="I446" s="448">
        <v>628.01666666666665</v>
      </c>
      <c r="J446" s="448">
        <v>649.48333333333335</v>
      </c>
      <c r="K446" s="447">
        <v>606.54999999999995</v>
      </c>
      <c r="L446" s="447">
        <v>550.54999999999995</v>
      </c>
      <c r="M446" s="447">
        <v>3.7629000000000001</v>
      </c>
    </row>
    <row r="447" spans="1:13">
      <c r="A447" s="245">
        <v>437</v>
      </c>
      <c r="B447" s="450" t="s">
        <v>502</v>
      </c>
      <c r="C447" s="447">
        <v>7225.1</v>
      </c>
      <c r="D447" s="448">
        <v>7216.166666666667</v>
      </c>
      <c r="E447" s="448">
        <v>7159.5833333333339</v>
      </c>
      <c r="F447" s="448">
        <v>7094.0666666666666</v>
      </c>
      <c r="G447" s="448">
        <v>7037.4833333333336</v>
      </c>
      <c r="H447" s="448">
        <v>7281.6833333333343</v>
      </c>
      <c r="I447" s="448">
        <v>7338.2666666666682</v>
      </c>
      <c r="J447" s="448">
        <v>7403.7833333333347</v>
      </c>
      <c r="K447" s="447">
        <v>7272.75</v>
      </c>
      <c r="L447" s="447">
        <v>7150.65</v>
      </c>
      <c r="M447" s="447">
        <v>2.315E-2</v>
      </c>
    </row>
    <row r="448" spans="1:13">
      <c r="A448" s="245">
        <v>438</v>
      </c>
      <c r="B448" s="450" t="s">
        <v>503</v>
      </c>
      <c r="C448" s="447">
        <v>330.9</v>
      </c>
      <c r="D448" s="448">
        <v>329.38333333333327</v>
      </c>
      <c r="E448" s="448">
        <v>321.06666666666655</v>
      </c>
      <c r="F448" s="448">
        <v>311.23333333333329</v>
      </c>
      <c r="G448" s="448">
        <v>302.91666666666657</v>
      </c>
      <c r="H448" s="448">
        <v>339.21666666666653</v>
      </c>
      <c r="I448" s="448">
        <v>347.53333333333325</v>
      </c>
      <c r="J448" s="448">
        <v>357.3666666666665</v>
      </c>
      <c r="K448" s="447">
        <v>337.7</v>
      </c>
      <c r="L448" s="447">
        <v>319.55</v>
      </c>
      <c r="M448" s="447">
        <v>10.00163</v>
      </c>
    </row>
    <row r="449" spans="1:13">
      <c r="A449" s="245">
        <v>439</v>
      </c>
      <c r="B449" s="450" t="s">
        <v>504</v>
      </c>
      <c r="C449" s="447">
        <v>40.450000000000003</v>
      </c>
      <c r="D449" s="448">
        <v>40.616666666666667</v>
      </c>
      <c r="E449" s="448">
        <v>39.533333333333331</v>
      </c>
      <c r="F449" s="448">
        <v>38.616666666666667</v>
      </c>
      <c r="G449" s="448">
        <v>37.533333333333331</v>
      </c>
      <c r="H449" s="448">
        <v>41.533333333333331</v>
      </c>
      <c r="I449" s="448">
        <v>42.61666666666666</v>
      </c>
      <c r="J449" s="448">
        <v>43.533333333333331</v>
      </c>
      <c r="K449" s="447">
        <v>41.7</v>
      </c>
      <c r="L449" s="447">
        <v>39.700000000000003</v>
      </c>
      <c r="M449" s="447">
        <v>267.44594999999998</v>
      </c>
    </row>
    <row r="450" spans="1:13">
      <c r="A450" s="245">
        <v>440</v>
      </c>
      <c r="B450" s="450" t="s">
        <v>188</v>
      </c>
      <c r="C450" s="447">
        <v>625</v>
      </c>
      <c r="D450" s="448">
        <v>628.08333333333337</v>
      </c>
      <c r="E450" s="448">
        <v>620.36666666666679</v>
      </c>
      <c r="F450" s="448">
        <v>615.73333333333346</v>
      </c>
      <c r="G450" s="448">
        <v>608.01666666666688</v>
      </c>
      <c r="H450" s="448">
        <v>632.7166666666667</v>
      </c>
      <c r="I450" s="448">
        <v>640.43333333333317</v>
      </c>
      <c r="J450" s="448">
        <v>645.06666666666661</v>
      </c>
      <c r="K450" s="447">
        <v>635.79999999999995</v>
      </c>
      <c r="L450" s="447">
        <v>623.45000000000005</v>
      </c>
      <c r="M450" s="447">
        <v>10.731400000000001</v>
      </c>
    </row>
    <row r="451" spans="1:13">
      <c r="A451" s="245">
        <v>441</v>
      </c>
      <c r="B451" s="450" t="s">
        <v>767</v>
      </c>
      <c r="C451" s="447">
        <v>15427.45</v>
      </c>
      <c r="D451" s="448">
        <v>15492.5</v>
      </c>
      <c r="E451" s="448">
        <v>15284.95</v>
      </c>
      <c r="F451" s="448">
        <v>15142.45</v>
      </c>
      <c r="G451" s="448">
        <v>14934.900000000001</v>
      </c>
      <c r="H451" s="448">
        <v>15635</v>
      </c>
      <c r="I451" s="448">
        <v>15842.55</v>
      </c>
      <c r="J451" s="448">
        <v>15985.05</v>
      </c>
      <c r="K451" s="447">
        <v>15700.05</v>
      </c>
      <c r="L451" s="447">
        <v>15350</v>
      </c>
      <c r="M451" s="447">
        <v>8.1600000000000006E-3</v>
      </c>
    </row>
    <row r="452" spans="1:13">
      <c r="A452" s="245">
        <v>442</v>
      </c>
      <c r="B452" s="450" t="s">
        <v>177</v>
      </c>
      <c r="C452" s="447">
        <v>707.85</v>
      </c>
      <c r="D452" s="448">
        <v>710.05000000000007</v>
      </c>
      <c r="E452" s="448">
        <v>704.15000000000009</v>
      </c>
      <c r="F452" s="448">
        <v>700.45</v>
      </c>
      <c r="G452" s="448">
        <v>694.55000000000007</v>
      </c>
      <c r="H452" s="448">
        <v>713.75000000000011</v>
      </c>
      <c r="I452" s="448">
        <v>719.65</v>
      </c>
      <c r="J452" s="448">
        <v>723.35000000000014</v>
      </c>
      <c r="K452" s="447">
        <v>715.95</v>
      </c>
      <c r="L452" s="447">
        <v>706.35</v>
      </c>
      <c r="M452" s="447">
        <v>19.618400000000001</v>
      </c>
    </row>
    <row r="453" spans="1:13">
      <c r="A453" s="245">
        <v>443</v>
      </c>
      <c r="B453" s="450" t="s">
        <v>768</v>
      </c>
      <c r="C453" s="447">
        <v>178.5</v>
      </c>
      <c r="D453" s="448">
        <v>180.03333333333333</v>
      </c>
      <c r="E453" s="448">
        <v>174.61666666666667</v>
      </c>
      <c r="F453" s="448">
        <v>170.73333333333335</v>
      </c>
      <c r="G453" s="448">
        <v>165.31666666666669</v>
      </c>
      <c r="H453" s="448">
        <v>183.91666666666666</v>
      </c>
      <c r="I453" s="448">
        <v>189.33333333333334</v>
      </c>
      <c r="J453" s="448">
        <v>193.21666666666664</v>
      </c>
      <c r="K453" s="447">
        <v>185.45</v>
      </c>
      <c r="L453" s="447">
        <v>176.15</v>
      </c>
      <c r="M453" s="447">
        <v>55.706380000000003</v>
      </c>
    </row>
    <row r="454" spans="1:13">
      <c r="A454" s="245">
        <v>444</v>
      </c>
      <c r="B454" s="450" t="s">
        <v>769</v>
      </c>
      <c r="C454" s="447">
        <v>1067.9000000000001</v>
      </c>
      <c r="D454" s="448">
        <v>1073.9333333333334</v>
      </c>
      <c r="E454" s="448">
        <v>1058.9666666666667</v>
      </c>
      <c r="F454" s="448">
        <v>1050.0333333333333</v>
      </c>
      <c r="G454" s="448">
        <v>1035.0666666666666</v>
      </c>
      <c r="H454" s="448">
        <v>1082.8666666666668</v>
      </c>
      <c r="I454" s="448">
        <v>1097.8333333333335</v>
      </c>
      <c r="J454" s="448">
        <v>1106.7666666666669</v>
      </c>
      <c r="K454" s="447">
        <v>1088.9000000000001</v>
      </c>
      <c r="L454" s="447">
        <v>1065</v>
      </c>
      <c r="M454" s="447">
        <v>3.0370200000000001</v>
      </c>
    </row>
    <row r="455" spans="1:13">
      <c r="A455" s="245">
        <v>445</v>
      </c>
      <c r="B455" s="450" t="s">
        <v>183</v>
      </c>
      <c r="C455" s="447">
        <v>3080.5</v>
      </c>
      <c r="D455" s="448">
        <v>3074.6</v>
      </c>
      <c r="E455" s="448">
        <v>3061</v>
      </c>
      <c r="F455" s="448">
        <v>3041.5</v>
      </c>
      <c r="G455" s="448">
        <v>3027.9</v>
      </c>
      <c r="H455" s="448">
        <v>3094.1</v>
      </c>
      <c r="I455" s="448">
        <v>3107.6999999999994</v>
      </c>
      <c r="J455" s="448">
        <v>3127.2</v>
      </c>
      <c r="K455" s="447">
        <v>3088.2</v>
      </c>
      <c r="L455" s="447">
        <v>3055.1</v>
      </c>
      <c r="M455" s="447">
        <v>16.85566</v>
      </c>
    </row>
    <row r="456" spans="1:13">
      <c r="A456" s="245">
        <v>446</v>
      </c>
      <c r="B456" s="450" t="s">
        <v>804</v>
      </c>
      <c r="C456" s="447">
        <v>649.70000000000005</v>
      </c>
      <c r="D456" s="448">
        <v>648.83333333333337</v>
      </c>
      <c r="E456" s="448">
        <v>645.16666666666674</v>
      </c>
      <c r="F456" s="448">
        <v>640.63333333333333</v>
      </c>
      <c r="G456" s="448">
        <v>636.9666666666667</v>
      </c>
      <c r="H456" s="448">
        <v>653.36666666666679</v>
      </c>
      <c r="I456" s="448">
        <v>657.03333333333353</v>
      </c>
      <c r="J456" s="448">
        <v>661.56666666666683</v>
      </c>
      <c r="K456" s="447">
        <v>652.5</v>
      </c>
      <c r="L456" s="447">
        <v>644.29999999999995</v>
      </c>
      <c r="M456" s="447">
        <v>18.33201</v>
      </c>
    </row>
    <row r="457" spans="1:13">
      <c r="A457" s="245">
        <v>447</v>
      </c>
      <c r="B457" s="450" t="s">
        <v>178</v>
      </c>
      <c r="C457" s="447">
        <v>3566.15</v>
      </c>
      <c r="D457" s="448">
        <v>3589.5499999999997</v>
      </c>
      <c r="E457" s="448">
        <v>3526.5999999999995</v>
      </c>
      <c r="F457" s="448">
        <v>3487.0499999999997</v>
      </c>
      <c r="G457" s="448">
        <v>3424.0999999999995</v>
      </c>
      <c r="H457" s="448">
        <v>3629.0999999999995</v>
      </c>
      <c r="I457" s="448">
        <v>3692.0499999999993</v>
      </c>
      <c r="J457" s="448">
        <v>3731.5999999999995</v>
      </c>
      <c r="K457" s="447">
        <v>3652.5</v>
      </c>
      <c r="L457" s="447">
        <v>3550</v>
      </c>
      <c r="M457" s="447">
        <v>1.25621</v>
      </c>
    </row>
    <row r="458" spans="1:13">
      <c r="A458" s="245">
        <v>448</v>
      </c>
      <c r="B458" s="450" t="s">
        <v>505</v>
      </c>
      <c r="C458" s="447">
        <v>1053.75</v>
      </c>
      <c r="D458" s="448">
        <v>1055.8500000000001</v>
      </c>
      <c r="E458" s="448">
        <v>1049.6500000000003</v>
      </c>
      <c r="F458" s="448">
        <v>1045.5500000000002</v>
      </c>
      <c r="G458" s="448">
        <v>1039.3500000000004</v>
      </c>
      <c r="H458" s="448">
        <v>1059.9500000000003</v>
      </c>
      <c r="I458" s="448">
        <v>1066.1500000000001</v>
      </c>
      <c r="J458" s="448">
        <v>1070.2500000000002</v>
      </c>
      <c r="K458" s="447">
        <v>1062.05</v>
      </c>
      <c r="L458" s="447">
        <v>1051.75</v>
      </c>
      <c r="M458" s="447">
        <v>0.41467999999999999</v>
      </c>
    </row>
    <row r="459" spans="1:13">
      <c r="A459" s="245">
        <v>449</v>
      </c>
      <c r="B459" s="450" t="s">
        <v>180</v>
      </c>
      <c r="C459" s="447">
        <v>147.5</v>
      </c>
      <c r="D459" s="448">
        <v>147.21666666666667</v>
      </c>
      <c r="E459" s="448">
        <v>145.63333333333333</v>
      </c>
      <c r="F459" s="448">
        <v>143.76666666666665</v>
      </c>
      <c r="G459" s="448">
        <v>142.18333333333331</v>
      </c>
      <c r="H459" s="448">
        <v>149.08333333333334</v>
      </c>
      <c r="I459" s="448">
        <v>150.66666666666666</v>
      </c>
      <c r="J459" s="448">
        <v>152.53333333333336</v>
      </c>
      <c r="K459" s="447">
        <v>148.80000000000001</v>
      </c>
      <c r="L459" s="447">
        <v>145.35</v>
      </c>
      <c r="M459" s="447">
        <v>27.44802</v>
      </c>
    </row>
    <row r="460" spans="1:13">
      <c r="A460" s="245">
        <v>450</v>
      </c>
      <c r="B460" s="450" t="s">
        <v>179</v>
      </c>
      <c r="C460" s="447">
        <v>313.10000000000002</v>
      </c>
      <c r="D460" s="448">
        <v>312.76666666666665</v>
      </c>
      <c r="E460" s="448">
        <v>309.83333333333331</v>
      </c>
      <c r="F460" s="448">
        <v>306.56666666666666</v>
      </c>
      <c r="G460" s="448">
        <v>303.63333333333333</v>
      </c>
      <c r="H460" s="448">
        <v>316.0333333333333</v>
      </c>
      <c r="I460" s="448">
        <v>318.9666666666667</v>
      </c>
      <c r="J460" s="448">
        <v>322.23333333333329</v>
      </c>
      <c r="K460" s="447">
        <v>315.7</v>
      </c>
      <c r="L460" s="447">
        <v>309.5</v>
      </c>
      <c r="M460" s="447">
        <v>403.58753000000002</v>
      </c>
    </row>
    <row r="461" spans="1:13">
      <c r="A461" s="245">
        <v>451</v>
      </c>
      <c r="B461" s="450" t="s">
        <v>181</v>
      </c>
      <c r="C461" s="447">
        <v>104.9</v>
      </c>
      <c r="D461" s="448">
        <v>104.73333333333333</v>
      </c>
      <c r="E461" s="448">
        <v>103.46666666666667</v>
      </c>
      <c r="F461" s="448">
        <v>102.03333333333333</v>
      </c>
      <c r="G461" s="448">
        <v>100.76666666666667</v>
      </c>
      <c r="H461" s="448">
        <v>106.16666666666667</v>
      </c>
      <c r="I461" s="448">
        <v>107.43333333333335</v>
      </c>
      <c r="J461" s="448">
        <v>108.86666666666667</v>
      </c>
      <c r="K461" s="447">
        <v>106</v>
      </c>
      <c r="L461" s="447">
        <v>103.3</v>
      </c>
      <c r="M461" s="447">
        <v>270.04075999999998</v>
      </c>
    </row>
    <row r="462" spans="1:13">
      <c r="A462" s="245">
        <v>452</v>
      </c>
      <c r="B462" s="450" t="s">
        <v>770</v>
      </c>
      <c r="C462" s="447">
        <v>98.7</v>
      </c>
      <c r="D462" s="448">
        <v>99.3</v>
      </c>
      <c r="E462" s="448">
        <v>97.8</v>
      </c>
      <c r="F462" s="448">
        <v>96.9</v>
      </c>
      <c r="G462" s="448">
        <v>95.4</v>
      </c>
      <c r="H462" s="448">
        <v>100.19999999999999</v>
      </c>
      <c r="I462" s="448">
        <v>101.69999999999999</v>
      </c>
      <c r="J462" s="448">
        <v>102.59999999999998</v>
      </c>
      <c r="K462" s="447">
        <v>100.8</v>
      </c>
      <c r="L462" s="447">
        <v>98.4</v>
      </c>
      <c r="M462" s="447">
        <v>56.94135</v>
      </c>
    </row>
    <row r="463" spans="1:13">
      <c r="A463" s="245">
        <v>453</v>
      </c>
      <c r="B463" s="450" t="s">
        <v>182</v>
      </c>
      <c r="C463" s="447">
        <v>1113.0999999999999</v>
      </c>
      <c r="D463" s="448">
        <v>1114.2833333333333</v>
      </c>
      <c r="E463" s="448">
        <v>1104.6666666666665</v>
      </c>
      <c r="F463" s="448">
        <v>1096.2333333333331</v>
      </c>
      <c r="G463" s="448">
        <v>1086.6166666666663</v>
      </c>
      <c r="H463" s="448">
        <v>1122.7166666666667</v>
      </c>
      <c r="I463" s="448">
        <v>1132.3333333333335</v>
      </c>
      <c r="J463" s="448">
        <v>1140.7666666666669</v>
      </c>
      <c r="K463" s="447">
        <v>1123.9000000000001</v>
      </c>
      <c r="L463" s="447">
        <v>1105.8499999999999</v>
      </c>
      <c r="M463" s="447">
        <v>141.04926</v>
      </c>
    </row>
    <row r="464" spans="1:13">
      <c r="A464" s="245">
        <v>454</v>
      </c>
      <c r="B464" s="450" t="s">
        <v>506</v>
      </c>
      <c r="C464" s="447">
        <v>3317.4</v>
      </c>
      <c r="D464" s="448">
        <v>3300.4500000000003</v>
      </c>
      <c r="E464" s="448">
        <v>3216.9500000000007</v>
      </c>
      <c r="F464" s="448">
        <v>3116.5000000000005</v>
      </c>
      <c r="G464" s="448">
        <v>3033.0000000000009</v>
      </c>
      <c r="H464" s="448">
        <v>3400.9000000000005</v>
      </c>
      <c r="I464" s="448">
        <v>3484.3999999999996</v>
      </c>
      <c r="J464" s="448">
        <v>3584.8500000000004</v>
      </c>
      <c r="K464" s="447">
        <v>3383.95</v>
      </c>
      <c r="L464" s="447">
        <v>3200</v>
      </c>
      <c r="M464" s="447">
        <v>0.1159</v>
      </c>
    </row>
    <row r="465" spans="1:13">
      <c r="A465" s="245">
        <v>455</v>
      </c>
      <c r="B465" s="450" t="s">
        <v>184</v>
      </c>
      <c r="C465" s="447">
        <v>980.5</v>
      </c>
      <c r="D465" s="448">
        <v>979.44999999999993</v>
      </c>
      <c r="E465" s="448">
        <v>972.89999999999986</v>
      </c>
      <c r="F465" s="448">
        <v>965.3</v>
      </c>
      <c r="G465" s="448">
        <v>958.74999999999989</v>
      </c>
      <c r="H465" s="448">
        <v>987.04999999999984</v>
      </c>
      <c r="I465" s="448">
        <v>993.5999999999998</v>
      </c>
      <c r="J465" s="448">
        <v>1001.1999999999998</v>
      </c>
      <c r="K465" s="447">
        <v>986</v>
      </c>
      <c r="L465" s="447">
        <v>971.85</v>
      </c>
      <c r="M465" s="447">
        <v>15.34262</v>
      </c>
    </row>
    <row r="466" spans="1:13">
      <c r="A466" s="245">
        <v>456</v>
      </c>
      <c r="B466" s="450" t="s">
        <v>276</v>
      </c>
      <c r="C466" s="447">
        <v>164</v>
      </c>
      <c r="D466" s="448">
        <v>164.61666666666665</v>
      </c>
      <c r="E466" s="448">
        <v>162.08333333333329</v>
      </c>
      <c r="F466" s="448">
        <v>160.16666666666663</v>
      </c>
      <c r="G466" s="448">
        <v>157.63333333333327</v>
      </c>
      <c r="H466" s="448">
        <v>166.5333333333333</v>
      </c>
      <c r="I466" s="448">
        <v>169.06666666666666</v>
      </c>
      <c r="J466" s="448">
        <v>170.98333333333332</v>
      </c>
      <c r="K466" s="447">
        <v>167.15</v>
      </c>
      <c r="L466" s="447">
        <v>162.69999999999999</v>
      </c>
      <c r="M466" s="447">
        <v>7.2009100000000004</v>
      </c>
    </row>
    <row r="467" spans="1:13">
      <c r="A467" s="245">
        <v>457</v>
      </c>
      <c r="B467" s="450" t="s">
        <v>164</v>
      </c>
      <c r="C467" s="447">
        <v>991.15</v>
      </c>
      <c r="D467" s="448">
        <v>997.4</v>
      </c>
      <c r="E467" s="448">
        <v>981.9</v>
      </c>
      <c r="F467" s="448">
        <v>972.65</v>
      </c>
      <c r="G467" s="448">
        <v>957.15</v>
      </c>
      <c r="H467" s="448">
        <v>1006.65</v>
      </c>
      <c r="I467" s="448">
        <v>1022.15</v>
      </c>
      <c r="J467" s="448">
        <v>1031.4000000000001</v>
      </c>
      <c r="K467" s="447">
        <v>1012.9</v>
      </c>
      <c r="L467" s="447">
        <v>988.15</v>
      </c>
      <c r="M467" s="447">
        <v>9.9972499999999993</v>
      </c>
    </row>
    <row r="468" spans="1:13">
      <c r="A468" s="245">
        <v>458</v>
      </c>
      <c r="B468" s="450" t="s">
        <v>507</v>
      </c>
      <c r="C468" s="447">
        <v>1417.4</v>
      </c>
      <c r="D468" s="448">
        <v>1415.4833333333336</v>
      </c>
      <c r="E468" s="448">
        <v>1403.0166666666671</v>
      </c>
      <c r="F468" s="448">
        <v>1388.6333333333334</v>
      </c>
      <c r="G468" s="448">
        <v>1376.166666666667</v>
      </c>
      <c r="H468" s="448">
        <v>1429.8666666666672</v>
      </c>
      <c r="I468" s="448">
        <v>1442.3333333333335</v>
      </c>
      <c r="J468" s="448">
        <v>1456.7166666666674</v>
      </c>
      <c r="K468" s="447">
        <v>1427.95</v>
      </c>
      <c r="L468" s="447">
        <v>1401.1</v>
      </c>
      <c r="M468" s="447">
        <v>8.7819999999999995E-2</v>
      </c>
    </row>
    <row r="469" spans="1:13">
      <c r="A469" s="245">
        <v>459</v>
      </c>
      <c r="B469" s="450" t="s">
        <v>508</v>
      </c>
      <c r="C469" s="447">
        <v>1033.1500000000001</v>
      </c>
      <c r="D469" s="448">
        <v>1035.7166666666667</v>
      </c>
      <c r="E469" s="448">
        <v>1022.4333333333334</v>
      </c>
      <c r="F469" s="448">
        <v>1011.7166666666667</v>
      </c>
      <c r="G469" s="448">
        <v>998.43333333333339</v>
      </c>
      <c r="H469" s="448">
        <v>1046.4333333333334</v>
      </c>
      <c r="I469" s="448">
        <v>1059.7166666666667</v>
      </c>
      <c r="J469" s="448">
        <v>1070.4333333333334</v>
      </c>
      <c r="K469" s="447">
        <v>1049</v>
      </c>
      <c r="L469" s="447">
        <v>1025</v>
      </c>
      <c r="M469" s="447">
        <v>1.8351299999999999</v>
      </c>
    </row>
    <row r="470" spans="1:13">
      <c r="A470" s="245">
        <v>460</v>
      </c>
      <c r="B470" s="450" t="s">
        <v>509</v>
      </c>
      <c r="C470" s="447">
        <v>1256.2</v>
      </c>
      <c r="D470" s="448">
        <v>1264.8333333333333</v>
      </c>
      <c r="E470" s="448">
        <v>1241.3666666666666</v>
      </c>
      <c r="F470" s="448">
        <v>1226.5333333333333</v>
      </c>
      <c r="G470" s="448">
        <v>1203.0666666666666</v>
      </c>
      <c r="H470" s="448">
        <v>1279.6666666666665</v>
      </c>
      <c r="I470" s="448">
        <v>1303.1333333333332</v>
      </c>
      <c r="J470" s="448">
        <v>1317.9666666666665</v>
      </c>
      <c r="K470" s="447">
        <v>1288.3</v>
      </c>
      <c r="L470" s="447">
        <v>1250</v>
      </c>
      <c r="M470" s="447">
        <v>0.21482000000000001</v>
      </c>
    </row>
    <row r="471" spans="1:13">
      <c r="A471" s="245">
        <v>461</v>
      </c>
      <c r="B471" s="450" t="s">
        <v>185</v>
      </c>
      <c r="C471" s="447">
        <v>1538.35</v>
      </c>
      <c r="D471" s="448">
        <v>1541.5833333333333</v>
      </c>
      <c r="E471" s="448">
        <v>1530.3166666666666</v>
      </c>
      <c r="F471" s="448">
        <v>1522.2833333333333</v>
      </c>
      <c r="G471" s="448">
        <v>1511.0166666666667</v>
      </c>
      <c r="H471" s="448">
        <v>1549.6166666666666</v>
      </c>
      <c r="I471" s="448">
        <v>1560.8833333333334</v>
      </c>
      <c r="J471" s="448">
        <v>1568.9166666666665</v>
      </c>
      <c r="K471" s="447">
        <v>1552.85</v>
      </c>
      <c r="L471" s="447">
        <v>1533.55</v>
      </c>
      <c r="M471" s="447">
        <v>11.58893</v>
      </c>
    </row>
    <row r="472" spans="1:13">
      <c r="A472" s="245">
        <v>462</v>
      </c>
      <c r="B472" s="450" t="s">
        <v>186</v>
      </c>
      <c r="C472" s="447">
        <v>2717.95</v>
      </c>
      <c r="D472" s="448">
        <v>2729.1333333333332</v>
      </c>
      <c r="E472" s="448">
        <v>2693.8166666666666</v>
      </c>
      <c r="F472" s="448">
        <v>2669.6833333333334</v>
      </c>
      <c r="G472" s="448">
        <v>2634.3666666666668</v>
      </c>
      <c r="H472" s="448">
        <v>2753.2666666666664</v>
      </c>
      <c r="I472" s="448">
        <v>2788.583333333333</v>
      </c>
      <c r="J472" s="448">
        <v>2812.7166666666662</v>
      </c>
      <c r="K472" s="447">
        <v>2764.45</v>
      </c>
      <c r="L472" s="447">
        <v>2705</v>
      </c>
      <c r="M472" s="447">
        <v>2.8018999999999998</v>
      </c>
    </row>
    <row r="473" spans="1:13">
      <c r="A473" s="245">
        <v>463</v>
      </c>
      <c r="B473" s="450" t="s">
        <v>187</v>
      </c>
      <c r="C473" s="447">
        <v>450.6</v>
      </c>
      <c r="D473" s="448">
        <v>447.5333333333333</v>
      </c>
      <c r="E473" s="448">
        <v>429.16666666666663</v>
      </c>
      <c r="F473" s="448">
        <v>407.73333333333335</v>
      </c>
      <c r="G473" s="448">
        <v>389.36666666666667</v>
      </c>
      <c r="H473" s="448">
        <v>468.96666666666658</v>
      </c>
      <c r="I473" s="448">
        <v>487.33333333333326</v>
      </c>
      <c r="J473" s="448">
        <v>508.76666666666654</v>
      </c>
      <c r="K473" s="447">
        <v>465.9</v>
      </c>
      <c r="L473" s="447">
        <v>426.1</v>
      </c>
      <c r="M473" s="447">
        <v>156.61483999999999</v>
      </c>
    </row>
    <row r="474" spans="1:13">
      <c r="A474" s="245">
        <v>464</v>
      </c>
      <c r="B474" s="450" t="s">
        <v>510</v>
      </c>
      <c r="C474" s="447">
        <v>826.85</v>
      </c>
      <c r="D474" s="448">
        <v>820.7166666666667</v>
      </c>
      <c r="E474" s="448">
        <v>809.13333333333344</v>
      </c>
      <c r="F474" s="448">
        <v>791.41666666666674</v>
      </c>
      <c r="G474" s="448">
        <v>779.83333333333348</v>
      </c>
      <c r="H474" s="448">
        <v>838.43333333333339</v>
      </c>
      <c r="I474" s="448">
        <v>850.01666666666665</v>
      </c>
      <c r="J474" s="448">
        <v>867.73333333333335</v>
      </c>
      <c r="K474" s="447">
        <v>832.3</v>
      </c>
      <c r="L474" s="447">
        <v>803</v>
      </c>
      <c r="M474" s="447">
        <v>8.0620600000000007</v>
      </c>
    </row>
    <row r="475" spans="1:13">
      <c r="A475" s="245">
        <v>465</v>
      </c>
      <c r="B475" s="450" t="s">
        <v>511</v>
      </c>
      <c r="C475" s="447">
        <v>16.649999999999999</v>
      </c>
      <c r="D475" s="448">
        <v>16.783333333333335</v>
      </c>
      <c r="E475" s="448">
        <v>16.516666666666669</v>
      </c>
      <c r="F475" s="448">
        <v>16.383333333333333</v>
      </c>
      <c r="G475" s="448">
        <v>16.116666666666667</v>
      </c>
      <c r="H475" s="448">
        <v>16.916666666666671</v>
      </c>
      <c r="I475" s="448">
        <v>17.183333333333337</v>
      </c>
      <c r="J475" s="448">
        <v>17.316666666666674</v>
      </c>
      <c r="K475" s="447">
        <v>17.05</v>
      </c>
      <c r="L475" s="447">
        <v>16.649999999999999</v>
      </c>
      <c r="M475" s="447">
        <v>74.780529999999999</v>
      </c>
    </row>
    <row r="476" spans="1:13">
      <c r="A476" s="245">
        <v>466</v>
      </c>
      <c r="B476" s="450" t="s">
        <v>512</v>
      </c>
      <c r="C476" s="447">
        <v>1175.1500000000001</v>
      </c>
      <c r="D476" s="448">
        <v>1168.7666666666667</v>
      </c>
      <c r="E476" s="448">
        <v>1139.5333333333333</v>
      </c>
      <c r="F476" s="448">
        <v>1103.9166666666667</v>
      </c>
      <c r="G476" s="448">
        <v>1074.6833333333334</v>
      </c>
      <c r="H476" s="448">
        <v>1204.3833333333332</v>
      </c>
      <c r="I476" s="448">
        <v>1233.6166666666663</v>
      </c>
      <c r="J476" s="448">
        <v>1269.2333333333331</v>
      </c>
      <c r="K476" s="447">
        <v>1198</v>
      </c>
      <c r="L476" s="447">
        <v>1133.1500000000001</v>
      </c>
      <c r="M476" s="447">
        <v>1.5401499999999999</v>
      </c>
    </row>
    <row r="477" spans="1:13">
      <c r="A477" s="245">
        <v>467</v>
      </c>
      <c r="B477" s="450" t="s">
        <v>513</v>
      </c>
      <c r="C477" s="447">
        <v>12.7</v>
      </c>
      <c r="D477" s="448">
        <v>12.716666666666667</v>
      </c>
      <c r="E477" s="448">
        <v>12.583333333333334</v>
      </c>
      <c r="F477" s="448">
        <v>12.466666666666667</v>
      </c>
      <c r="G477" s="448">
        <v>12.333333333333334</v>
      </c>
      <c r="H477" s="448">
        <v>12.833333333333334</v>
      </c>
      <c r="I477" s="448">
        <v>12.966666666666667</v>
      </c>
      <c r="J477" s="448">
        <v>13.083333333333334</v>
      </c>
      <c r="K477" s="447">
        <v>12.85</v>
      </c>
      <c r="L477" s="447">
        <v>12.6</v>
      </c>
      <c r="M477" s="447">
        <v>73.858940000000004</v>
      </c>
    </row>
    <row r="478" spans="1:13">
      <c r="A478" s="245">
        <v>468</v>
      </c>
      <c r="B478" s="450" t="s">
        <v>514</v>
      </c>
      <c r="C478" s="447">
        <v>445.2</v>
      </c>
      <c r="D478" s="448">
        <v>447.5333333333333</v>
      </c>
      <c r="E478" s="448">
        <v>441.76666666666659</v>
      </c>
      <c r="F478" s="448">
        <v>438.33333333333331</v>
      </c>
      <c r="G478" s="448">
        <v>432.56666666666661</v>
      </c>
      <c r="H478" s="448">
        <v>450.96666666666658</v>
      </c>
      <c r="I478" s="448">
        <v>456.73333333333323</v>
      </c>
      <c r="J478" s="448">
        <v>460.16666666666657</v>
      </c>
      <c r="K478" s="447">
        <v>453.3</v>
      </c>
      <c r="L478" s="447">
        <v>444.1</v>
      </c>
      <c r="M478" s="447">
        <v>1.27579</v>
      </c>
    </row>
    <row r="479" spans="1:13">
      <c r="A479" s="245">
        <v>469</v>
      </c>
      <c r="B479" s="450" t="s">
        <v>193</v>
      </c>
      <c r="C479" s="447">
        <v>779.85</v>
      </c>
      <c r="D479" s="448">
        <v>776.36666666666667</v>
      </c>
      <c r="E479" s="448">
        <v>766.73333333333335</v>
      </c>
      <c r="F479" s="448">
        <v>753.61666666666667</v>
      </c>
      <c r="G479" s="448">
        <v>743.98333333333335</v>
      </c>
      <c r="H479" s="448">
        <v>789.48333333333335</v>
      </c>
      <c r="I479" s="448">
        <v>799.11666666666679</v>
      </c>
      <c r="J479" s="448">
        <v>812.23333333333335</v>
      </c>
      <c r="K479" s="447">
        <v>786</v>
      </c>
      <c r="L479" s="447">
        <v>763.25</v>
      </c>
      <c r="M479" s="447">
        <v>80.971559999999997</v>
      </c>
    </row>
    <row r="480" spans="1:13">
      <c r="A480" s="245">
        <v>470</v>
      </c>
      <c r="B480" s="450" t="s">
        <v>190</v>
      </c>
      <c r="C480" s="447">
        <v>213.9</v>
      </c>
      <c r="D480" s="448">
        <v>214.6</v>
      </c>
      <c r="E480" s="448">
        <v>212.29999999999998</v>
      </c>
      <c r="F480" s="448">
        <v>210.7</v>
      </c>
      <c r="G480" s="448">
        <v>208.39999999999998</v>
      </c>
      <c r="H480" s="448">
        <v>216.2</v>
      </c>
      <c r="I480" s="448">
        <v>218.5</v>
      </c>
      <c r="J480" s="448">
        <v>220.1</v>
      </c>
      <c r="K480" s="447">
        <v>216.9</v>
      </c>
      <c r="L480" s="447">
        <v>213</v>
      </c>
      <c r="M480" s="447">
        <v>4.1247299999999996</v>
      </c>
    </row>
    <row r="481" spans="1:13">
      <c r="A481" s="245">
        <v>471</v>
      </c>
      <c r="B481" s="450" t="s">
        <v>784</v>
      </c>
      <c r="C481" s="447">
        <v>29.8</v>
      </c>
      <c r="D481" s="448">
        <v>29.95</v>
      </c>
      <c r="E481" s="448">
        <v>29.5</v>
      </c>
      <c r="F481" s="448">
        <v>29.2</v>
      </c>
      <c r="G481" s="448">
        <v>28.75</v>
      </c>
      <c r="H481" s="448">
        <v>30.25</v>
      </c>
      <c r="I481" s="448">
        <v>30.699999999999996</v>
      </c>
      <c r="J481" s="448">
        <v>31</v>
      </c>
      <c r="K481" s="447">
        <v>30.4</v>
      </c>
      <c r="L481" s="447">
        <v>29.65</v>
      </c>
      <c r="M481" s="447">
        <v>25.395900000000001</v>
      </c>
    </row>
    <row r="482" spans="1:13">
      <c r="A482" s="245">
        <v>472</v>
      </c>
      <c r="B482" s="450" t="s">
        <v>191</v>
      </c>
      <c r="C482" s="447">
        <v>6637.6</v>
      </c>
      <c r="D482" s="448">
        <v>6634.1333333333341</v>
      </c>
      <c r="E482" s="448">
        <v>6593.5166666666682</v>
      </c>
      <c r="F482" s="448">
        <v>6549.4333333333343</v>
      </c>
      <c r="G482" s="448">
        <v>6508.8166666666684</v>
      </c>
      <c r="H482" s="448">
        <v>6678.2166666666681</v>
      </c>
      <c r="I482" s="448">
        <v>6718.8333333333348</v>
      </c>
      <c r="J482" s="448">
        <v>6762.9166666666679</v>
      </c>
      <c r="K482" s="447">
        <v>6674.75</v>
      </c>
      <c r="L482" s="447">
        <v>6590.05</v>
      </c>
      <c r="M482" s="447">
        <v>3.0702699999999998</v>
      </c>
    </row>
    <row r="483" spans="1:13">
      <c r="A483" s="245">
        <v>473</v>
      </c>
      <c r="B483" s="450" t="s">
        <v>192</v>
      </c>
      <c r="C483" s="447">
        <v>37.4</v>
      </c>
      <c r="D483" s="448">
        <v>37.383333333333333</v>
      </c>
      <c r="E483" s="448">
        <v>37.066666666666663</v>
      </c>
      <c r="F483" s="448">
        <v>36.733333333333327</v>
      </c>
      <c r="G483" s="448">
        <v>36.416666666666657</v>
      </c>
      <c r="H483" s="448">
        <v>37.716666666666669</v>
      </c>
      <c r="I483" s="448">
        <v>38.033333333333346</v>
      </c>
      <c r="J483" s="448">
        <v>38.366666666666674</v>
      </c>
      <c r="K483" s="447">
        <v>37.700000000000003</v>
      </c>
      <c r="L483" s="447">
        <v>37.049999999999997</v>
      </c>
      <c r="M483" s="447">
        <v>122.77264</v>
      </c>
    </row>
    <row r="484" spans="1:13">
      <c r="A484" s="245">
        <v>474</v>
      </c>
      <c r="B484" s="450" t="s">
        <v>189</v>
      </c>
      <c r="C484" s="447">
        <v>1279.45</v>
      </c>
      <c r="D484" s="448">
        <v>1282.4166666666667</v>
      </c>
      <c r="E484" s="448">
        <v>1269.9333333333334</v>
      </c>
      <c r="F484" s="448">
        <v>1260.4166666666667</v>
      </c>
      <c r="G484" s="448">
        <v>1247.9333333333334</v>
      </c>
      <c r="H484" s="448">
        <v>1291.9333333333334</v>
      </c>
      <c r="I484" s="448">
        <v>1304.4166666666665</v>
      </c>
      <c r="J484" s="448">
        <v>1313.9333333333334</v>
      </c>
      <c r="K484" s="447">
        <v>1294.9000000000001</v>
      </c>
      <c r="L484" s="447">
        <v>1272.9000000000001</v>
      </c>
      <c r="M484" s="447">
        <v>3.2621199999999999</v>
      </c>
    </row>
    <row r="485" spans="1:13">
      <c r="A485" s="245">
        <v>475</v>
      </c>
      <c r="B485" s="450" t="s">
        <v>141</v>
      </c>
      <c r="C485" s="447">
        <v>572.25</v>
      </c>
      <c r="D485" s="448">
        <v>573.26666666666665</v>
      </c>
      <c r="E485" s="448">
        <v>569.23333333333335</v>
      </c>
      <c r="F485" s="448">
        <v>566.2166666666667</v>
      </c>
      <c r="G485" s="448">
        <v>562.18333333333339</v>
      </c>
      <c r="H485" s="448">
        <v>576.2833333333333</v>
      </c>
      <c r="I485" s="448">
        <v>580.31666666666661</v>
      </c>
      <c r="J485" s="448">
        <v>583.33333333333326</v>
      </c>
      <c r="K485" s="447">
        <v>577.29999999999995</v>
      </c>
      <c r="L485" s="447">
        <v>570.25</v>
      </c>
      <c r="M485" s="447">
        <v>10.832850000000001</v>
      </c>
    </row>
    <row r="486" spans="1:13">
      <c r="A486" s="245">
        <v>476</v>
      </c>
      <c r="B486" s="450" t="s">
        <v>277</v>
      </c>
      <c r="C486" s="447">
        <v>237.8</v>
      </c>
      <c r="D486" s="448">
        <v>240.28333333333333</v>
      </c>
      <c r="E486" s="448">
        <v>234.06666666666666</v>
      </c>
      <c r="F486" s="448">
        <v>230.33333333333334</v>
      </c>
      <c r="G486" s="448">
        <v>224.11666666666667</v>
      </c>
      <c r="H486" s="448">
        <v>244.01666666666665</v>
      </c>
      <c r="I486" s="448">
        <v>250.23333333333329</v>
      </c>
      <c r="J486" s="448">
        <v>253.96666666666664</v>
      </c>
      <c r="K486" s="447">
        <v>246.5</v>
      </c>
      <c r="L486" s="447">
        <v>236.55</v>
      </c>
      <c r="M486" s="447">
        <v>8.9363499999999991</v>
      </c>
    </row>
    <row r="487" spans="1:13">
      <c r="A487" s="245">
        <v>477</v>
      </c>
      <c r="B487" s="450" t="s">
        <v>515</v>
      </c>
      <c r="C487" s="447">
        <v>2705.45</v>
      </c>
      <c r="D487" s="448">
        <v>2703.4833333333331</v>
      </c>
      <c r="E487" s="448">
        <v>2676.9666666666662</v>
      </c>
      <c r="F487" s="448">
        <v>2648.4833333333331</v>
      </c>
      <c r="G487" s="448">
        <v>2621.9666666666662</v>
      </c>
      <c r="H487" s="448">
        <v>2731.9666666666662</v>
      </c>
      <c r="I487" s="448">
        <v>2758.4833333333336</v>
      </c>
      <c r="J487" s="448">
        <v>2786.9666666666662</v>
      </c>
      <c r="K487" s="447">
        <v>2730</v>
      </c>
      <c r="L487" s="447">
        <v>2675</v>
      </c>
      <c r="M487" s="447">
        <v>0.11139</v>
      </c>
    </row>
    <row r="488" spans="1:13">
      <c r="A488" s="245">
        <v>478</v>
      </c>
      <c r="B488" s="450" t="s">
        <v>516</v>
      </c>
      <c r="C488" s="447">
        <v>358.75</v>
      </c>
      <c r="D488" s="448">
        <v>356.51666666666665</v>
      </c>
      <c r="E488" s="448">
        <v>352.23333333333329</v>
      </c>
      <c r="F488" s="448">
        <v>345.71666666666664</v>
      </c>
      <c r="G488" s="448">
        <v>341.43333333333328</v>
      </c>
      <c r="H488" s="448">
        <v>363.0333333333333</v>
      </c>
      <c r="I488" s="448">
        <v>367.31666666666661</v>
      </c>
      <c r="J488" s="448">
        <v>373.83333333333331</v>
      </c>
      <c r="K488" s="447">
        <v>360.8</v>
      </c>
      <c r="L488" s="447">
        <v>350</v>
      </c>
      <c r="M488" s="447">
        <v>3.58887</v>
      </c>
    </row>
    <row r="489" spans="1:13">
      <c r="A489" s="245">
        <v>479</v>
      </c>
      <c r="B489" s="450" t="s">
        <v>517</v>
      </c>
      <c r="C489" s="447">
        <v>244.45</v>
      </c>
      <c r="D489" s="448">
        <v>247.51666666666665</v>
      </c>
      <c r="E489" s="448">
        <v>239.48333333333329</v>
      </c>
      <c r="F489" s="448">
        <v>234.51666666666665</v>
      </c>
      <c r="G489" s="448">
        <v>226.48333333333329</v>
      </c>
      <c r="H489" s="448">
        <v>252.48333333333329</v>
      </c>
      <c r="I489" s="448">
        <v>260.51666666666665</v>
      </c>
      <c r="J489" s="448">
        <v>265.48333333333329</v>
      </c>
      <c r="K489" s="447">
        <v>255.55</v>
      </c>
      <c r="L489" s="447">
        <v>242.55</v>
      </c>
      <c r="M489" s="447">
        <v>2.3384</v>
      </c>
    </row>
    <row r="490" spans="1:13">
      <c r="A490" s="245">
        <v>480</v>
      </c>
      <c r="B490" s="450" t="s">
        <v>518</v>
      </c>
      <c r="C490" s="447">
        <v>3296.05</v>
      </c>
      <c r="D490" s="448">
        <v>3292.4500000000003</v>
      </c>
      <c r="E490" s="448">
        <v>3254.9000000000005</v>
      </c>
      <c r="F490" s="448">
        <v>3213.7500000000005</v>
      </c>
      <c r="G490" s="448">
        <v>3176.2000000000007</v>
      </c>
      <c r="H490" s="448">
        <v>3333.6000000000004</v>
      </c>
      <c r="I490" s="448">
        <v>3371.1500000000005</v>
      </c>
      <c r="J490" s="448">
        <v>3412.3</v>
      </c>
      <c r="K490" s="447">
        <v>3330</v>
      </c>
      <c r="L490" s="447">
        <v>3251.3</v>
      </c>
      <c r="M490" s="447">
        <v>7.1919999999999998E-2</v>
      </c>
    </row>
    <row r="491" spans="1:13">
      <c r="A491" s="245">
        <v>481</v>
      </c>
      <c r="B491" s="450" t="s">
        <v>519</v>
      </c>
      <c r="C491" s="447">
        <v>842.65</v>
      </c>
      <c r="D491" s="448">
        <v>845.88333333333333</v>
      </c>
      <c r="E491" s="448">
        <v>836.76666666666665</v>
      </c>
      <c r="F491" s="448">
        <v>830.88333333333333</v>
      </c>
      <c r="G491" s="448">
        <v>821.76666666666665</v>
      </c>
      <c r="H491" s="448">
        <v>851.76666666666665</v>
      </c>
      <c r="I491" s="448">
        <v>860.88333333333321</v>
      </c>
      <c r="J491" s="448">
        <v>866.76666666666665</v>
      </c>
      <c r="K491" s="447">
        <v>855</v>
      </c>
      <c r="L491" s="447">
        <v>840</v>
      </c>
      <c r="M491" s="447">
        <v>0.90434999999999999</v>
      </c>
    </row>
    <row r="492" spans="1:13">
      <c r="A492" s="245">
        <v>482</v>
      </c>
      <c r="B492" s="450" t="s">
        <v>520</v>
      </c>
      <c r="C492" s="447">
        <v>47.7</v>
      </c>
      <c r="D492" s="448">
        <v>48.366666666666667</v>
      </c>
      <c r="E492" s="448">
        <v>46.833333333333336</v>
      </c>
      <c r="F492" s="448">
        <v>45.966666666666669</v>
      </c>
      <c r="G492" s="448">
        <v>44.433333333333337</v>
      </c>
      <c r="H492" s="448">
        <v>49.233333333333334</v>
      </c>
      <c r="I492" s="448">
        <v>50.766666666666666</v>
      </c>
      <c r="J492" s="448">
        <v>51.633333333333333</v>
      </c>
      <c r="K492" s="447">
        <v>49.9</v>
      </c>
      <c r="L492" s="447">
        <v>47.5</v>
      </c>
      <c r="M492" s="447">
        <v>28.28988</v>
      </c>
    </row>
    <row r="493" spans="1:13">
      <c r="A493" s="245">
        <v>483</v>
      </c>
      <c r="B493" s="450" t="s">
        <v>521</v>
      </c>
      <c r="C493" s="447">
        <v>1290.7</v>
      </c>
      <c r="D493" s="448">
        <v>1301.5666666666666</v>
      </c>
      <c r="E493" s="448">
        <v>1273.1333333333332</v>
      </c>
      <c r="F493" s="448">
        <v>1255.5666666666666</v>
      </c>
      <c r="G493" s="448">
        <v>1227.1333333333332</v>
      </c>
      <c r="H493" s="448">
        <v>1319.1333333333332</v>
      </c>
      <c r="I493" s="448">
        <v>1347.5666666666666</v>
      </c>
      <c r="J493" s="448">
        <v>1365.1333333333332</v>
      </c>
      <c r="K493" s="447">
        <v>1330</v>
      </c>
      <c r="L493" s="447">
        <v>1284</v>
      </c>
      <c r="M493" s="447">
        <v>0.90671999999999997</v>
      </c>
    </row>
    <row r="494" spans="1:13">
      <c r="A494" s="245">
        <v>484</v>
      </c>
      <c r="B494" s="450" t="s">
        <v>278</v>
      </c>
      <c r="C494" s="447">
        <v>419.35</v>
      </c>
      <c r="D494" s="448">
        <v>410.34999999999997</v>
      </c>
      <c r="E494" s="448">
        <v>395.69999999999993</v>
      </c>
      <c r="F494" s="448">
        <v>372.04999999999995</v>
      </c>
      <c r="G494" s="448">
        <v>357.39999999999992</v>
      </c>
      <c r="H494" s="448">
        <v>433.99999999999994</v>
      </c>
      <c r="I494" s="448">
        <v>448.64999999999992</v>
      </c>
      <c r="J494" s="448">
        <v>472.29999999999995</v>
      </c>
      <c r="K494" s="447">
        <v>425</v>
      </c>
      <c r="L494" s="447">
        <v>386.7</v>
      </c>
      <c r="M494" s="447">
        <v>10.692920000000001</v>
      </c>
    </row>
    <row r="495" spans="1:13">
      <c r="A495" s="245">
        <v>485</v>
      </c>
      <c r="B495" s="450" t="s">
        <v>522</v>
      </c>
      <c r="C495" s="447">
        <v>991.7</v>
      </c>
      <c r="D495" s="448">
        <v>995.93333333333339</v>
      </c>
      <c r="E495" s="448">
        <v>979.26666666666677</v>
      </c>
      <c r="F495" s="448">
        <v>966.83333333333337</v>
      </c>
      <c r="G495" s="448">
        <v>950.16666666666674</v>
      </c>
      <c r="H495" s="448">
        <v>1008.3666666666668</v>
      </c>
      <c r="I495" s="448">
        <v>1025.0333333333333</v>
      </c>
      <c r="J495" s="448">
        <v>1037.4666666666667</v>
      </c>
      <c r="K495" s="447">
        <v>1012.6</v>
      </c>
      <c r="L495" s="447">
        <v>983.5</v>
      </c>
      <c r="M495" s="447">
        <v>9.8691200000000006</v>
      </c>
    </row>
    <row r="496" spans="1:13">
      <c r="A496" s="245">
        <v>486</v>
      </c>
      <c r="B496" s="450" t="s">
        <v>523</v>
      </c>
      <c r="C496" s="447">
        <v>2274.35</v>
      </c>
      <c r="D496" s="448">
        <v>2297.6333333333337</v>
      </c>
      <c r="E496" s="448">
        <v>2221.2666666666673</v>
      </c>
      <c r="F496" s="448">
        <v>2168.1833333333338</v>
      </c>
      <c r="G496" s="448">
        <v>2091.8166666666675</v>
      </c>
      <c r="H496" s="448">
        <v>2350.7166666666672</v>
      </c>
      <c r="I496" s="448">
        <v>2427.083333333333</v>
      </c>
      <c r="J496" s="448">
        <v>2480.166666666667</v>
      </c>
      <c r="K496" s="447">
        <v>2374</v>
      </c>
      <c r="L496" s="447">
        <v>2244.5500000000002</v>
      </c>
      <c r="M496" s="447">
        <v>1.0197799999999999</v>
      </c>
    </row>
    <row r="497" spans="1:13">
      <c r="A497" s="245">
        <v>487</v>
      </c>
      <c r="B497" s="450" t="s">
        <v>524</v>
      </c>
      <c r="C497" s="447">
        <v>1796.8</v>
      </c>
      <c r="D497" s="448">
        <v>1800.8833333333332</v>
      </c>
      <c r="E497" s="448">
        <v>1778.0166666666664</v>
      </c>
      <c r="F497" s="448">
        <v>1759.2333333333331</v>
      </c>
      <c r="G497" s="448">
        <v>1736.3666666666663</v>
      </c>
      <c r="H497" s="448">
        <v>1819.6666666666665</v>
      </c>
      <c r="I497" s="448">
        <v>1842.5333333333333</v>
      </c>
      <c r="J497" s="448">
        <v>1861.3166666666666</v>
      </c>
      <c r="K497" s="447">
        <v>1823.75</v>
      </c>
      <c r="L497" s="447">
        <v>1782.1</v>
      </c>
      <c r="M497" s="447">
        <v>0.89822000000000002</v>
      </c>
    </row>
    <row r="498" spans="1:13">
      <c r="A498" s="245">
        <v>488</v>
      </c>
      <c r="B498" s="450" t="s">
        <v>118</v>
      </c>
      <c r="C498" s="447">
        <v>8.5500000000000007</v>
      </c>
      <c r="D498" s="448">
        <v>8.5499999999999989</v>
      </c>
      <c r="E498" s="448">
        <v>8.3999999999999986</v>
      </c>
      <c r="F498" s="448">
        <v>8.25</v>
      </c>
      <c r="G498" s="448">
        <v>8.1</v>
      </c>
      <c r="H498" s="448">
        <v>8.6999999999999975</v>
      </c>
      <c r="I498" s="448">
        <v>8.85</v>
      </c>
      <c r="J498" s="448">
        <v>8.9999999999999964</v>
      </c>
      <c r="K498" s="447">
        <v>8.6999999999999993</v>
      </c>
      <c r="L498" s="447">
        <v>8.4</v>
      </c>
      <c r="M498" s="447">
        <v>1340.4677300000001</v>
      </c>
    </row>
    <row r="499" spans="1:13">
      <c r="A499" s="245">
        <v>489</v>
      </c>
      <c r="B499" s="450" t="s">
        <v>195</v>
      </c>
      <c r="C499" s="447">
        <v>999.85</v>
      </c>
      <c r="D499" s="448">
        <v>1003.1333333333333</v>
      </c>
      <c r="E499" s="448">
        <v>989.61666666666667</v>
      </c>
      <c r="F499" s="448">
        <v>979.38333333333333</v>
      </c>
      <c r="G499" s="448">
        <v>965.86666666666667</v>
      </c>
      <c r="H499" s="448">
        <v>1013.3666666666667</v>
      </c>
      <c r="I499" s="448">
        <v>1026.8833333333332</v>
      </c>
      <c r="J499" s="448">
        <v>1037.1166666666668</v>
      </c>
      <c r="K499" s="447">
        <v>1016.65</v>
      </c>
      <c r="L499" s="447">
        <v>992.9</v>
      </c>
      <c r="M499" s="447">
        <v>13.2697</v>
      </c>
    </row>
    <row r="500" spans="1:13">
      <c r="A500" s="245">
        <v>490</v>
      </c>
      <c r="B500" s="450" t="s">
        <v>525</v>
      </c>
      <c r="C500" s="447">
        <v>6748.9</v>
      </c>
      <c r="D500" s="448">
        <v>6773.5999999999995</v>
      </c>
      <c r="E500" s="448">
        <v>6665.2999999999993</v>
      </c>
      <c r="F500" s="448">
        <v>6581.7</v>
      </c>
      <c r="G500" s="448">
        <v>6473.4</v>
      </c>
      <c r="H500" s="448">
        <v>6857.1999999999989</v>
      </c>
      <c r="I500" s="448">
        <v>6965.5</v>
      </c>
      <c r="J500" s="448">
        <v>7049.0999999999985</v>
      </c>
      <c r="K500" s="447">
        <v>6881.9</v>
      </c>
      <c r="L500" s="447">
        <v>6690</v>
      </c>
      <c r="M500" s="447">
        <v>0.11536</v>
      </c>
    </row>
    <row r="501" spans="1:13">
      <c r="A501" s="245">
        <v>491</v>
      </c>
      <c r="B501" s="450" t="s">
        <v>526</v>
      </c>
      <c r="C501" s="447">
        <v>146.6</v>
      </c>
      <c r="D501" s="448">
        <v>146.11666666666665</v>
      </c>
      <c r="E501" s="448">
        <v>143.0333333333333</v>
      </c>
      <c r="F501" s="448">
        <v>139.46666666666667</v>
      </c>
      <c r="G501" s="448">
        <v>136.38333333333333</v>
      </c>
      <c r="H501" s="448">
        <v>149.68333333333328</v>
      </c>
      <c r="I501" s="448">
        <v>152.76666666666659</v>
      </c>
      <c r="J501" s="448">
        <v>156.33333333333326</v>
      </c>
      <c r="K501" s="447">
        <v>149.19999999999999</v>
      </c>
      <c r="L501" s="447">
        <v>142.55000000000001</v>
      </c>
      <c r="M501" s="447">
        <v>28.30668</v>
      </c>
    </row>
    <row r="502" spans="1:13">
      <c r="A502" s="245">
        <v>492</v>
      </c>
      <c r="B502" s="450" t="s">
        <v>527</v>
      </c>
      <c r="C502" s="447">
        <v>98.65</v>
      </c>
      <c r="D502" s="448">
        <v>98.25</v>
      </c>
      <c r="E502" s="448">
        <v>96.2</v>
      </c>
      <c r="F502" s="448">
        <v>93.75</v>
      </c>
      <c r="G502" s="448">
        <v>91.7</v>
      </c>
      <c r="H502" s="448">
        <v>100.7</v>
      </c>
      <c r="I502" s="448">
        <v>102.75000000000001</v>
      </c>
      <c r="J502" s="448">
        <v>105.2</v>
      </c>
      <c r="K502" s="447">
        <v>100.3</v>
      </c>
      <c r="L502" s="447">
        <v>95.8</v>
      </c>
      <c r="M502" s="447">
        <v>56.362009999999998</v>
      </c>
    </row>
    <row r="503" spans="1:13">
      <c r="A503" s="245">
        <v>493</v>
      </c>
      <c r="B503" s="450" t="s">
        <v>771</v>
      </c>
      <c r="C503" s="447">
        <v>481.65</v>
      </c>
      <c r="D503" s="448">
        <v>477.83333333333331</v>
      </c>
      <c r="E503" s="448">
        <v>470.81666666666661</v>
      </c>
      <c r="F503" s="448">
        <v>459.98333333333329</v>
      </c>
      <c r="G503" s="448">
        <v>452.96666666666658</v>
      </c>
      <c r="H503" s="448">
        <v>488.66666666666663</v>
      </c>
      <c r="I503" s="448">
        <v>495.68333333333339</v>
      </c>
      <c r="J503" s="448">
        <v>506.51666666666665</v>
      </c>
      <c r="K503" s="447">
        <v>484.85</v>
      </c>
      <c r="L503" s="447">
        <v>467</v>
      </c>
      <c r="M503" s="447">
        <v>1.59568</v>
      </c>
    </row>
    <row r="504" spans="1:13">
      <c r="A504" s="245">
        <v>494</v>
      </c>
      <c r="B504" s="450" t="s">
        <v>528</v>
      </c>
      <c r="C504" s="447">
        <v>2117.3000000000002</v>
      </c>
      <c r="D504" s="448">
        <v>2122.4</v>
      </c>
      <c r="E504" s="448">
        <v>2098.5500000000002</v>
      </c>
      <c r="F504" s="448">
        <v>2079.8000000000002</v>
      </c>
      <c r="G504" s="448">
        <v>2055.9500000000003</v>
      </c>
      <c r="H504" s="448">
        <v>2141.15</v>
      </c>
      <c r="I504" s="448">
        <v>2164.9999999999995</v>
      </c>
      <c r="J504" s="448">
        <v>2183.75</v>
      </c>
      <c r="K504" s="447">
        <v>2146.25</v>
      </c>
      <c r="L504" s="447">
        <v>2103.65</v>
      </c>
      <c r="M504" s="447">
        <v>0.54561000000000004</v>
      </c>
    </row>
    <row r="505" spans="1:13">
      <c r="A505" s="245">
        <v>495</v>
      </c>
      <c r="B505" s="450" t="s">
        <v>196</v>
      </c>
      <c r="C505" s="447">
        <v>512.70000000000005</v>
      </c>
      <c r="D505" s="448">
        <v>512.58333333333337</v>
      </c>
      <c r="E505" s="448">
        <v>509.26666666666677</v>
      </c>
      <c r="F505" s="448">
        <v>505.83333333333337</v>
      </c>
      <c r="G505" s="448">
        <v>502.51666666666677</v>
      </c>
      <c r="H505" s="448">
        <v>516.01666666666677</v>
      </c>
      <c r="I505" s="448">
        <v>519.33333333333337</v>
      </c>
      <c r="J505" s="448">
        <v>522.76666666666677</v>
      </c>
      <c r="K505" s="447">
        <v>515.9</v>
      </c>
      <c r="L505" s="447">
        <v>509.15</v>
      </c>
      <c r="M505" s="447">
        <v>51.975029999999997</v>
      </c>
    </row>
    <row r="506" spans="1:13">
      <c r="A506" s="245">
        <v>496</v>
      </c>
      <c r="B506" s="450" t="s">
        <v>529</v>
      </c>
      <c r="C506" s="447">
        <v>681.8</v>
      </c>
      <c r="D506" s="448">
        <v>685.16666666666663</v>
      </c>
      <c r="E506" s="448">
        <v>671.73333333333323</v>
      </c>
      <c r="F506" s="448">
        <v>661.66666666666663</v>
      </c>
      <c r="G506" s="448">
        <v>648.23333333333323</v>
      </c>
      <c r="H506" s="448">
        <v>695.23333333333323</v>
      </c>
      <c r="I506" s="448">
        <v>708.66666666666663</v>
      </c>
      <c r="J506" s="448">
        <v>718.73333333333323</v>
      </c>
      <c r="K506" s="447">
        <v>698.6</v>
      </c>
      <c r="L506" s="447">
        <v>675.1</v>
      </c>
      <c r="M506" s="447">
        <v>17.707699999999999</v>
      </c>
    </row>
    <row r="507" spans="1:13">
      <c r="A507" s="245">
        <v>497</v>
      </c>
      <c r="B507" s="450" t="s">
        <v>197</v>
      </c>
      <c r="C507" s="447">
        <v>13.35</v>
      </c>
      <c r="D507" s="448">
        <v>13.299999999999999</v>
      </c>
      <c r="E507" s="448">
        <v>13.199999999999998</v>
      </c>
      <c r="F507" s="448">
        <v>13.049999999999999</v>
      </c>
      <c r="G507" s="448">
        <v>12.949999999999998</v>
      </c>
      <c r="H507" s="448">
        <v>13.449999999999998</v>
      </c>
      <c r="I507" s="448">
        <v>13.549999999999999</v>
      </c>
      <c r="J507" s="448">
        <v>13.699999999999998</v>
      </c>
      <c r="K507" s="447">
        <v>13.4</v>
      </c>
      <c r="L507" s="447">
        <v>13.15</v>
      </c>
      <c r="M507" s="447">
        <v>1122.7039500000001</v>
      </c>
    </row>
    <row r="508" spans="1:13">
      <c r="A508" s="245">
        <v>498</v>
      </c>
      <c r="B508" s="450" t="s">
        <v>198</v>
      </c>
      <c r="C508" s="447">
        <v>190.7</v>
      </c>
      <c r="D508" s="448">
        <v>193.29999999999998</v>
      </c>
      <c r="E508" s="448">
        <v>187.59999999999997</v>
      </c>
      <c r="F508" s="448">
        <v>184.49999999999997</v>
      </c>
      <c r="G508" s="448">
        <v>178.79999999999995</v>
      </c>
      <c r="H508" s="448">
        <v>196.39999999999998</v>
      </c>
      <c r="I508" s="448">
        <v>202.09999999999997</v>
      </c>
      <c r="J508" s="448">
        <v>205.2</v>
      </c>
      <c r="K508" s="447">
        <v>199</v>
      </c>
      <c r="L508" s="447">
        <v>190.2</v>
      </c>
      <c r="M508" s="447">
        <v>369.03604000000001</v>
      </c>
    </row>
    <row r="509" spans="1:13">
      <c r="A509" s="245">
        <v>499</v>
      </c>
      <c r="B509" s="450" t="s">
        <v>530</v>
      </c>
      <c r="C509" s="447">
        <v>275.64999999999998</v>
      </c>
      <c r="D509" s="448">
        <v>277.2</v>
      </c>
      <c r="E509" s="448">
        <v>273.2</v>
      </c>
      <c r="F509" s="448">
        <v>270.75</v>
      </c>
      <c r="G509" s="448">
        <v>266.75</v>
      </c>
      <c r="H509" s="448">
        <v>279.64999999999998</v>
      </c>
      <c r="I509" s="448">
        <v>283.64999999999998</v>
      </c>
      <c r="J509" s="448">
        <v>286.09999999999997</v>
      </c>
      <c r="K509" s="447">
        <v>281.2</v>
      </c>
      <c r="L509" s="447">
        <v>274.75</v>
      </c>
      <c r="M509" s="447">
        <v>1.2099800000000001</v>
      </c>
    </row>
    <row r="510" spans="1:13">
      <c r="A510" s="245">
        <v>500</v>
      </c>
      <c r="B510" s="450" t="s">
        <v>531</v>
      </c>
      <c r="C510" s="447">
        <v>2110.15</v>
      </c>
      <c r="D510" s="448">
        <v>2111.7333333333331</v>
      </c>
      <c r="E510" s="448">
        <v>2103.4666666666662</v>
      </c>
      <c r="F510" s="448">
        <v>2096.7833333333333</v>
      </c>
      <c r="G510" s="448">
        <v>2088.5166666666664</v>
      </c>
      <c r="H510" s="448">
        <v>2118.4166666666661</v>
      </c>
      <c r="I510" s="448">
        <v>2126.6833333333334</v>
      </c>
      <c r="J510" s="448">
        <v>2133.3666666666659</v>
      </c>
      <c r="K510" s="447">
        <v>2120</v>
      </c>
      <c r="L510" s="447">
        <v>2105.0500000000002</v>
      </c>
      <c r="M510" s="447">
        <v>0.24030000000000001</v>
      </c>
    </row>
    <row r="511" spans="1:13">
      <c r="A511" s="245">
        <v>501</v>
      </c>
      <c r="B511" s="450" t="s">
        <v>741</v>
      </c>
      <c r="C511" s="447">
        <v>1194.4000000000001</v>
      </c>
      <c r="D511" s="448">
        <v>1201.1166666666668</v>
      </c>
      <c r="E511" s="448">
        <v>1178.3333333333335</v>
      </c>
      <c r="F511" s="448">
        <v>1162.2666666666667</v>
      </c>
      <c r="G511" s="448">
        <v>1139.4833333333333</v>
      </c>
      <c r="H511" s="448">
        <v>1217.1833333333336</v>
      </c>
      <c r="I511" s="448">
        <v>1239.9666666666669</v>
      </c>
      <c r="J511" s="448">
        <v>1256.0333333333338</v>
      </c>
      <c r="K511" s="447">
        <v>1223.9000000000001</v>
      </c>
      <c r="L511" s="447">
        <v>1185.05</v>
      </c>
      <c r="M511" s="447">
        <v>0.15654999999999999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17" sqref="D17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52"/>
      <c r="B5" s="552"/>
      <c r="C5" s="553"/>
      <c r="D5" s="553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54" t="s">
        <v>533</v>
      </c>
      <c r="C7" s="554"/>
      <c r="D7" s="239">
        <f>Main!B10</f>
        <v>44340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44337</v>
      </c>
      <c r="B10" s="244">
        <v>530889</v>
      </c>
      <c r="C10" s="245" t="s">
        <v>1017</v>
      </c>
      <c r="D10" s="245" t="s">
        <v>1018</v>
      </c>
      <c r="E10" s="522" t="s">
        <v>542</v>
      </c>
      <c r="F10" s="338">
        <v>1585000</v>
      </c>
      <c r="G10" s="244">
        <v>0.53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44337</v>
      </c>
      <c r="B11" s="244">
        <v>542865</v>
      </c>
      <c r="C11" s="245" t="s">
        <v>983</v>
      </c>
      <c r="D11" s="245" t="s">
        <v>984</v>
      </c>
      <c r="E11" s="245" t="s">
        <v>542</v>
      </c>
      <c r="F11" s="338">
        <v>70000</v>
      </c>
      <c r="G11" s="244">
        <v>11.79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44337</v>
      </c>
      <c r="B12" s="244">
        <v>531752</v>
      </c>
      <c r="C12" s="245" t="s">
        <v>1019</v>
      </c>
      <c r="D12" s="245" t="s">
        <v>1020</v>
      </c>
      <c r="E12" s="522" t="s">
        <v>542</v>
      </c>
      <c r="F12" s="338">
        <v>4000000</v>
      </c>
      <c r="G12" s="244">
        <v>0.21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44337</v>
      </c>
      <c r="B13" s="244">
        <v>534796</v>
      </c>
      <c r="C13" s="245" t="s">
        <v>1021</v>
      </c>
      <c r="D13" s="245" t="s">
        <v>1022</v>
      </c>
      <c r="E13" s="522" t="s">
        <v>542</v>
      </c>
      <c r="F13" s="338">
        <v>17361</v>
      </c>
      <c r="G13" s="244">
        <v>21.95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44337</v>
      </c>
      <c r="B14" s="244">
        <v>538708</v>
      </c>
      <c r="C14" s="245" t="s">
        <v>986</v>
      </c>
      <c r="D14" s="245" t="s">
        <v>851</v>
      </c>
      <c r="E14" s="245" t="s">
        <v>543</v>
      </c>
      <c r="F14" s="338">
        <v>478963</v>
      </c>
      <c r="G14" s="244">
        <v>2.92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44337</v>
      </c>
      <c r="B15" s="244">
        <v>538708</v>
      </c>
      <c r="C15" s="245" t="s">
        <v>986</v>
      </c>
      <c r="D15" s="245" t="s">
        <v>985</v>
      </c>
      <c r="E15" s="245" t="s">
        <v>542</v>
      </c>
      <c r="F15" s="338">
        <v>255287</v>
      </c>
      <c r="G15" s="244">
        <v>2.93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44337</v>
      </c>
      <c r="B16" s="244">
        <v>538708</v>
      </c>
      <c r="C16" s="245" t="s">
        <v>986</v>
      </c>
      <c r="D16" s="245" t="s">
        <v>1023</v>
      </c>
      <c r="E16" s="245" t="s">
        <v>542</v>
      </c>
      <c r="F16" s="338">
        <v>200000</v>
      </c>
      <c r="G16" s="244">
        <v>2.92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44337</v>
      </c>
      <c r="B17" s="244">
        <v>522183</v>
      </c>
      <c r="C17" s="245" t="s">
        <v>1024</v>
      </c>
      <c r="D17" s="245" t="s">
        <v>1025</v>
      </c>
      <c r="E17" s="245" t="s">
        <v>542</v>
      </c>
      <c r="F17" s="338">
        <v>27455</v>
      </c>
      <c r="G17" s="244">
        <v>145.65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44337</v>
      </c>
      <c r="B18" s="244">
        <v>505523</v>
      </c>
      <c r="C18" s="245" t="s">
        <v>1026</v>
      </c>
      <c r="D18" s="245" t="s">
        <v>927</v>
      </c>
      <c r="E18" s="522" t="s">
        <v>543</v>
      </c>
      <c r="F18" s="338">
        <v>705000</v>
      </c>
      <c r="G18" s="244">
        <v>0.54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44337</v>
      </c>
      <c r="B19" s="244">
        <v>543220</v>
      </c>
      <c r="C19" s="245" t="s">
        <v>1027</v>
      </c>
      <c r="D19" s="245" t="s">
        <v>1028</v>
      </c>
      <c r="E19" s="245" t="s">
        <v>543</v>
      </c>
      <c r="F19" s="338">
        <v>8250000</v>
      </c>
      <c r="G19" s="244">
        <v>227.07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44337</v>
      </c>
      <c r="B20" s="244">
        <v>539519</v>
      </c>
      <c r="C20" s="245" t="s">
        <v>1029</v>
      </c>
      <c r="D20" s="245" t="s">
        <v>1030</v>
      </c>
      <c r="E20" s="245" t="s">
        <v>543</v>
      </c>
      <c r="F20" s="338">
        <v>60000</v>
      </c>
      <c r="G20" s="244">
        <v>15.6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44337</v>
      </c>
      <c r="B21" s="244">
        <v>539519</v>
      </c>
      <c r="C21" s="245" t="s">
        <v>1029</v>
      </c>
      <c r="D21" s="245" t="s">
        <v>1031</v>
      </c>
      <c r="E21" s="245" t="s">
        <v>543</v>
      </c>
      <c r="F21" s="338">
        <v>46400</v>
      </c>
      <c r="G21" s="244">
        <v>16.059999999999999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44337</v>
      </c>
      <c r="B22" s="244">
        <v>540809</v>
      </c>
      <c r="C22" s="245" t="s">
        <v>1032</v>
      </c>
      <c r="D22" s="245" t="s">
        <v>1033</v>
      </c>
      <c r="E22" s="522" t="s">
        <v>542</v>
      </c>
      <c r="F22" s="338">
        <v>64000</v>
      </c>
      <c r="G22" s="244">
        <v>4.17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44337</v>
      </c>
      <c r="B23" s="244">
        <v>540809</v>
      </c>
      <c r="C23" s="245" t="s">
        <v>1032</v>
      </c>
      <c r="D23" s="245" t="s">
        <v>1034</v>
      </c>
      <c r="E23" s="245" t="s">
        <v>543</v>
      </c>
      <c r="F23" s="338">
        <v>64000</v>
      </c>
      <c r="G23" s="244">
        <v>4.0999999999999996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44337</v>
      </c>
      <c r="B24" s="244">
        <v>543194</v>
      </c>
      <c r="C24" s="245" t="s">
        <v>987</v>
      </c>
      <c r="D24" s="245" t="s">
        <v>1035</v>
      </c>
      <c r="E24" s="245" t="s">
        <v>542</v>
      </c>
      <c r="F24" s="338">
        <v>14700</v>
      </c>
      <c r="G24" s="244">
        <v>374.96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44337</v>
      </c>
      <c r="B25" s="244">
        <v>543194</v>
      </c>
      <c r="C25" s="245" t="s">
        <v>987</v>
      </c>
      <c r="D25" s="245" t="s">
        <v>1035</v>
      </c>
      <c r="E25" s="522" t="s">
        <v>543</v>
      </c>
      <c r="F25" s="338">
        <v>1200</v>
      </c>
      <c r="G25" s="244">
        <v>392.5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44337</v>
      </c>
      <c r="B26" s="244">
        <v>543194</v>
      </c>
      <c r="C26" s="245" t="s">
        <v>987</v>
      </c>
      <c r="D26" s="245" t="s">
        <v>988</v>
      </c>
      <c r="E26" s="245" t="s">
        <v>543</v>
      </c>
      <c r="F26" s="338">
        <v>14400</v>
      </c>
      <c r="G26" s="244">
        <v>375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44337</v>
      </c>
      <c r="B27" s="244">
        <v>535657</v>
      </c>
      <c r="C27" s="245" t="s">
        <v>971</v>
      </c>
      <c r="D27" s="245" t="s">
        <v>1036</v>
      </c>
      <c r="E27" s="522" t="s">
        <v>542</v>
      </c>
      <c r="F27" s="338">
        <v>77245</v>
      </c>
      <c r="G27" s="244">
        <v>3.67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44337</v>
      </c>
      <c r="B28" s="244">
        <v>540198</v>
      </c>
      <c r="C28" s="245" t="s">
        <v>989</v>
      </c>
      <c r="D28" s="245" t="s">
        <v>1037</v>
      </c>
      <c r="E28" s="522" t="s">
        <v>542</v>
      </c>
      <c r="F28" s="338">
        <v>30500</v>
      </c>
      <c r="G28" s="244">
        <v>24.1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44337</v>
      </c>
      <c r="B29" s="244">
        <v>540198</v>
      </c>
      <c r="C29" s="245" t="s">
        <v>989</v>
      </c>
      <c r="D29" s="245" t="s">
        <v>1038</v>
      </c>
      <c r="E29" s="245" t="s">
        <v>542</v>
      </c>
      <c r="F29" s="338">
        <v>37199</v>
      </c>
      <c r="G29" s="244">
        <v>24.61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44337</v>
      </c>
      <c r="B30" s="244">
        <v>540198</v>
      </c>
      <c r="C30" s="245" t="s">
        <v>989</v>
      </c>
      <c r="D30" s="245" t="s">
        <v>990</v>
      </c>
      <c r="E30" s="522" t="s">
        <v>542</v>
      </c>
      <c r="F30" s="338">
        <v>70</v>
      </c>
      <c r="G30" s="244">
        <v>24.69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44337</v>
      </c>
      <c r="B31" s="244">
        <v>540198</v>
      </c>
      <c r="C31" s="245" t="s">
        <v>989</v>
      </c>
      <c r="D31" s="245" t="s">
        <v>990</v>
      </c>
      <c r="E31" s="522" t="s">
        <v>543</v>
      </c>
      <c r="F31" s="338">
        <v>107654</v>
      </c>
      <c r="G31" s="244">
        <v>24.16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44337</v>
      </c>
      <c r="B32" s="244">
        <v>540175</v>
      </c>
      <c r="C32" s="245" t="s">
        <v>991</v>
      </c>
      <c r="D32" s="245" t="s">
        <v>1039</v>
      </c>
      <c r="E32" s="245" t="s">
        <v>542</v>
      </c>
      <c r="F32" s="338">
        <v>20000</v>
      </c>
      <c r="G32" s="244">
        <v>12.45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44337</v>
      </c>
      <c r="B33" s="244">
        <v>540175</v>
      </c>
      <c r="C33" s="245" t="s">
        <v>991</v>
      </c>
      <c r="D33" s="245" t="s">
        <v>1040</v>
      </c>
      <c r="E33" s="522" t="s">
        <v>543</v>
      </c>
      <c r="F33" s="338">
        <v>20927</v>
      </c>
      <c r="G33" s="244">
        <v>12.46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44337</v>
      </c>
      <c r="B34" s="244">
        <v>540821</v>
      </c>
      <c r="C34" s="245" t="s">
        <v>1041</v>
      </c>
      <c r="D34" s="245" t="s">
        <v>1042</v>
      </c>
      <c r="E34" s="245" t="s">
        <v>543</v>
      </c>
      <c r="F34" s="338">
        <v>54500</v>
      </c>
      <c r="G34" s="244">
        <v>11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44337</v>
      </c>
      <c r="B35" s="244">
        <v>540821</v>
      </c>
      <c r="C35" s="245" t="s">
        <v>1041</v>
      </c>
      <c r="D35" s="245" t="s">
        <v>1043</v>
      </c>
      <c r="E35" s="522" t="s">
        <v>542</v>
      </c>
      <c r="F35" s="338">
        <v>54500</v>
      </c>
      <c r="G35" s="244">
        <v>11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44337</v>
      </c>
      <c r="B36" s="244">
        <v>500370</v>
      </c>
      <c r="C36" s="245" t="s">
        <v>1044</v>
      </c>
      <c r="D36" s="245" t="s">
        <v>1045</v>
      </c>
      <c r="E36" s="245" t="s">
        <v>542</v>
      </c>
      <c r="F36" s="338">
        <v>83100</v>
      </c>
      <c r="G36" s="244">
        <v>47.99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44337</v>
      </c>
      <c r="B37" s="244">
        <v>540259</v>
      </c>
      <c r="C37" s="245" t="s">
        <v>1046</v>
      </c>
      <c r="D37" s="245" t="s">
        <v>1047</v>
      </c>
      <c r="E37" s="522" t="s">
        <v>542</v>
      </c>
      <c r="F37" s="338">
        <v>245818</v>
      </c>
      <c r="G37" s="244">
        <v>11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44337</v>
      </c>
      <c r="B38" s="244">
        <v>540259</v>
      </c>
      <c r="C38" s="245" t="s">
        <v>1046</v>
      </c>
      <c r="D38" s="245" t="s">
        <v>1047</v>
      </c>
      <c r="E38" s="245" t="s">
        <v>543</v>
      </c>
      <c r="F38" s="338">
        <v>176142</v>
      </c>
      <c r="G38" s="244">
        <v>11.89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44337</v>
      </c>
      <c r="B39" s="244">
        <v>540259</v>
      </c>
      <c r="C39" s="245" t="s">
        <v>1046</v>
      </c>
      <c r="D39" s="245" t="s">
        <v>1048</v>
      </c>
      <c r="E39" s="522" t="s">
        <v>542</v>
      </c>
      <c r="F39" s="338">
        <v>193141</v>
      </c>
      <c r="G39" s="244">
        <v>11.78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44337</v>
      </c>
      <c r="B40" s="244">
        <v>540259</v>
      </c>
      <c r="C40" s="245" t="s">
        <v>1046</v>
      </c>
      <c r="D40" s="245" t="s">
        <v>1048</v>
      </c>
      <c r="E40" s="522" t="s">
        <v>543</v>
      </c>
      <c r="F40" s="338">
        <v>80</v>
      </c>
      <c r="G40" s="244">
        <v>12.25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44337</v>
      </c>
      <c r="B41" s="244">
        <v>540259</v>
      </c>
      <c r="C41" s="245" t="s">
        <v>1046</v>
      </c>
      <c r="D41" s="245" t="s">
        <v>927</v>
      </c>
      <c r="E41" s="245" t="s">
        <v>542</v>
      </c>
      <c r="F41" s="338">
        <v>585789</v>
      </c>
      <c r="G41" s="244">
        <v>11.3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44337</v>
      </c>
      <c r="B42" s="244">
        <v>540259</v>
      </c>
      <c r="C42" s="245" t="s">
        <v>1046</v>
      </c>
      <c r="D42" s="245" t="s">
        <v>927</v>
      </c>
      <c r="E42" s="245" t="s">
        <v>543</v>
      </c>
      <c r="F42" s="338">
        <v>3076</v>
      </c>
      <c r="G42" s="244">
        <v>12.01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44337</v>
      </c>
      <c r="B43" s="244">
        <v>540259</v>
      </c>
      <c r="C43" s="245" t="s">
        <v>1046</v>
      </c>
      <c r="D43" s="245" t="s">
        <v>1049</v>
      </c>
      <c r="E43" s="522" t="s">
        <v>542</v>
      </c>
      <c r="F43" s="338">
        <v>70340</v>
      </c>
      <c r="G43" s="244">
        <v>11.6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44337</v>
      </c>
      <c r="B44" s="244">
        <v>540259</v>
      </c>
      <c r="C44" s="245" t="s">
        <v>1046</v>
      </c>
      <c r="D44" s="245" t="s">
        <v>1049</v>
      </c>
      <c r="E44" s="522" t="s">
        <v>543</v>
      </c>
      <c r="F44" s="338">
        <v>63240</v>
      </c>
      <c r="G44" s="244">
        <v>11.66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44337</v>
      </c>
      <c r="B45" s="244">
        <v>540259</v>
      </c>
      <c r="C45" s="245" t="s">
        <v>1046</v>
      </c>
      <c r="D45" s="245" t="s">
        <v>1050</v>
      </c>
      <c r="E45" s="245" t="s">
        <v>542</v>
      </c>
      <c r="F45" s="338">
        <v>100000</v>
      </c>
      <c r="G45" s="244">
        <v>11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44337</v>
      </c>
      <c r="B46" s="244">
        <v>540259</v>
      </c>
      <c r="C46" s="245" t="s">
        <v>1046</v>
      </c>
      <c r="D46" s="245" t="s">
        <v>1051</v>
      </c>
      <c r="E46" s="522" t="s">
        <v>543</v>
      </c>
      <c r="F46" s="338">
        <v>1000000</v>
      </c>
      <c r="G46" s="244">
        <v>11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44337</v>
      </c>
      <c r="B47" s="244">
        <v>540259</v>
      </c>
      <c r="C47" s="245" t="s">
        <v>1046</v>
      </c>
      <c r="D47" s="245" t="s">
        <v>1052</v>
      </c>
      <c r="E47" s="245" t="s">
        <v>542</v>
      </c>
      <c r="F47" s="338">
        <v>100000</v>
      </c>
      <c r="G47" s="244">
        <v>11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44337</v>
      </c>
      <c r="B48" s="244">
        <v>539026</v>
      </c>
      <c r="C48" s="245" t="s">
        <v>992</v>
      </c>
      <c r="D48" s="245" t="s">
        <v>1033</v>
      </c>
      <c r="E48" s="522" t="s">
        <v>542</v>
      </c>
      <c r="F48" s="338">
        <v>56000</v>
      </c>
      <c r="G48" s="244">
        <v>8.1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44337</v>
      </c>
      <c r="B49" s="244">
        <v>539026</v>
      </c>
      <c r="C49" s="245" t="s">
        <v>992</v>
      </c>
      <c r="D49" s="245" t="s">
        <v>1034</v>
      </c>
      <c r="E49" s="522" t="s">
        <v>543</v>
      </c>
      <c r="F49" s="338">
        <v>36000</v>
      </c>
      <c r="G49" s="244">
        <v>7.99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44337</v>
      </c>
      <c r="B50" s="244">
        <v>539026</v>
      </c>
      <c r="C50" s="245" t="s">
        <v>992</v>
      </c>
      <c r="D50" s="245" t="s">
        <v>1053</v>
      </c>
      <c r="E50" s="245" t="s">
        <v>542</v>
      </c>
      <c r="F50" s="338">
        <v>20000</v>
      </c>
      <c r="G50" s="244">
        <v>7.79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44337</v>
      </c>
      <c r="B51" s="244">
        <v>539026</v>
      </c>
      <c r="C51" s="245" t="s">
        <v>992</v>
      </c>
      <c r="D51" s="245" t="s">
        <v>1053</v>
      </c>
      <c r="E51" s="245" t="s">
        <v>543</v>
      </c>
      <c r="F51" s="338">
        <v>20000</v>
      </c>
      <c r="G51" s="244">
        <v>8.11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44337</v>
      </c>
      <c r="B52" s="244">
        <v>539026</v>
      </c>
      <c r="C52" s="245" t="s">
        <v>992</v>
      </c>
      <c r="D52" s="245" t="s">
        <v>1054</v>
      </c>
      <c r="E52" s="245" t="s">
        <v>542</v>
      </c>
      <c r="F52" s="338">
        <v>20000</v>
      </c>
      <c r="G52" s="244">
        <v>7.9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44337</v>
      </c>
      <c r="B53" s="244">
        <v>539026</v>
      </c>
      <c r="C53" s="245" t="s">
        <v>992</v>
      </c>
      <c r="D53" s="245" t="s">
        <v>993</v>
      </c>
      <c r="E53" s="522" t="s">
        <v>542</v>
      </c>
      <c r="F53" s="338">
        <v>20000</v>
      </c>
      <c r="G53" s="244">
        <v>8.15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44337</v>
      </c>
      <c r="B54" s="244">
        <v>539026</v>
      </c>
      <c r="C54" s="245" t="s">
        <v>992</v>
      </c>
      <c r="D54" s="245" t="s">
        <v>1054</v>
      </c>
      <c r="E54" s="522" t="s">
        <v>543</v>
      </c>
      <c r="F54" s="338">
        <v>20000</v>
      </c>
      <c r="G54" s="244">
        <v>7.95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44337</v>
      </c>
      <c r="B55" s="244">
        <v>539026</v>
      </c>
      <c r="C55" s="245" t="s">
        <v>992</v>
      </c>
      <c r="D55" s="245" t="s">
        <v>993</v>
      </c>
      <c r="E55" s="245" t="s">
        <v>543</v>
      </c>
      <c r="F55" s="338">
        <v>20000</v>
      </c>
      <c r="G55" s="244">
        <v>8.25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44337</v>
      </c>
      <c r="B56" s="244">
        <v>539026</v>
      </c>
      <c r="C56" s="245" t="s">
        <v>992</v>
      </c>
      <c r="D56" s="245" t="s">
        <v>1055</v>
      </c>
      <c r="E56" s="245" t="s">
        <v>543</v>
      </c>
      <c r="F56" s="338">
        <v>32000</v>
      </c>
      <c r="G56" s="244">
        <v>8.1300000000000008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44337</v>
      </c>
      <c r="B57" s="244">
        <v>539026</v>
      </c>
      <c r="C57" s="245" t="s">
        <v>992</v>
      </c>
      <c r="D57" s="245" t="s">
        <v>1056</v>
      </c>
      <c r="E57" s="522" t="s">
        <v>542</v>
      </c>
      <c r="F57" s="338">
        <v>36000</v>
      </c>
      <c r="G57" s="244">
        <v>8.18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44337</v>
      </c>
      <c r="B58" s="244">
        <v>539026</v>
      </c>
      <c r="C58" s="245" t="s">
        <v>992</v>
      </c>
      <c r="D58" s="245" t="s">
        <v>994</v>
      </c>
      <c r="E58" s="245" t="s">
        <v>543</v>
      </c>
      <c r="F58" s="338">
        <v>36000</v>
      </c>
      <c r="G58" s="244">
        <v>8.19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44337</v>
      </c>
      <c r="B59" s="244">
        <v>532070</v>
      </c>
      <c r="C59" s="245" t="s">
        <v>1057</v>
      </c>
      <c r="D59" s="245" t="s">
        <v>1058</v>
      </c>
      <c r="E59" s="245" t="s">
        <v>542</v>
      </c>
      <c r="F59" s="338">
        <v>60000</v>
      </c>
      <c r="G59" s="244">
        <v>10.36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44337</v>
      </c>
      <c r="B60" s="244">
        <v>532070</v>
      </c>
      <c r="C60" s="245" t="s">
        <v>1057</v>
      </c>
      <c r="D60" s="245" t="s">
        <v>1059</v>
      </c>
      <c r="E60" s="245" t="s">
        <v>542</v>
      </c>
      <c r="F60" s="338">
        <v>30840</v>
      </c>
      <c r="G60" s="244">
        <v>10.67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44337</v>
      </c>
      <c r="B61" s="244">
        <v>532070</v>
      </c>
      <c r="C61" s="245" t="s">
        <v>1057</v>
      </c>
      <c r="D61" s="245" t="s">
        <v>1059</v>
      </c>
      <c r="E61" s="245" t="s">
        <v>543</v>
      </c>
      <c r="F61" s="338">
        <v>32159</v>
      </c>
      <c r="G61" s="244">
        <v>10.37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44337</v>
      </c>
      <c r="B62" s="244">
        <v>538607</v>
      </c>
      <c r="C62" s="222" t="s">
        <v>1060</v>
      </c>
      <c r="D62" s="222" t="s">
        <v>1061</v>
      </c>
      <c r="E62" s="245" t="s">
        <v>543</v>
      </c>
      <c r="F62" s="338">
        <v>1600000</v>
      </c>
      <c r="G62" s="244">
        <v>1.56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44337</v>
      </c>
      <c r="B63" s="244">
        <v>530459</v>
      </c>
      <c r="C63" s="245" t="s">
        <v>1062</v>
      </c>
      <c r="D63" s="245" t="s">
        <v>1063</v>
      </c>
      <c r="E63" s="245" t="s">
        <v>542</v>
      </c>
      <c r="F63" s="338">
        <v>40000</v>
      </c>
      <c r="G63" s="244">
        <v>22.63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44337</v>
      </c>
      <c r="B64" s="244">
        <v>538565</v>
      </c>
      <c r="C64" s="245" t="s">
        <v>1064</v>
      </c>
      <c r="D64" s="245" t="s">
        <v>1065</v>
      </c>
      <c r="E64" s="245" t="s">
        <v>543</v>
      </c>
      <c r="F64" s="338">
        <v>18368</v>
      </c>
      <c r="G64" s="244">
        <v>63.8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44337</v>
      </c>
      <c r="B65" s="244">
        <v>539222</v>
      </c>
      <c r="C65" s="245" t="s">
        <v>972</v>
      </c>
      <c r="D65" s="245" t="s">
        <v>995</v>
      </c>
      <c r="E65" s="245" t="s">
        <v>542</v>
      </c>
      <c r="F65" s="338">
        <v>62500</v>
      </c>
      <c r="G65" s="244">
        <v>8.25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44337</v>
      </c>
      <c r="B66" s="244">
        <v>539222</v>
      </c>
      <c r="C66" s="245" t="s">
        <v>972</v>
      </c>
      <c r="D66" s="245" t="s">
        <v>996</v>
      </c>
      <c r="E66" s="245" t="s">
        <v>543</v>
      </c>
      <c r="F66" s="338">
        <v>60000</v>
      </c>
      <c r="G66" s="244">
        <v>8.26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44337</v>
      </c>
      <c r="B67" s="244">
        <v>539222</v>
      </c>
      <c r="C67" s="245" t="s">
        <v>972</v>
      </c>
      <c r="D67" s="245" t="s">
        <v>1056</v>
      </c>
      <c r="E67" s="245" t="s">
        <v>542</v>
      </c>
      <c r="F67" s="338">
        <v>35000</v>
      </c>
      <c r="G67" s="244">
        <v>8.24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44337</v>
      </c>
      <c r="B68" s="244">
        <v>539222</v>
      </c>
      <c r="C68" s="245" t="s">
        <v>972</v>
      </c>
      <c r="D68" s="245" t="s">
        <v>994</v>
      </c>
      <c r="E68" s="245" t="s">
        <v>543</v>
      </c>
      <c r="F68" s="338">
        <v>35000</v>
      </c>
      <c r="G68" s="244">
        <v>8.17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44337</v>
      </c>
      <c r="B69" s="244" t="s">
        <v>1066</v>
      </c>
      <c r="C69" s="245" t="s">
        <v>1067</v>
      </c>
      <c r="D69" s="245" t="s">
        <v>902</v>
      </c>
      <c r="E69" s="245" t="s">
        <v>542</v>
      </c>
      <c r="F69" s="338">
        <v>109420</v>
      </c>
      <c r="G69" s="244">
        <v>120.74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44337</v>
      </c>
      <c r="B70" s="244" t="s">
        <v>1068</v>
      </c>
      <c r="C70" s="245" t="s">
        <v>1069</v>
      </c>
      <c r="D70" s="245" t="s">
        <v>1070</v>
      </c>
      <c r="E70" s="245" t="s">
        <v>542</v>
      </c>
      <c r="F70" s="338">
        <v>15000</v>
      </c>
      <c r="G70" s="244">
        <v>764.26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44337</v>
      </c>
      <c r="B71" s="244" t="s">
        <v>1071</v>
      </c>
      <c r="C71" s="245" t="s">
        <v>1072</v>
      </c>
      <c r="D71" s="245" t="s">
        <v>1073</v>
      </c>
      <c r="E71" s="245" t="s">
        <v>542</v>
      </c>
      <c r="F71" s="338">
        <v>56966</v>
      </c>
      <c r="G71" s="244">
        <v>61.39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44337</v>
      </c>
      <c r="B72" s="244" t="s">
        <v>1071</v>
      </c>
      <c r="C72" s="245" t="s">
        <v>1072</v>
      </c>
      <c r="D72" s="245" t="s">
        <v>1074</v>
      </c>
      <c r="E72" s="245" t="s">
        <v>542</v>
      </c>
      <c r="F72" s="338">
        <v>36874</v>
      </c>
      <c r="G72" s="244">
        <v>58.51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44337</v>
      </c>
      <c r="B73" s="244" t="s">
        <v>1071</v>
      </c>
      <c r="C73" s="245" t="s">
        <v>1072</v>
      </c>
      <c r="D73" s="245" t="s">
        <v>960</v>
      </c>
      <c r="E73" s="245" t="s">
        <v>542</v>
      </c>
      <c r="F73" s="338">
        <v>34292</v>
      </c>
      <c r="G73" s="244">
        <v>59.82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44337</v>
      </c>
      <c r="B74" s="244" t="s">
        <v>1075</v>
      </c>
      <c r="C74" s="245" t="s">
        <v>1076</v>
      </c>
      <c r="D74" s="245" t="s">
        <v>1077</v>
      </c>
      <c r="E74" s="245" t="s">
        <v>542</v>
      </c>
      <c r="F74" s="338">
        <v>147998</v>
      </c>
      <c r="G74" s="244">
        <v>152.56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44337</v>
      </c>
      <c r="B75" s="244" t="s">
        <v>1078</v>
      </c>
      <c r="C75" s="245" t="s">
        <v>1079</v>
      </c>
      <c r="D75" s="245" t="s">
        <v>1080</v>
      </c>
      <c r="E75" s="245" t="s">
        <v>542</v>
      </c>
      <c r="F75" s="338">
        <v>213908</v>
      </c>
      <c r="G75" s="244">
        <v>183.43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44337</v>
      </c>
      <c r="B76" s="244" t="s">
        <v>382</v>
      </c>
      <c r="C76" s="245" t="s">
        <v>1081</v>
      </c>
      <c r="D76" s="245" t="s">
        <v>902</v>
      </c>
      <c r="E76" s="245" t="s">
        <v>542</v>
      </c>
      <c r="F76" s="338">
        <v>6426539</v>
      </c>
      <c r="G76" s="244">
        <v>48.76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44337</v>
      </c>
      <c r="B77" s="244" t="s">
        <v>115</v>
      </c>
      <c r="C77" s="245" t="s">
        <v>999</v>
      </c>
      <c r="D77" s="245" t="s">
        <v>1000</v>
      </c>
      <c r="E77" s="245" t="s">
        <v>542</v>
      </c>
      <c r="F77" s="338">
        <v>2583299</v>
      </c>
      <c r="G77" s="244">
        <v>216.14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44337</v>
      </c>
      <c r="B78" s="244" t="s">
        <v>130</v>
      </c>
      <c r="C78" s="245" t="s">
        <v>1001</v>
      </c>
      <c r="D78" s="245" t="s">
        <v>902</v>
      </c>
      <c r="E78" s="245" t="s">
        <v>542</v>
      </c>
      <c r="F78" s="338">
        <v>333563</v>
      </c>
      <c r="G78" s="244">
        <v>808.51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44337</v>
      </c>
      <c r="B79" s="244" t="s">
        <v>1082</v>
      </c>
      <c r="C79" s="245" t="s">
        <v>1083</v>
      </c>
      <c r="D79" s="245" t="s">
        <v>1084</v>
      </c>
      <c r="E79" s="245" t="s">
        <v>542</v>
      </c>
      <c r="F79" s="338">
        <v>78557</v>
      </c>
      <c r="G79" s="244">
        <v>194.41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44337</v>
      </c>
      <c r="B80" s="244" t="s">
        <v>1085</v>
      </c>
      <c r="C80" s="245" t="s">
        <v>1086</v>
      </c>
      <c r="D80" s="245" t="s">
        <v>1087</v>
      </c>
      <c r="E80" s="245" t="s">
        <v>542</v>
      </c>
      <c r="F80" s="338">
        <v>54378</v>
      </c>
      <c r="G80" s="244">
        <v>59.21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44337</v>
      </c>
      <c r="B81" s="244" t="s">
        <v>1088</v>
      </c>
      <c r="C81" s="245" t="s">
        <v>1089</v>
      </c>
      <c r="D81" s="245" t="s">
        <v>1090</v>
      </c>
      <c r="E81" s="245" t="s">
        <v>542</v>
      </c>
      <c r="F81" s="338">
        <v>77000</v>
      </c>
      <c r="G81" s="244">
        <v>66.34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44337</v>
      </c>
      <c r="B82" s="244" t="s">
        <v>1088</v>
      </c>
      <c r="C82" s="245" t="s">
        <v>1089</v>
      </c>
      <c r="D82" s="245" t="s">
        <v>1091</v>
      </c>
      <c r="E82" s="245" t="s">
        <v>542</v>
      </c>
      <c r="F82" s="338">
        <v>65385</v>
      </c>
      <c r="G82" s="244">
        <v>66.510000000000005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44337</v>
      </c>
      <c r="B83" s="244" t="s">
        <v>1088</v>
      </c>
      <c r="C83" s="245" t="s">
        <v>1089</v>
      </c>
      <c r="D83" s="245" t="s">
        <v>1092</v>
      </c>
      <c r="E83" s="245" t="s">
        <v>542</v>
      </c>
      <c r="F83" s="338">
        <v>77000</v>
      </c>
      <c r="G83" s="244">
        <v>66.349999999999994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44337</v>
      </c>
      <c r="B84" s="244" t="s">
        <v>1088</v>
      </c>
      <c r="C84" s="245" t="s">
        <v>1089</v>
      </c>
      <c r="D84" s="245" t="s">
        <v>1093</v>
      </c>
      <c r="E84" s="245" t="s">
        <v>542</v>
      </c>
      <c r="F84" s="338">
        <v>58000</v>
      </c>
      <c r="G84" s="244">
        <v>66.36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44337</v>
      </c>
      <c r="B85" s="244" t="s">
        <v>1088</v>
      </c>
      <c r="C85" s="245" t="s">
        <v>1089</v>
      </c>
      <c r="D85" s="245" t="s">
        <v>1094</v>
      </c>
      <c r="E85" s="245" t="s">
        <v>542</v>
      </c>
      <c r="F85" s="338">
        <v>71386</v>
      </c>
      <c r="G85" s="244">
        <v>66.47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44337</v>
      </c>
      <c r="B86" s="244" t="s">
        <v>1095</v>
      </c>
      <c r="C86" s="245" t="s">
        <v>1096</v>
      </c>
      <c r="D86" s="245" t="s">
        <v>1097</v>
      </c>
      <c r="E86" s="245" t="s">
        <v>542</v>
      </c>
      <c r="F86" s="338">
        <v>3072042</v>
      </c>
      <c r="G86" s="244">
        <v>3.45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44337</v>
      </c>
      <c r="B87" s="244" t="s">
        <v>488</v>
      </c>
      <c r="C87" s="245" t="s">
        <v>1098</v>
      </c>
      <c r="D87" s="245" t="s">
        <v>1099</v>
      </c>
      <c r="E87" s="245" t="s">
        <v>542</v>
      </c>
      <c r="F87" s="338">
        <v>8448278</v>
      </c>
      <c r="G87" s="244">
        <v>11.5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44337</v>
      </c>
      <c r="B88" s="244" t="s">
        <v>488</v>
      </c>
      <c r="C88" s="245" t="s">
        <v>1098</v>
      </c>
      <c r="D88" s="245" t="s">
        <v>1100</v>
      </c>
      <c r="E88" s="245" t="s">
        <v>542</v>
      </c>
      <c r="F88" s="338">
        <v>12228407</v>
      </c>
      <c r="G88" s="244">
        <v>11.35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44337</v>
      </c>
      <c r="B89" s="244" t="s">
        <v>1002</v>
      </c>
      <c r="C89" s="245" t="s">
        <v>1003</v>
      </c>
      <c r="D89" s="245" t="s">
        <v>960</v>
      </c>
      <c r="E89" s="245" t="s">
        <v>542</v>
      </c>
      <c r="F89" s="338">
        <v>210939</v>
      </c>
      <c r="G89" s="244">
        <v>46.6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44337</v>
      </c>
      <c r="B90" s="244" t="s">
        <v>1002</v>
      </c>
      <c r="C90" s="245" t="s">
        <v>1003</v>
      </c>
      <c r="D90" s="245" t="s">
        <v>1101</v>
      </c>
      <c r="E90" s="245" t="s">
        <v>542</v>
      </c>
      <c r="F90" s="338">
        <v>154466</v>
      </c>
      <c r="G90" s="244">
        <v>46.78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44337</v>
      </c>
      <c r="B91" s="244" t="s">
        <v>1002</v>
      </c>
      <c r="C91" s="245" t="s">
        <v>1003</v>
      </c>
      <c r="D91" s="245" t="s">
        <v>902</v>
      </c>
      <c r="E91" s="245" t="s">
        <v>542</v>
      </c>
      <c r="F91" s="338">
        <v>239790</v>
      </c>
      <c r="G91" s="244">
        <v>46.51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44337</v>
      </c>
      <c r="B92" s="244" t="s">
        <v>1102</v>
      </c>
      <c r="C92" s="245" t="s">
        <v>1103</v>
      </c>
      <c r="D92" s="245" t="s">
        <v>1104</v>
      </c>
      <c r="E92" s="245" t="s">
        <v>542</v>
      </c>
      <c r="F92" s="338">
        <v>88426</v>
      </c>
      <c r="G92" s="244">
        <v>238.66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44337</v>
      </c>
      <c r="B93" s="244" t="s">
        <v>1066</v>
      </c>
      <c r="C93" s="245" t="s">
        <v>1067</v>
      </c>
      <c r="D93" s="245" t="s">
        <v>902</v>
      </c>
      <c r="E93" s="245" t="s">
        <v>543</v>
      </c>
      <c r="F93" s="338">
        <v>109420</v>
      </c>
      <c r="G93" s="244">
        <v>120.75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44337</v>
      </c>
      <c r="B94" s="244" t="s">
        <v>1071</v>
      </c>
      <c r="C94" s="245" t="s">
        <v>1072</v>
      </c>
      <c r="D94" s="245" t="s">
        <v>1073</v>
      </c>
      <c r="E94" s="245" t="s">
        <v>543</v>
      </c>
      <c r="F94" s="338">
        <v>46887</v>
      </c>
      <c r="G94" s="244">
        <v>60.84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44337</v>
      </c>
      <c r="B95" s="244" t="s">
        <v>1071</v>
      </c>
      <c r="C95" s="245" t="s">
        <v>1072</v>
      </c>
      <c r="D95" s="245" t="s">
        <v>1074</v>
      </c>
      <c r="E95" s="245" t="s">
        <v>543</v>
      </c>
      <c r="F95" s="338">
        <v>1468</v>
      </c>
      <c r="G95" s="244">
        <v>59.34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44337</v>
      </c>
      <c r="B96" s="244" t="s">
        <v>1071</v>
      </c>
      <c r="C96" s="245" t="s">
        <v>1072</v>
      </c>
      <c r="D96" s="245" t="s">
        <v>960</v>
      </c>
      <c r="E96" s="245" t="s">
        <v>543</v>
      </c>
      <c r="F96" s="338">
        <v>34292</v>
      </c>
      <c r="G96" s="244">
        <v>59.89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44337</v>
      </c>
      <c r="B97" s="244" t="s">
        <v>1075</v>
      </c>
      <c r="C97" s="245" t="s">
        <v>1076</v>
      </c>
      <c r="D97" s="245" t="s">
        <v>1077</v>
      </c>
      <c r="E97" s="245" t="s">
        <v>543</v>
      </c>
      <c r="F97" s="338">
        <v>147998</v>
      </c>
      <c r="G97" s="244">
        <v>154.28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44337</v>
      </c>
      <c r="B98" s="244" t="s">
        <v>1004</v>
      </c>
      <c r="C98" s="245" t="s">
        <v>1005</v>
      </c>
      <c r="D98" s="245" t="s">
        <v>1006</v>
      </c>
      <c r="E98" s="245" t="s">
        <v>543</v>
      </c>
      <c r="F98" s="338">
        <v>4138297</v>
      </c>
      <c r="G98" s="244">
        <v>46.26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44337</v>
      </c>
      <c r="B99" s="244" t="s">
        <v>997</v>
      </c>
      <c r="C99" s="245" t="s">
        <v>998</v>
      </c>
      <c r="D99" s="245" t="s">
        <v>1105</v>
      </c>
      <c r="E99" s="245" t="s">
        <v>543</v>
      </c>
      <c r="F99" s="338">
        <v>32000</v>
      </c>
      <c r="G99" s="244">
        <v>39.75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44337</v>
      </c>
      <c r="B100" s="244" t="s">
        <v>1078</v>
      </c>
      <c r="C100" s="245" t="s">
        <v>1079</v>
      </c>
      <c r="D100" s="245" t="s">
        <v>1080</v>
      </c>
      <c r="E100" s="245" t="s">
        <v>543</v>
      </c>
      <c r="F100" s="338">
        <v>200308</v>
      </c>
      <c r="G100" s="244">
        <v>182.96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44337</v>
      </c>
      <c r="B101" s="244" t="s">
        <v>382</v>
      </c>
      <c r="C101" s="245" t="s">
        <v>1081</v>
      </c>
      <c r="D101" s="245" t="s">
        <v>902</v>
      </c>
      <c r="E101" s="245" t="s">
        <v>543</v>
      </c>
      <c r="F101" s="338">
        <v>6426539</v>
      </c>
      <c r="G101" s="244">
        <v>48.78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44337</v>
      </c>
      <c r="B102" s="244" t="s">
        <v>115</v>
      </c>
      <c r="C102" s="245" t="s">
        <v>999</v>
      </c>
      <c r="D102" s="245" t="s">
        <v>1000</v>
      </c>
      <c r="E102" s="245" t="s">
        <v>543</v>
      </c>
      <c r="F102" s="338">
        <v>2701456</v>
      </c>
      <c r="G102" s="244">
        <v>216.25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44337</v>
      </c>
      <c r="B103" s="244" t="s">
        <v>130</v>
      </c>
      <c r="C103" s="245" t="s">
        <v>1001</v>
      </c>
      <c r="D103" s="245" t="s">
        <v>902</v>
      </c>
      <c r="E103" s="245" t="s">
        <v>543</v>
      </c>
      <c r="F103" s="338">
        <v>333563</v>
      </c>
      <c r="G103" s="244">
        <v>808.93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44337</v>
      </c>
      <c r="B104" s="244" t="s">
        <v>1085</v>
      </c>
      <c r="C104" s="245" t="s">
        <v>1086</v>
      </c>
      <c r="D104" s="245" t="s">
        <v>1087</v>
      </c>
      <c r="E104" s="245" t="s">
        <v>543</v>
      </c>
      <c r="F104" s="338">
        <v>50858</v>
      </c>
      <c r="G104" s="244">
        <v>59.12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44337</v>
      </c>
      <c r="B105" s="244" t="s">
        <v>1088</v>
      </c>
      <c r="C105" s="245" t="s">
        <v>1089</v>
      </c>
      <c r="D105" s="245" t="s">
        <v>1092</v>
      </c>
      <c r="E105" s="245" t="s">
        <v>543</v>
      </c>
      <c r="F105" s="338">
        <v>77000</v>
      </c>
      <c r="G105" s="244">
        <v>66.33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44337</v>
      </c>
      <c r="B106" s="244" t="s">
        <v>1088</v>
      </c>
      <c r="C106" s="245" t="s">
        <v>1089</v>
      </c>
      <c r="D106" s="245" t="s">
        <v>1093</v>
      </c>
      <c r="E106" s="245" t="s">
        <v>543</v>
      </c>
      <c r="F106" s="338">
        <v>58000</v>
      </c>
      <c r="G106" s="244">
        <v>66.34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44337</v>
      </c>
      <c r="B107" s="244" t="s">
        <v>1088</v>
      </c>
      <c r="C107" s="245" t="s">
        <v>1089</v>
      </c>
      <c r="D107" s="245" t="s">
        <v>1091</v>
      </c>
      <c r="E107" s="245" t="s">
        <v>543</v>
      </c>
      <c r="F107" s="338">
        <v>65385</v>
      </c>
      <c r="G107" s="244">
        <v>66.48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44337</v>
      </c>
      <c r="B108" s="244" t="s">
        <v>1088</v>
      </c>
      <c r="C108" s="245" t="s">
        <v>1089</v>
      </c>
      <c r="D108" s="245" t="s">
        <v>1094</v>
      </c>
      <c r="E108" s="245" t="s">
        <v>543</v>
      </c>
      <c r="F108" s="338">
        <v>71386</v>
      </c>
      <c r="G108" s="244">
        <v>66.459999999999994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44337</v>
      </c>
      <c r="B109" s="244" t="s">
        <v>1088</v>
      </c>
      <c r="C109" s="245" t="s">
        <v>1089</v>
      </c>
      <c r="D109" s="245" t="s">
        <v>1090</v>
      </c>
      <c r="E109" s="245" t="s">
        <v>543</v>
      </c>
      <c r="F109" s="338">
        <v>77000</v>
      </c>
      <c r="G109" s="244">
        <v>66.349999999999994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44337</v>
      </c>
      <c r="B110" s="244" t="s">
        <v>1106</v>
      </c>
      <c r="C110" s="245" t="s">
        <v>1107</v>
      </c>
      <c r="D110" s="245" t="s">
        <v>1108</v>
      </c>
      <c r="E110" s="245" t="s">
        <v>543</v>
      </c>
      <c r="F110" s="338">
        <v>3129319</v>
      </c>
      <c r="G110" s="244">
        <v>23.14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44337</v>
      </c>
      <c r="B111" s="244" t="s">
        <v>1109</v>
      </c>
      <c r="C111" s="245" t="s">
        <v>1110</v>
      </c>
      <c r="D111" s="245" t="s">
        <v>1111</v>
      </c>
      <c r="E111" s="245" t="s">
        <v>543</v>
      </c>
      <c r="F111" s="338">
        <v>300000</v>
      </c>
      <c r="G111" s="244">
        <v>12.03</v>
      </c>
      <c r="H111" s="315" t="s">
        <v>839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44337</v>
      </c>
      <c r="B112" s="244" t="s">
        <v>1095</v>
      </c>
      <c r="C112" s="245" t="s">
        <v>1096</v>
      </c>
      <c r="D112" s="245" t="s">
        <v>1097</v>
      </c>
      <c r="E112" s="245" t="s">
        <v>543</v>
      </c>
      <c r="F112" s="338">
        <v>2981378</v>
      </c>
      <c r="G112" s="244">
        <v>3.44</v>
      </c>
      <c r="H112" s="315" t="s">
        <v>839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44337</v>
      </c>
      <c r="B113" s="244" t="s">
        <v>1112</v>
      </c>
      <c r="C113" s="245" t="s">
        <v>1113</v>
      </c>
      <c r="D113" s="245" t="s">
        <v>1114</v>
      </c>
      <c r="E113" s="245" t="s">
        <v>543</v>
      </c>
      <c r="F113" s="338">
        <v>611971</v>
      </c>
      <c r="G113" s="244">
        <v>71.64</v>
      </c>
      <c r="H113" s="315" t="s">
        <v>839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44337</v>
      </c>
      <c r="B114" s="244" t="s">
        <v>488</v>
      </c>
      <c r="C114" s="245" t="s">
        <v>1098</v>
      </c>
      <c r="D114" s="245" t="s">
        <v>1100</v>
      </c>
      <c r="E114" s="245" t="s">
        <v>543</v>
      </c>
      <c r="F114" s="338">
        <v>12468916</v>
      </c>
      <c r="G114" s="244">
        <v>11.35</v>
      </c>
      <c r="H114" s="315" t="s">
        <v>839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44337</v>
      </c>
      <c r="B115" s="244" t="s">
        <v>488</v>
      </c>
      <c r="C115" s="245" t="s">
        <v>1098</v>
      </c>
      <c r="D115" s="245" t="s">
        <v>1099</v>
      </c>
      <c r="E115" s="245" t="s">
        <v>543</v>
      </c>
      <c r="F115" s="338">
        <v>11048278</v>
      </c>
      <c r="G115" s="244">
        <v>11.48</v>
      </c>
      <c r="H115" s="315" t="s">
        <v>839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44337</v>
      </c>
      <c r="B116" s="244" t="s">
        <v>1002</v>
      </c>
      <c r="C116" s="245" t="s">
        <v>1003</v>
      </c>
      <c r="D116" s="245" t="s">
        <v>1101</v>
      </c>
      <c r="E116" s="245" t="s">
        <v>543</v>
      </c>
      <c r="F116" s="338">
        <v>152807</v>
      </c>
      <c r="G116" s="244">
        <v>46.72</v>
      </c>
      <c r="H116" s="315" t="s">
        <v>839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44337</v>
      </c>
      <c r="B117" s="244" t="s">
        <v>1002</v>
      </c>
      <c r="C117" s="245" t="s">
        <v>1003</v>
      </c>
      <c r="D117" s="245" t="s">
        <v>960</v>
      </c>
      <c r="E117" s="245" t="s">
        <v>543</v>
      </c>
      <c r="F117" s="338">
        <v>210939</v>
      </c>
      <c r="G117" s="244">
        <v>46.66</v>
      </c>
      <c r="H117" s="315" t="s">
        <v>839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44337</v>
      </c>
      <c r="B118" s="244" t="s">
        <v>1002</v>
      </c>
      <c r="C118" s="245" t="s">
        <v>1003</v>
      </c>
      <c r="D118" s="245" t="s">
        <v>902</v>
      </c>
      <c r="E118" s="245" t="s">
        <v>543</v>
      </c>
      <c r="F118" s="338">
        <v>239790</v>
      </c>
      <c r="G118" s="244">
        <v>46.76</v>
      </c>
      <c r="H118" s="315" t="s">
        <v>839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44337</v>
      </c>
      <c r="B119" s="244" t="s">
        <v>1102</v>
      </c>
      <c r="C119" s="245" t="s">
        <v>1103</v>
      </c>
      <c r="D119" s="245" t="s">
        <v>1104</v>
      </c>
      <c r="E119" s="245" t="s">
        <v>543</v>
      </c>
      <c r="F119" s="338">
        <v>88426</v>
      </c>
      <c r="G119" s="244">
        <v>238.36</v>
      </c>
      <c r="H119" s="315" t="s">
        <v>839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4"/>
  <sheetViews>
    <sheetView zoomScale="83" zoomScaleNormal="85" workbookViewId="0">
      <selection activeCell="I24" sqref="I2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70">
        <v>2</v>
      </c>
      <c r="B11" s="510">
        <v>44295</v>
      </c>
      <c r="C11" s="471"/>
      <c r="D11" s="424" t="s">
        <v>365</v>
      </c>
      <c r="E11" s="472" t="s">
        <v>557</v>
      </c>
      <c r="F11" s="422">
        <v>1440</v>
      </c>
      <c r="G11" s="473">
        <v>1370</v>
      </c>
      <c r="H11" s="472">
        <v>1545</v>
      </c>
      <c r="I11" s="474" t="s">
        <v>845</v>
      </c>
      <c r="J11" s="423" t="s">
        <v>949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5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70">
        <v>3</v>
      </c>
      <c r="B12" s="442">
        <v>44301</v>
      </c>
      <c r="C12" s="471"/>
      <c r="D12" s="424" t="s">
        <v>744</v>
      </c>
      <c r="E12" s="472" t="s">
        <v>557</v>
      </c>
      <c r="F12" s="422">
        <v>4125</v>
      </c>
      <c r="G12" s="473">
        <v>3850</v>
      </c>
      <c r="H12" s="472">
        <v>4390</v>
      </c>
      <c r="I12" s="474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5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70">
        <v>4</v>
      </c>
      <c r="B13" s="442">
        <v>44313</v>
      </c>
      <c r="C13" s="471"/>
      <c r="D13" s="424" t="s">
        <v>242</v>
      </c>
      <c r="E13" s="472" t="s">
        <v>557</v>
      </c>
      <c r="F13" s="422">
        <v>492.5</v>
      </c>
      <c r="G13" s="473">
        <v>460</v>
      </c>
      <c r="H13" s="472">
        <v>524</v>
      </c>
      <c r="I13" s="474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5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70">
        <v>6</v>
      </c>
      <c r="B15" s="510">
        <v>44315</v>
      </c>
      <c r="C15" s="471"/>
      <c r="D15" s="424" t="s">
        <v>855</v>
      </c>
      <c r="E15" s="472" t="s">
        <v>557</v>
      </c>
      <c r="F15" s="422">
        <v>300</v>
      </c>
      <c r="G15" s="473">
        <v>278</v>
      </c>
      <c r="H15" s="472">
        <v>318</v>
      </c>
      <c r="I15" s="474" t="s">
        <v>856</v>
      </c>
      <c r="J15" s="423" t="s">
        <v>938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5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70">
        <v>7</v>
      </c>
      <c r="B16" s="442">
        <v>44319</v>
      </c>
      <c r="C16" s="471"/>
      <c r="D16" s="424" t="s">
        <v>59</v>
      </c>
      <c r="E16" s="472" t="s">
        <v>557</v>
      </c>
      <c r="F16" s="422">
        <v>1750</v>
      </c>
      <c r="G16" s="473">
        <v>1635</v>
      </c>
      <c r="H16" s="472">
        <v>1857.5</v>
      </c>
      <c r="I16" s="474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5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70">
        <v>9</v>
      </c>
      <c r="B18" s="510">
        <v>44333</v>
      </c>
      <c r="C18" s="471"/>
      <c r="D18" s="424" t="s">
        <v>260</v>
      </c>
      <c r="E18" s="472" t="s">
        <v>557</v>
      </c>
      <c r="F18" s="473">
        <v>3535</v>
      </c>
      <c r="G18" s="473">
        <v>3340</v>
      </c>
      <c r="H18" s="472">
        <v>3752.5</v>
      </c>
      <c r="I18" s="474" t="s">
        <v>939</v>
      </c>
      <c r="J18" s="423" t="s">
        <v>961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5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340">
        <v>10</v>
      </c>
      <c r="B19" s="397">
        <v>44335</v>
      </c>
      <c r="C19" s="355"/>
      <c r="D19" s="391" t="s">
        <v>964</v>
      </c>
      <c r="E19" s="359" t="s">
        <v>557</v>
      </c>
      <c r="F19" s="364" t="s">
        <v>965</v>
      </c>
      <c r="G19" s="364">
        <v>129</v>
      </c>
      <c r="H19" s="359"/>
      <c r="I19" s="356" t="s">
        <v>966</v>
      </c>
      <c r="J19" s="361" t="s">
        <v>558</v>
      </c>
      <c r="K19" s="361"/>
      <c r="L19" s="369"/>
      <c r="M19" s="333"/>
      <c r="N19" s="342"/>
      <c r="O19" s="339"/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340">
        <v>11</v>
      </c>
      <c r="B20" s="354">
        <v>44337</v>
      </c>
      <c r="C20" s="355"/>
      <c r="D20" s="391" t="s">
        <v>466</v>
      </c>
      <c r="E20" s="359" t="s">
        <v>557</v>
      </c>
      <c r="F20" s="364" t="s">
        <v>1011</v>
      </c>
      <c r="G20" s="364">
        <v>555</v>
      </c>
      <c r="H20" s="359"/>
      <c r="I20" s="356" t="s">
        <v>1012</v>
      </c>
      <c r="J20" s="361" t="s">
        <v>558</v>
      </c>
      <c r="K20" s="361"/>
      <c r="L20" s="369"/>
      <c r="M20" s="333"/>
      <c r="N20" s="342"/>
      <c r="O20" s="339"/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848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849</v>
      </c>
      <c r="J30" s="423" t="s">
        <v>886</v>
      </c>
      <c r="K30" s="423">
        <f>H30-F30</f>
        <v>16</v>
      </c>
      <c r="L30" s="453">
        <f>(F30*-0.7)/100</f>
        <v>-3.57</v>
      </c>
      <c r="M30" s="421">
        <f>(K30+L30)/F30</f>
        <v>2.4372549019607843E-2</v>
      </c>
      <c r="N30" s="423" t="s">
        <v>556</v>
      </c>
      <c r="O30" s="475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854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914</v>
      </c>
      <c r="K31" s="423">
        <f t="shared" ref="K31" si="18">H31-F31</f>
        <v>41</v>
      </c>
      <c r="L31" s="453">
        <f>(F31*-0.7)/100</f>
        <v>-10.5</v>
      </c>
      <c r="M31" s="421">
        <f t="shared" ref="M31" si="19">(K31+L31)/F31</f>
        <v>2.0333333333333332E-2</v>
      </c>
      <c r="N31" s="423" t="s">
        <v>556</v>
      </c>
      <c r="O31" s="475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847</v>
      </c>
      <c r="J32" s="423" t="s">
        <v>883</v>
      </c>
      <c r="K32" s="423">
        <f t="shared" ref="K32:K40" si="20">H32-F32</f>
        <v>15</v>
      </c>
      <c r="L32" s="453">
        <f>(F32*-0.7)/100</f>
        <v>-3.7344999999999997</v>
      </c>
      <c r="M32" s="421">
        <f t="shared" ref="M32" si="21">(K32+L32)/F32</f>
        <v>2.1116213683223993E-2</v>
      </c>
      <c r="N32" s="423" t="s">
        <v>556</v>
      </c>
      <c r="O32" s="475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857</v>
      </c>
      <c r="K33" s="423">
        <f t="shared" si="20"/>
        <v>12</v>
      </c>
      <c r="L33" s="453">
        <f>(F33*-0.07)/100</f>
        <v>-0.45570000000000005</v>
      </c>
      <c r="M33" s="421">
        <f t="shared" ref="M33:M34" si="22">(K33+L33)/F33</f>
        <v>1.7733179723502305E-2</v>
      </c>
      <c r="N33" s="423" t="s">
        <v>556</v>
      </c>
      <c r="O33" s="462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78">
        <v>5</v>
      </c>
      <c r="B34" s="479">
        <v>44319</v>
      </c>
      <c r="C34" s="480"/>
      <c r="D34" s="481" t="s">
        <v>87</v>
      </c>
      <c r="E34" s="482" t="s">
        <v>557</v>
      </c>
      <c r="F34" s="482">
        <v>543</v>
      </c>
      <c r="G34" s="483">
        <v>524</v>
      </c>
      <c r="H34" s="483">
        <v>524</v>
      </c>
      <c r="I34" s="482" t="s">
        <v>860</v>
      </c>
      <c r="J34" s="484" t="s">
        <v>894</v>
      </c>
      <c r="K34" s="484">
        <f t="shared" si="20"/>
        <v>-19</v>
      </c>
      <c r="L34" s="485">
        <f t="shared" ref="L34:L40" si="23">(F34*-0.7)/100</f>
        <v>-3.8009999999999997</v>
      </c>
      <c r="M34" s="486">
        <f t="shared" si="22"/>
        <v>-4.1990791896869245E-2</v>
      </c>
      <c r="N34" s="484" t="s">
        <v>620</v>
      </c>
      <c r="O34" s="487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871</v>
      </c>
      <c r="J35" s="423" t="s">
        <v>881</v>
      </c>
      <c r="K35" s="423">
        <f t="shared" si="20"/>
        <v>15.5</v>
      </c>
      <c r="L35" s="453">
        <f t="shared" si="23"/>
        <v>-3.9095</v>
      </c>
      <c r="M35" s="421">
        <f t="shared" ref="M35" si="24">(K35+L35)/F35</f>
        <v>2.0752909579230081E-2</v>
      </c>
      <c r="N35" s="423" t="s">
        <v>556</v>
      </c>
      <c r="O35" s="475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20"/>
        <v>9</v>
      </c>
      <c r="L36" s="453">
        <f t="shared" si="23"/>
        <v>-3.6819999999999999</v>
      </c>
      <c r="M36" s="421">
        <f t="shared" ref="M36:M37" si="25">(K36+L36)/F36</f>
        <v>1.0110266159695817E-2</v>
      </c>
      <c r="N36" s="423" t="s">
        <v>556</v>
      </c>
      <c r="O36" s="475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903</v>
      </c>
      <c r="K37" s="423">
        <f t="shared" si="20"/>
        <v>11.5</v>
      </c>
      <c r="L37" s="453">
        <f t="shared" si="23"/>
        <v>-2.2854999999999999</v>
      </c>
      <c r="M37" s="421">
        <f t="shared" si="25"/>
        <v>2.822205206738132E-2</v>
      </c>
      <c r="N37" s="423" t="s">
        <v>556</v>
      </c>
      <c r="O37" s="475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888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896</v>
      </c>
      <c r="K38" s="423">
        <f t="shared" si="20"/>
        <v>19</v>
      </c>
      <c r="L38" s="453">
        <f t="shared" si="23"/>
        <v>-4.2629999999999999</v>
      </c>
      <c r="M38" s="421">
        <f t="shared" ref="M38" si="26">(K38+L38)/F38</f>
        <v>2.4198686371100165E-2</v>
      </c>
      <c r="N38" s="423" t="s">
        <v>556</v>
      </c>
      <c r="O38" s="475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891</v>
      </c>
      <c r="J39" s="423" t="s">
        <v>895</v>
      </c>
      <c r="K39" s="423">
        <f t="shared" si="20"/>
        <v>22.5</v>
      </c>
      <c r="L39" s="453">
        <f t="shared" si="23"/>
        <v>-5.6174999999999997</v>
      </c>
      <c r="M39" s="421">
        <f t="shared" ref="M39" si="27">(K39+L39)/F39</f>
        <v>2.1037383177570094E-2</v>
      </c>
      <c r="N39" s="423" t="s">
        <v>556</v>
      </c>
      <c r="O39" s="475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88">
        <v>11</v>
      </c>
      <c r="B40" s="489">
        <v>44326</v>
      </c>
      <c r="C40" s="490"/>
      <c r="D40" s="491" t="s">
        <v>372</v>
      </c>
      <c r="E40" s="492" t="s">
        <v>557</v>
      </c>
      <c r="F40" s="492">
        <v>530</v>
      </c>
      <c r="G40" s="493">
        <v>515</v>
      </c>
      <c r="H40" s="493">
        <v>530</v>
      </c>
      <c r="I40" s="492" t="s">
        <v>847</v>
      </c>
      <c r="J40" s="494" t="s">
        <v>665</v>
      </c>
      <c r="K40" s="494">
        <f t="shared" si="20"/>
        <v>0</v>
      </c>
      <c r="L40" s="495">
        <f t="shared" si="23"/>
        <v>-3.71</v>
      </c>
      <c r="M40" s="496">
        <f t="shared" ref="M40:M41" si="28">(K40+L40)/F40</f>
        <v>-7.0000000000000001E-3</v>
      </c>
      <c r="N40" s="494" t="s">
        <v>665</v>
      </c>
      <c r="O40" s="497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12</v>
      </c>
      <c r="B41" s="442">
        <v>44326</v>
      </c>
      <c r="C41" s="444"/>
      <c r="D41" s="445" t="s">
        <v>50</v>
      </c>
      <c r="E41" s="422" t="s">
        <v>557</v>
      </c>
      <c r="F41" s="422">
        <v>2550</v>
      </c>
      <c r="G41" s="446">
        <v>2475</v>
      </c>
      <c r="H41" s="446">
        <v>2620</v>
      </c>
      <c r="I41" s="422" t="s">
        <v>897</v>
      </c>
      <c r="J41" s="423" t="s">
        <v>731</v>
      </c>
      <c r="K41" s="423">
        <f>H41-F41</f>
        <v>70</v>
      </c>
      <c r="L41" s="453">
        <f>(F41*-0.7)/100</f>
        <v>-17.850000000000001</v>
      </c>
      <c r="M41" s="421">
        <f t="shared" si="28"/>
        <v>2.0450980392156863E-2</v>
      </c>
      <c r="N41" s="423" t="s">
        <v>556</v>
      </c>
      <c r="O41" s="475">
        <v>44330</v>
      </c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910</v>
      </c>
      <c r="J42" s="423" t="s">
        <v>904</v>
      </c>
      <c r="K42" s="423">
        <f>H42-F42</f>
        <v>40.5</v>
      </c>
      <c r="L42" s="453">
        <f>(F42*-0.07)/100</f>
        <v>-1.2859</v>
      </c>
      <c r="M42" s="421">
        <f t="shared" ref="M42:M43" si="29">(K42+L42)/F42</f>
        <v>2.1346815459989114E-2</v>
      </c>
      <c r="N42" s="423" t="s">
        <v>556</v>
      </c>
      <c r="O42" s="462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78">
        <v>14</v>
      </c>
      <c r="B43" s="479">
        <v>44327</v>
      </c>
      <c r="C43" s="480"/>
      <c r="D43" s="481" t="s">
        <v>174</v>
      </c>
      <c r="E43" s="482" t="s">
        <v>557</v>
      </c>
      <c r="F43" s="482">
        <v>846.5</v>
      </c>
      <c r="G43" s="483">
        <v>820</v>
      </c>
      <c r="H43" s="483">
        <v>820</v>
      </c>
      <c r="I43" s="482">
        <v>895</v>
      </c>
      <c r="J43" s="484" t="s">
        <v>915</v>
      </c>
      <c r="K43" s="484">
        <f t="shared" ref="K43" si="30">H43-F43</f>
        <v>-26.5</v>
      </c>
      <c r="L43" s="485">
        <f t="shared" ref="L43" si="31">(F43*-0.7)/100</f>
        <v>-5.9254999999999995</v>
      </c>
      <c r="M43" s="486">
        <f t="shared" si="29"/>
        <v>-3.8305375073833428E-2</v>
      </c>
      <c r="N43" s="484" t="s">
        <v>620</v>
      </c>
      <c r="O43" s="487">
        <v>44328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78">
        <v>15</v>
      </c>
      <c r="B44" s="479">
        <v>44328</v>
      </c>
      <c r="C44" s="480"/>
      <c r="D44" s="481" t="s">
        <v>372</v>
      </c>
      <c r="E44" s="482" t="s">
        <v>557</v>
      </c>
      <c r="F44" s="482">
        <v>524</v>
      </c>
      <c r="G44" s="483">
        <v>507</v>
      </c>
      <c r="H44" s="483">
        <v>507</v>
      </c>
      <c r="I44" s="482">
        <v>560</v>
      </c>
      <c r="J44" s="484" t="s">
        <v>928</v>
      </c>
      <c r="K44" s="484">
        <f t="shared" ref="K44" si="32">H44-F44</f>
        <v>-17</v>
      </c>
      <c r="L44" s="485">
        <f t="shared" ref="L44" si="33">(F44*-0.7)/100</f>
        <v>-3.6679999999999997</v>
      </c>
      <c r="M44" s="486">
        <f t="shared" ref="M44" si="34">(K44+L44)/F44</f>
        <v>-3.9442748091603051E-2</v>
      </c>
      <c r="N44" s="484" t="s">
        <v>620</v>
      </c>
      <c r="O44" s="487">
        <v>44330</v>
      </c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>
        <v>16</v>
      </c>
      <c r="B45" s="397">
        <v>44330</v>
      </c>
      <c r="C45" s="400"/>
      <c r="D45" s="367" t="s">
        <v>120</v>
      </c>
      <c r="E45" s="368" t="s">
        <v>557</v>
      </c>
      <c r="F45" s="368" t="s">
        <v>929</v>
      </c>
      <c r="G45" s="401">
        <v>497</v>
      </c>
      <c r="H45" s="401"/>
      <c r="I45" s="368" t="s">
        <v>930</v>
      </c>
      <c r="J45" s="334" t="s">
        <v>558</v>
      </c>
      <c r="K45" s="334"/>
      <c r="L45" s="383"/>
      <c r="M45" s="381"/>
      <c r="N45" s="361"/>
      <c r="O45" s="374"/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43">
        <v>17</v>
      </c>
      <c r="B46" s="442">
        <v>44330</v>
      </c>
      <c r="C46" s="444"/>
      <c r="D46" s="445" t="s">
        <v>321</v>
      </c>
      <c r="E46" s="422" t="s">
        <v>557</v>
      </c>
      <c r="F46" s="422">
        <v>292</v>
      </c>
      <c r="G46" s="446">
        <v>284</v>
      </c>
      <c r="H46" s="446">
        <v>298.5</v>
      </c>
      <c r="I46" s="422">
        <v>310</v>
      </c>
      <c r="J46" s="423" t="s">
        <v>874</v>
      </c>
      <c r="K46" s="423">
        <f>H46-F46</f>
        <v>6.5</v>
      </c>
      <c r="L46" s="453">
        <f>(F46*-0.07)/100</f>
        <v>-0.20440000000000003</v>
      </c>
      <c r="M46" s="421">
        <f t="shared" ref="M46:M48" si="35">(K46+L46)/F46</f>
        <v>2.1560273972602739E-2</v>
      </c>
      <c r="N46" s="423" t="s">
        <v>556</v>
      </c>
      <c r="O46" s="462">
        <v>44330</v>
      </c>
      <c r="P46" s="4"/>
      <c r="Q46" s="4"/>
      <c r="R46" s="314" t="s">
        <v>559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43">
        <v>18</v>
      </c>
      <c r="B47" s="442">
        <v>44330</v>
      </c>
      <c r="C47" s="444"/>
      <c r="D47" s="445" t="s">
        <v>936</v>
      </c>
      <c r="E47" s="422" t="s">
        <v>557</v>
      </c>
      <c r="F47" s="422">
        <v>2160</v>
      </c>
      <c r="G47" s="446">
        <v>2090</v>
      </c>
      <c r="H47" s="446">
        <v>2225</v>
      </c>
      <c r="I47" s="422" t="s">
        <v>937</v>
      </c>
      <c r="J47" s="423" t="s">
        <v>978</v>
      </c>
      <c r="K47" s="423">
        <f>H47-F47</f>
        <v>65</v>
      </c>
      <c r="L47" s="453">
        <f>(F47*-0.7)/100</f>
        <v>-15.12</v>
      </c>
      <c r="M47" s="421">
        <f t="shared" si="35"/>
        <v>2.3092592592592595E-2</v>
      </c>
      <c r="N47" s="423" t="s">
        <v>556</v>
      </c>
      <c r="O47" s="475">
        <v>44336</v>
      </c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78">
        <v>19</v>
      </c>
      <c r="B48" s="479">
        <v>44334</v>
      </c>
      <c r="C48" s="480"/>
      <c r="D48" s="481" t="s">
        <v>68</v>
      </c>
      <c r="E48" s="482" t="s">
        <v>557</v>
      </c>
      <c r="F48" s="482">
        <v>541</v>
      </c>
      <c r="G48" s="483">
        <v>524</v>
      </c>
      <c r="H48" s="483">
        <v>523</v>
      </c>
      <c r="I48" s="482" t="s">
        <v>860</v>
      </c>
      <c r="J48" s="484" t="s">
        <v>979</v>
      </c>
      <c r="K48" s="484">
        <f t="shared" ref="K48" si="36">H48-F48</f>
        <v>-18</v>
      </c>
      <c r="L48" s="485">
        <f t="shared" ref="L48" si="37">(F48*-0.7)/100</f>
        <v>-3.7869999999999999</v>
      </c>
      <c r="M48" s="486">
        <f t="shared" si="35"/>
        <v>-4.0271719038817003E-2</v>
      </c>
      <c r="N48" s="484" t="s">
        <v>620</v>
      </c>
      <c r="O48" s="487">
        <v>44336</v>
      </c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43">
        <v>20</v>
      </c>
      <c r="B49" s="442">
        <v>44334</v>
      </c>
      <c r="C49" s="444"/>
      <c r="D49" s="445" t="s">
        <v>304</v>
      </c>
      <c r="E49" s="422" t="s">
        <v>557</v>
      </c>
      <c r="F49" s="422">
        <v>1321.5</v>
      </c>
      <c r="G49" s="446">
        <v>1280</v>
      </c>
      <c r="H49" s="446">
        <v>1357</v>
      </c>
      <c r="I49" s="422" t="s">
        <v>951</v>
      </c>
      <c r="J49" s="423" t="s">
        <v>978</v>
      </c>
      <c r="K49" s="423">
        <f>H49-F49</f>
        <v>35.5</v>
      </c>
      <c r="L49" s="453">
        <f>(F49*-0.7)/100</f>
        <v>-9.2504999999999988</v>
      </c>
      <c r="M49" s="421">
        <f t="shared" ref="M49" si="38">(K49+L49)/F49</f>
        <v>1.986341278849792E-2</v>
      </c>
      <c r="N49" s="423" t="s">
        <v>556</v>
      </c>
      <c r="O49" s="475">
        <v>44337</v>
      </c>
      <c r="P49" s="4"/>
      <c r="Q49" s="4"/>
      <c r="R49" s="31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5">
        <v>21</v>
      </c>
      <c r="B50" s="397">
        <v>44334</v>
      </c>
      <c r="C50" s="400"/>
      <c r="D50" s="367" t="s">
        <v>372</v>
      </c>
      <c r="E50" s="368" t="s">
        <v>557</v>
      </c>
      <c r="F50" s="368" t="s">
        <v>952</v>
      </c>
      <c r="G50" s="401">
        <v>514</v>
      </c>
      <c r="H50" s="401"/>
      <c r="I50" s="368">
        <v>560</v>
      </c>
      <c r="J50" s="334" t="s">
        <v>558</v>
      </c>
      <c r="K50" s="334"/>
      <c r="L50" s="383"/>
      <c r="M50" s="381"/>
      <c r="N50" s="361"/>
      <c r="O50" s="374"/>
      <c r="P50" s="4"/>
      <c r="Q50" s="4"/>
      <c r="R50" s="314" t="s">
        <v>559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375">
        <v>22</v>
      </c>
      <c r="B51" s="397">
        <v>44336</v>
      </c>
      <c r="C51" s="400"/>
      <c r="D51" s="367" t="s">
        <v>176</v>
      </c>
      <c r="E51" s="368" t="s">
        <v>557</v>
      </c>
      <c r="F51" s="368" t="s">
        <v>973</v>
      </c>
      <c r="G51" s="401">
        <v>518</v>
      </c>
      <c r="H51" s="401"/>
      <c r="I51" s="368">
        <v>555</v>
      </c>
      <c r="J51" s="334" t="s">
        <v>558</v>
      </c>
      <c r="K51" s="334"/>
      <c r="L51" s="383"/>
      <c r="M51" s="381"/>
      <c r="N51" s="361"/>
      <c r="O51" s="374"/>
      <c r="P51" s="4"/>
      <c r="Q51" s="4"/>
      <c r="R51" s="314" t="s">
        <v>792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443">
        <v>23</v>
      </c>
      <c r="B52" s="442">
        <v>44336</v>
      </c>
      <c r="C52" s="444"/>
      <c r="D52" s="445" t="s">
        <v>169</v>
      </c>
      <c r="E52" s="422" t="s">
        <v>557</v>
      </c>
      <c r="F52" s="422">
        <v>384</v>
      </c>
      <c r="G52" s="446">
        <v>369</v>
      </c>
      <c r="H52" s="446">
        <v>397</v>
      </c>
      <c r="I52" s="422" t="s">
        <v>975</v>
      </c>
      <c r="J52" s="423" t="s">
        <v>1014</v>
      </c>
      <c r="K52" s="423">
        <f>H52-F52</f>
        <v>13</v>
      </c>
      <c r="L52" s="453">
        <f>(F52*-0.7)/100</f>
        <v>-2.6879999999999997</v>
      </c>
      <c r="M52" s="421">
        <f t="shared" ref="M52" si="39">(K52+L52)/F52</f>
        <v>2.6854166666666669E-2</v>
      </c>
      <c r="N52" s="423" t="s">
        <v>556</v>
      </c>
      <c r="O52" s="475">
        <v>44337</v>
      </c>
      <c r="P52" s="4"/>
      <c r="Q52" s="4"/>
      <c r="R52" s="31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5">
        <v>24</v>
      </c>
      <c r="B53" s="397">
        <v>44336</v>
      </c>
      <c r="C53" s="400"/>
      <c r="D53" s="367" t="s">
        <v>107</v>
      </c>
      <c r="E53" s="368" t="s">
        <v>557</v>
      </c>
      <c r="F53" s="368" t="s">
        <v>976</v>
      </c>
      <c r="G53" s="401">
        <v>889</v>
      </c>
      <c r="H53" s="401"/>
      <c r="I53" s="368" t="s">
        <v>977</v>
      </c>
      <c r="J53" s="334" t="s">
        <v>558</v>
      </c>
      <c r="K53" s="334"/>
      <c r="L53" s="383"/>
      <c r="M53" s="381"/>
      <c r="N53" s="361"/>
      <c r="O53" s="374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375">
        <v>25</v>
      </c>
      <c r="B54" s="397">
        <v>44337</v>
      </c>
      <c r="C54" s="400"/>
      <c r="D54" s="367" t="s">
        <v>304</v>
      </c>
      <c r="E54" s="368" t="s">
        <v>557</v>
      </c>
      <c r="F54" s="368" t="s">
        <v>1013</v>
      </c>
      <c r="G54" s="401">
        <v>1275</v>
      </c>
      <c r="H54" s="401"/>
      <c r="I54" s="368" t="s">
        <v>951</v>
      </c>
      <c r="J54" s="334" t="s">
        <v>558</v>
      </c>
      <c r="K54" s="334"/>
      <c r="L54" s="383"/>
      <c r="M54" s="381"/>
      <c r="N54" s="361"/>
      <c r="O54" s="374"/>
      <c r="P54" s="4"/>
      <c r="Q54" s="4"/>
      <c r="R54" s="31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4.25">
      <c r="A55" s="375"/>
      <c r="B55" s="397"/>
      <c r="C55" s="400"/>
      <c r="D55" s="367"/>
      <c r="E55" s="368"/>
      <c r="F55" s="368"/>
      <c r="G55" s="401"/>
      <c r="H55" s="401"/>
      <c r="I55" s="368"/>
      <c r="J55" s="334"/>
      <c r="K55" s="334"/>
      <c r="L55" s="383"/>
      <c r="M55" s="381"/>
      <c r="N55" s="361"/>
      <c r="O55" s="374"/>
      <c r="P55" s="4"/>
      <c r="Q55" s="4"/>
      <c r="R55" s="314"/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375"/>
      <c r="B56" s="397"/>
      <c r="C56" s="400"/>
      <c r="D56" s="367"/>
      <c r="E56" s="368"/>
      <c r="F56" s="368"/>
      <c r="G56" s="401"/>
      <c r="H56" s="401"/>
      <c r="I56" s="368"/>
      <c r="J56" s="334"/>
      <c r="K56" s="334"/>
      <c r="L56" s="383"/>
      <c r="M56" s="381"/>
      <c r="N56" s="361"/>
      <c r="O56" s="374"/>
      <c r="P56" s="4"/>
      <c r="Q56" s="4"/>
      <c r="R56" s="314"/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464"/>
      <c r="B57" s="403"/>
      <c r="C57" s="465"/>
      <c r="D57" s="466"/>
      <c r="E57" s="378"/>
      <c r="F57" s="378"/>
      <c r="G57" s="467"/>
      <c r="H57" s="467"/>
      <c r="I57" s="378"/>
      <c r="J57" s="376"/>
      <c r="K57" s="376"/>
      <c r="L57" s="468"/>
      <c r="M57" s="390"/>
      <c r="N57" s="380"/>
      <c r="O57" s="469"/>
      <c r="P57" s="4"/>
      <c r="Q57" s="4"/>
      <c r="R57" s="314"/>
      <c r="S57" s="37"/>
      <c r="T57" s="37"/>
      <c r="U57" s="37"/>
      <c r="V57" s="37"/>
      <c r="W57" s="37"/>
      <c r="X57" s="37"/>
      <c r="Y57" s="37"/>
      <c r="Z57" s="37"/>
      <c r="AA57" s="37"/>
    </row>
    <row r="58" spans="1:34" ht="44.25" customHeight="1">
      <c r="A58" s="20" t="s">
        <v>560</v>
      </c>
      <c r="B58" s="36"/>
      <c r="C58" s="36"/>
      <c r="D58" s="37"/>
      <c r="E58" s="33"/>
      <c r="F58" s="33"/>
      <c r="G58" s="32"/>
      <c r="H58" s="32" t="s">
        <v>820</v>
      </c>
      <c r="I58" s="33"/>
      <c r="J58" s="14"/>
      <c r="K58" s="76"/>
      <c r="L58" s="77"/>
      <c r="M58" s="76"/>
      <c r="N58" s="78"/>
      <c r="O58" s="76"/>
      <c r="P58" s="4"/>
      <c r="Q58" s="389"/>
      <c r="R58" s="402"/>
      <c r="S58" s="389"/>
      <c r="T58" s="389"/>
      <c r="U58" s="389"/>
      <c r="V58" s="389"/>
      <c r="W58" s="389"/>
      <c r="X58" s="389"/>
      <c r="Y58" s="389"/>
      <c r="Z58" s="37"/>
      <c r="AA58" s="37"/>
      <c r="AB58" s="37"/>
    </row>
    <row r="59" spans="1:34" s="3" customFormat="1">
      <c r="A59" s="26" t="s">
        <v>561</v>
      </c>
      <c r="B59" s="20"/>
      <c r="C59" s="20"/>
      <c r="D59" s="20"/>
      <c r="E59" s="2"/>
      <c r="F59" s="27" t="s">
        <v>562</v>
      </c>
      <c r="G59" s="38"/>
      <c r="H59" s="39"/>
      <c r="I59" s="79"/>
      <c r="J59" s="14"/>
      <c r="K59" s="80"/>
      <c r="L59" s="81"/>
      <c r="M59" s="82"/>
      <c r="N59" s="83"/>
      <c r="O59" s="84"/>
      <c r="P59" s="2"/>
      <c r="Q59" s="1"/>
      <c r="R59" s="9"/>
      <c r="Z59" s="6"/>
      <c r="AA59" s="6"/>
      <c r="AB59" s="6"/>
      <c r="AC59" s="6"/>
      <c r="AD59" s="6"/>
      <c r="AE59" s="6"/>
      <c r="AF59" s="6"/>
      <c r="AG59" s="6"/>
      <c r="AH59" s="6"/>
    </row>
    <row r="60" spans="1:34" s="6" customFormat="1" ht="14.25" customHeight="1">
      <c r="A60" s="26"/>
      <c r="B60" s="20"/>
      <c r="C60" s="20"/>
      <c r="D60" s="20"/>
      <c r="E60" s="29"/>
      <c r="F60" s="27" t="s">
        <v>564</v>
      </c>
      <c r="G60" s="38"/>
      <c r="H60" s="39"/>
      <c r="I60" s="79"/>
      <c r="J60" s="14"/>
      <c r="K60" s="80"/>
      <c r="L60" s="81"/>
      <c r="M60" s="82"/>
      <c r="N60" s="83"/>
      <c r="O60" s="84"/>
      <c r="P60" s="2"/>
      <c r="Q60" s="1"/>
      <c r="R60" s="9"/>
      <c r="S60" s="3"/>
      <c r="Y60" s="3"/>
      <c r="Z60" s="3"/>
    </row>
    <row r="61" spans="1:34" s="6" customFormat="1" ht="14.25" customHeight="1">
      <c r="A61" s="20"/>
      <c r="B61" s="20"/>
      <c r="C61" s="20"/>
      <c r="D61" s="20"/>
      <c r="E61" s="29"/>
      <c r="F61" s="14"/>
      <c r="G61" s="14"/>
      <c r="H61" s="28"/>
      <c r="I61" s="33"/>
      <c r="J61" s="68"/>
      <c r="K61" s="65"/>
      <c r="L61" s="66"/>
      <c r="M61" s="14"/>
      <c r="N61" s="69"/>
      <c r="O61" s="54"/>
      <c r="P61" s="5"/>
      <c r="Q61" s="1"/>
      <c r="R61" s="9"/>
      <c r="S61" s="3"/>
      <c r="Y61" s="3"/>
      <c r="Z61" s="3"/>
    </row>
    <row r="62" spans="1:34" s="6" customFormat="1" ht="15">
      <c r="A62" s="40" t="s">
        <v>571</v>
      </c>
      <c r="B62" s="40"/>
      <c r="C62" s="40"/>
      <c r="D62" s="40"/>
      <c r="E62" s="29"/>
      <c r="F62" s="14"/>
      <c r="G62" s="9"/>
      <c r="H62" s="14"/>
      <c r="I62" s="9"/>
      <c r="J62" s="85"/>
      <c r="K62" s="9"/>
      <c r="L62" s="9"/>
      <c r="M62" s="9"/>
      <c r="N62" s="9"/>
      <c r="O62" s="86"/>
      <c r="P62"/>
      <c r="Q62" s="1"/>
      <c r="R62" s="9"/>
      <c r="S62" s="3"/>
      <c r="Y62" s="3"/>
      <c r="Z62" s="3"/>
    </row>
    <row r="63" spans="1:34" s="6" customFormat="1" ht="38.25">
      <c r="A63" s="18" t="s">
        <v>16</v>
      </c>
      <c r="B63" s="18" t="s">
        <v>534</v>
      </c>
      <c r="C63" s="18"/>
      <c r="D63" s="19" t="s">
        <v>545</v>
      </c>
      <c r="E63" s="18" t="s">
        <v>546</v>
      </c>
      <c r="F63" s="18" t="s">
        <v>547</v>
      </c>
      <c r="G63" s="18" t="s">
        <v>566</v>
      </c>
      <c r="H63" s="18" t="s">
        <v>549</v>
      </c>
      <c r="I63" s="18" t="s">
        <v>550</v>
      </c>
      <c r="J63" s="17" t="s">
        <v>551</v>
      </c>
      <c r="K63" s="74" t="s">
        <v>572</v>
      </c>
      <c r="L63" s="60" t="s">
        <v>818</v>
      </c>
      <c r="M63" s="74" t="s">
        <v>568</v>
      </c>
      <c r="N63" s="18" t="s">
        <v>569</v>
      </c>
      <c r="O63" s="17" t="s">
        <v>554</v>
      </c>
      <c r="P63" s="87" t="s">
        <v>555</v>
      </c>
      <c r="Q63" s="1"/>
      <c r="R63" s="14"/>
      <c r="S63" s="3"/>
      <c r="Y63" s="3"/>
      <c r="Z63" s="3"/>
    </row>
    <row r="64" spans="1:34" s="350" customFormat="1" ht="13.9" customHeight="1">
      <c r="A64" s="477">
        <v>1</v>
      </c>
      <c r="B64" s="442">
        <v>44321</v>
      </c>
      <c r="C64" s="457"/>
      <c r="D64" s="424" t="s">
        <v>875</v>
      </c>
      <c r="E64" s="458" t="s">
        <v>557</v>
      </c>
      <c r="F64" s="422">
        <v>893</v>
      </c>
      <c r="G64" s="422">
        <v>871</v>
      </c>
      <c r="H64" s="422">
        <v>908.5</v>
      </c>
      <c r="I64" s="423">
        <v>730</v>
      </c>
      <c r="J64" s="423" t="s">
        <v>881</v>
      </c>
      <c r="K64" s="459">
        <f t="shared" ref="K64" si="40">H64-F64</f>
        <v>15.5</v>
      </c>
      <c r="L64" s="476">
        <f>(H64*N64)*0.07%</f>
        <v>413.36750000000006</v>
      </c>
      <c r="M64" s="460">
        <f t="shared" ref="M64" si="41">(K64*N64)-L64</f>
        <v>9661.6324999999997</v>
      </c>
      <c r="N64" s="423">
        <v>650</v>
      </c>
      <c r="O64" s="461" t="s">
        <v>556</v>
      </c>
      <c r="P64" s="475">
        <v>44322</v>
      </c>
      <c r="Q64" s="344"/>
      <c r="R64" s="314" t="s">
        <v>792</v>
      </c>
      <c r="S64" s="37"/>
      <c r="Y64" s="37"/>
      <c r="Z64" s="37"/>
    </row>
    <row r="65" spans="1:34" s="350" customFormat="1" ht="13.9" customHeight="1">
      <c r="A65" s="477">
        <v>2</v>
      </c>
      <c r="B65" s="442">
        <v>44322</v>
      </c>
      <c r="C65" s="457"/>
      <c r="D65" s="424" t="s">
        <v>877</v>
      </c>
      <c r="E65" s="458" t="s">
        <v>557</v>
      </c>
      <c r="F65" s="422">
        <v>683</v>
      </c>
      <c r="G65" s="422">
        <v>674</v>
      </c>
      <c r="H65" s="422">
        <v>692.5</v>
      </c>
      <c r="I65" s="423">
        <v>705</v>
      </c>
      <c r="J65" s="423" t="s">
        <v>882</v>
      </c>
      <c r="K65" s="459">
        <f t="shared" ref="K65:K66" si="42">H65-F65</f>
        <v>9.5</v>
      </c>
      <c r="L65" s="476">
        <f>(H65*N65)*0.07%</f>
        <v>678.65000000000009</v>
      </c>
      <c r="M65" s="460">
        <f t="shared" ref="M65:M66" si="43">(K65*N65)-L65</f>
        <v>12621.35</v>
      </c>
      <c r="N65" s="423">
        <v>1400</v>
      </c>
      <c r="O65" s="461" t="s">
        <v>556</v>
      </c>
      <c r="P65" s="462">
        <v>44322</v>
      </c>
      <c r="Q65" s="344"/>
      <c r="R65" s="314" t="s">
        <v>559</v>
      </c>
      <c r="S65" s="37"/>
      <c r="Y65" s="37"/>
      <c r="Z65" s="37"/>
    </row>
    <row r="66" spans="1:34" s="350" customFormat="1" ht="13.9" customHeight="1">
      <c r="A66" s="477">
        <v>3</v>
      </c>
      <c r="B66" s="442">
        <v>44322</v>
      </c>
      <c r="C66" s="457"/>
      <c r="D66" s="424" t="s">
        <v>875</v>
      </c>
      <c r="E66" s="458" t="s">
        <v>557</v>
      </c>
      <c r="F66" s="422">
        <v>895</v>
      </c>
      <c r="G66" s="422">
        <v>874</v>
      </c>
      <c r="H66" s="422">
        <v>906</v>
      </c>
      <c r="I66" s="423">
        <v>935</v>
      </c>
      <c r="J66" s="423" t="s">
        <v>899</v>
      </c>
      <c r="K66" s="459">
        <f t="shared" si="42"/>
        <v>11</v>
      </c>
      <c r="L66" s="476">
        <f>(H66*N66)*0.07%</f>
        <v>412.23000000000008</v>
      </c>
      <c r="M66" s="460">
        <f t="shared" si="43"/>
        <v>6737.7699999999995</v>
      </c>
      <c r="N66" s="423">
        <v>650</v>
      </c>
      <c r="O66" s="461" t="s">
        <v>556</v>
      </c>
      <c r="P66" s="475">
        <v>44326</v>
      </c>
      <c r="Q66" s="344"/>
      <c r="R66" s="314" t="s">
        <v>559</v>
      </c>
      <c r="S66" s="37"/>
      <c r="Y66" s="37"/>
      <c r="Z66" s="37"/>
    </row>
    <row r="67" spans="1:34" s="350" customFormat="1" ht="13.9" customHeight="1">
      <c r="A67" s="477">
        <v>4</v>
      </c>
      <c r="B67" s="442">
        <v>44328</v>
      </c>
      <c r="C67" s="457"/>
      <c r="D67" s="424" t="s">
        <v>875</v>
      </c>
      <c r="E67" s="458" t="s">
        <v>557</v>
      </c>
      <c r="F67" s="422">
        <v>895</v>
      </c>
      <c r="G67" s="422">
        <v>874</v>
      </c>
      <c r="H67" s="422">
        <v>908.5</v>
      </c>
      <c r="I67" s="423">
        <v>935</v>
      </c>
      <c r="J67" s="423" t="s">
        <v>913</v>
      </c>
      <c r="K67" s="459">
        <f t="shared" ref="K67:K68" si="44">H67-F67</f>
        <v>13.5</v>
      </c>
      <c r="L67" s="476">
        <f>(H67*N67)*0.07%</f>
        <v>413.36750000000006</v>
      </c>
      <c r="M67" s="460">
        <f t="shared" ref="M67:M68" si="45">(K67*N67)-L67</f>
        <v>8361.6324999999997</v>
      </c>
      <c r="N67" s="423">
        <v>650</v>
      </c>
      <c r="O67" s="461" t="s">
        <v>556</v>
      </c>
      <c r="P67" s="462">
        <v>44328</v>
      </c>
      <c r="Q67" s="344"/>
      <c r="R67" s="314" t="s">
        <v>792</v>
      </c>
      <c r="S67" s="37"/>
      <c r="Y67" s="37"/>
      <c r="Z67" s="37"/>
    </row>
    <row r="68" spans="1:34" s="350" customFormat="1" ht="13.9" customHeight="1">
      <c r="A68" s="520">
        <v>5</v>
      </c>
      <c r="B68" s="479">
        <v>44330</v>
      </c>
      <c r="C68" s="512"/>
      <c r="D68" s="513" t="s">
        <v>931</v>
      </c>
      <c r="E68" s="514" t="s">
        <v>557</v>
      </c>
      <c r="F68" s="482">
        <v>826</v>
      </c>
      <c r="G68" s="482">
        <v>805</v>
      </c>
      <c r="H68" s="482">
        <v>805</v>
      </c>
      <c r="I68" s="484" t="s">
        <v>932</v>
      </c>
      <c r="J68" s="484" t="s">
        <v>941</v>
      </c>
      <c r="K68" s="515">
        <f t="shared" si="44"/>
        <v>-21</v>
      </c>
      <c r="L68" s="521">
        <f>(H68*N68)*0.07%</f>
        <v>338.1</v>
      </c>
      <c r="M68" s="516">
        <f t="shared" si="45"/>
        <v>-12938.1</v>
      </c>
      <c r="N68" s="484">
        <v>600</v>
      </c>
      <c r="O68" s="517" t="s">
        <v>620</v>
      </c>
      <c r="P68" s="487">
        <v>44333</v>
      </c>
      <c r="Q68" s="344"/>
      <c r="R68" s="314" t="s">
        <v>792</v>
      </c>
      <c r="S68" s="37"/>
      <c r="Y68" s="37"/>
      <c r="Z68" s="37"/>
    </row>
    <row r="69" spans="1:34" s="350" customFormat="1" ht="13.9" customHeight="1">
      <c r="A69" s="555">
        <v>6</v>
      </c>
      <c r="B69" s="557">
        <v>44335</v>
      </c>
      <c r="C69" s="398"/>
      <c r="D69" s="391" t="s">
        <v>967</v>
      </c>
      <c r="E69" s="392" t="s">
        <v>557</v>
      </c>
      <c r="F69" s="368" t="s">
        <v>968</v>
      </c>
      <c r="G69" s="368">
        <v>204</v>
      </c>
      <c r="H69" s="368"/>
      <c r="I69" s="334">
        <v>217</v>
      </c>
      <c r="J69" s="559" t="s">
        <v>558</v>
      </c>
      <c r="K69" s="334"/>
      <c r="L69" s="383"/>
      <c r="M69" s="334"/>
      <c r="N69" s="334"/>
      <c r="O69" s="361"/>
      <c r="P69" s="374"/>
      <c r="Q69" s="344"/>
      <c r="R69" s="314" t="s">
        <v>559</v>
      </c>
      <c r="S69" s="37"/>
      <c r="Y69" s="37"/>
      <c r="Z69" s="37"/>
    </row>
    <row r="70" spans="1:34" s="350" customFormat="1" ht="13.9" customHeight="1">
      <c r="A70" s="556"/>
      <c r="B70" s="558"/>
      <c r="C70" s="398"/>
      <c r="D70" s="391" t="s">
        <v>969</v>
      </c>
      <c r="E70" s="392" t="s">
        <v>557</v>
      </c>
      <c r="F70" s="368" t="s">
        <v>970</v>
      </c>
      <c r="G70" s="368"/>
      <c r="H70" s="368"/>
      <c r="I70" s="334"/>
      <c r="J70" s="560"/>
      <c r="K70" s="334"/>
      <c r="L70" s="383"/>
      <c r="M70" s="334"/>
      <c r="N70" s="334"/>
      <c r="O70" s="361"/>
      <c r="P70" s="374"/>
      <c r="Q70" s="344"/>
      <c r="R70" s="314" t="s">
        <v>559</v>
      </c>
      <c r="S70" s="37"/>
      <c r="Y70" s="37"/>
      <c r="Z70" s="37"/>
    </row>
    <row r="71" spans="1:34" s="350" customFormat="1" ht="13.9" customHeight="1">
      <c r="A71" s="399"/>
      <c r="B71" s="397"/>
      <c r="C71" s="398"/>
      <c r="D71" s="391"/>
      <c r="E71" s="392"/>
      <c r="F71" s="368"/>
      <c r="G71" s="368"/>
      <c r="H71" s="368"/>
      <c r="I71" s="334"/>
      <c r="J71" s="334"/>
      <c r="K71" s="334"/>
      <c r="L71" s="334"/>
      <c r="M71" s="334"/>
      <c r="N71" s="334"/>
      <c r="O71" s="334"/>
      <c r="P71" s="334"/>
      <c r="Q71" s="344"/>
      <c r="R71" s="314"/>
      <c r="S71" s="37"/>
      <c r="Y71" s="37"/>
      <c r="Z71" s="37"/>
    </row>
    <row r="72" spans="1:34" s="350" customFormat="1" ht="13.9" customHeight="1">
      <c r="A72" s="409"/>
      <c r="B72" s="403"/>
      <c r="C72" s="410"/>
      <c r="D72" s="411"/>
      <c r="E72" s="335"/>
      <c r="F72" s="378"/>
      <c r="G72" s="378"/>
      <c r="H72" s="378"/>
      <c r="I72" s="376"/>
      <c r="J72" s="376"/>
      <c r="K72" s="376"/>
      <c r="L72" s="376"/>
      <c r="M72" s="376"/>
      <c r="N72" s="376"/>
      <c r="O72" s="376"/>
      <c r="P72" s="376"/>
      <c r="Q72" s="344"/>
      <c r="R72" s="314"/>
      <c r="S72" s="37"/>
      <c r="Y72" s="37"/>
      <c r="Z72" s="37"/>
    </row>
    <row r="73" spans="1:34" s="3" customFormat="1">
      <c r="A73" s="41"/>
      <c r="B73" s="42"/>
      <c r="C73" s="43"/>
      <c r="D73" s="44"/>
      <c r="E73" s="45"/>
      <c r="F73" s="46"/>
      <c r="G73" s="46"/>
      <c r="H73" s="46"/>
      <c r="I73" s="46"/>
      <c r="J73" s="14"/>
      <c r="K73" s="88"/>
      <c r="L73" s="88"/>
      <c r="M73" s="14"/>
      <c r="N73" s="13"/>
      <c r="O73" s="89"/>
      <c r="P73" s="2"/>
      <c r="Q73" s="1"/>
      <c r="R73" s="14"/>
      <c r="Z73" s="6"/>
      <c r="AA73" s="6"/>
      <c r="AB73" s="6"/>
      <c r="AC73" s="6"/>
      <c r="AD73" s="6"/>
      <c r="AE73" s="6"/>
      <c r="AF73" s="6"/>
      <c r="AG73" s="6"/>
      <c r="AH73" s="6"/>
    </row>
    <row r="74" spans="1:34" s="3" customFormat="1" ht="15">
      <c r="A74" s="47" t="s">
        <v>573</v>
      </c>
      <c r="B74" s="47"/>
      <c r="C74" s="47"/>
      <c r="D74" s="47"/>
      <c r="E74" s="48"/>
      <c r="F74" s="46"/>
      <c r="G74" s="46"/>
      <c r="H74" s="46"/>
      <c r="I74" s="46"/>
      <c r="J74" s="50"/>
      <c r="K74" s="9"/>
      <c r="L74" s="9"/>
      <c r="M74" s="9"/>
      <c r="N74" s="8"/>
      <c r="O74" s="50"/>
      <c r="P74" s="2"/>
      <c r="Q74" s="1"/>
      <c r="R74" s="14"/>
      <c r="Z74" s="6"/>
      <c r="AA74" s="6"/>
      <c r="AB74" s="6"/>
      <c r="AC74" s="6"/>
      <c r="AD74" s="6"/>
      <c r="AE74" s="6"/>
      <c r="AF74" s="6"/>
      <c r="AG74" s="6"/>
      <c r="AH74" s="6"/>
    </row>
    <row r="75" spans="1:34" s="3" customFormat="1" ht="38.25">
      <c r="A75" s="18" t="s">
        <v>16</v>
      </c>
      <c r="B75" s="18" t="s">
        <v>534</v>
      </c>
      <c r="C75" s="18"/>
      <c r="D75" s="19" t="s">
        <v>545</v>
      </c>
      <c r="E75" s="18" t="s">
        <v>546</v>
      </c>
      <c r="F75" s="18" t="s">
        <v>547</v>
      </c>
      <c r="G75" s="49" t="s">
        <v>566</v>
      </c>
      <c r="H75" s="18" t="s">
        <v>549</v>
      </c>
      <c r="I75" s="18" t="s">
        <v>550</v>
      </c>
      <c r="J75" s="17" t="s">
        <v>551</v>
      </c>
      <c r="K75" s="17" t="s">
        <v>574</v>
      </c>
      <c r="L75" s="60" t="s">
        <v>818</v>
      </c>
      <c r="M75" s="74" t="s">
        <v>568</v>
      </c>
      <c r="N75" s="18" t="s">
        <v>569</v>
      </c>
      <c r="O75" s="18" t="s">
        <v>554</v>
      </c>
      <c r="P75" s="19" t="s">
        <v>555</v>
      </c>
      <c r="Q75" s="1"/>
      <c r="R75" s="14"/>
      <c r="Z75" s="6"/>
      <c r="AA75" s="6"/>
      <c r="AB75" s="6"/>
      <c r="AC75" s="6"/>
      <c r="AD75" s="6"/>
      <c r="AE75" s="6"/>
      <c r="AF75" s="6"/>
      <c r="AG75" s="6"/>
      <c r="AH75" s="6"/>
    </row>
    <row r="76" spans="1:34" s="37" customFormat="1" ht="14.25">
      <c r="A76" s="463">
        <v>1</v>
      </c>
      <c r="B76" s="442">
        <v>44319</v>
      </c>
      <c r="C76" s="457"/>
      <c r="D76" s="424" t="s">
        <v>858</v>
      </c>
      <c r="E76" s="458" t="s">
        <v>557</v>
      </c>
      <c r="F76" s="422">
        <v>12</v>
      </c>
      <c r="G76" s="422">
        <v>8</v>
      </c>
      <c r="H76" s="422">
        <v>13.25</v>
      </c>
      <c r="I76" s="423">
        <v>20</v>
      </c>
      <c r="J76" s="423" t="s">
        <v>859</v>
      </c>
      <c r="K76" s="459">
        <f t="shared" ref="K76:K81" si="46">H76-F76</f>
        <v>1.25</v>
      </c>
      <c r="L76" s="423">
        <v>100</v>
      </c>
      <c r="M76" s="460">
        <f t="shared" ref="M76:M81" si="47">(K76*N76)-L76</f>
        <v>1618.75</v>
      </c>
      <c r="N76" s="423">
        <v>1375</v>
      </c>
      <c r="O76" s="461" t="s">
        <v>556</v>
      </c>
      <c r="P76" s="462">
        <v>44319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63">
        <v>2</v>
      </c>
      <c r="B77" s="442">
        <v>44320</v>
      </c>
      <c r="C77" s="457"/>
      <c r="D77" s="424" t="s">
        <v>864</v>
      </c>
      <c r="E77" s="458" t="s">
        <v>557</v>
      </c>
      <c r="F77" s="422">
        <v>37</v>
      </c>
      <c r="G77" s="422">
        <v>19</v>
      </c>
      <c r="H77" s="422">
        <v>45</v>
      </c>
      <c r="I77" s="423" t="s">
        <v>865</v>
      </c>
      <c r="J77" s="423" t="s">
        <v>867</v>
      </c>
      <c r="K77" s="459">
        <f t="shared" si="46"/>
        <v>8</v>
      </c>
      <c r="L77" s="423">
        <v>100</v>
      </c>
      <c r="M77" s="460">
        <f t="shared" si="47"/>
        <v>2300</v>
      </c>
      <c r="N77" s="423">
        <v>300</v>
      </c>
      <c r="O77" s="461" t="s">
        <v>556</v>
      </c>
      <c r="P77" s="462">
        <v>44320</v>
      </c>
      <c r="Q77" s="344"/>
      <c r="R77" s="314" t="s">
        <v>559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63">
        <v>3</v>
      </c>
      <c r="B78" s="442">
        <v>44320</v>
      </c>
      <c r="C78" s="457"/>
      <c r="D78" s="424" t="s">
        <v>866</v>
      </c>
      <c r="E78" s="458" t="s">
        <v>557</v>
      </c>
      <c r="F78" s="422">
        <v>36</v>
      </c>
      <c r="G78" s="422">
        <v>19</v>
      </c>
      <c r="H78" s="422">
        <v>40.5</v>
      </c>
      <c r="I78" s="423" t="s">
        <v>865</v>
      </c>
      <c r="J78" s="423" t="s">
        <v>868</v>
      </c>
      <c r="K78" s="459">
        <f t="shared" si="46"/>
        <v>4.5</v>
      </c>
      <c r="L78" s="423">
        <v>100</v>
      </c>
      <c r="M78" s="460">
        <f t="shared" si="47"/>
        <v>1250</v>
      </c>
      <c r="N78" s="423">
        <v>300</v>
      </c>
      <c r="O78" s="461" t="s">
        <v>556</v>
      </c>
      <c r="P78" s="462">
        <v>44320</v>
      </c>
      <c r="Q78" s="344"/>
      <c r="R78" s="314" t="s">
        <v>559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63">
        <v>4</v>
      </c>
      <c r="B79" s="442">
        <v>44320</v>
      </c>
      <c r="C79" s="457"/>
      <c r="D79" s="424" t="s">
        <v>869</v>
      </c>
      <c r="E79" s="458" t="s">
        <v>557</v>
      </c>
      <c r="F79" s="422">
        <v>57.5</v>
      </c>
      <c r="G79" s="422">
        <v>19</v>
      </c>
      <c r="H79" s="422">
        <v>74</v>
      </c>
      <c r="I79" s="423">
        <v>120</v>
      </c>
      <c r="J79" s="423" t="s">
        <v>870</v>
      </c>
      <c r="K79" s="459">
        <f t="shared" si="46"/>
        <v>16.5</v>
      </c>
      <c r="L79" s="423">
        <v>100</v>
      </c>
      <c r="M79" s="460">
        <f t="shared" si="47"/>
        <v>1137.5</v>
      </c>
      <c r="N79" s="423">
        <v>75</v>
      </c>
      <c r="O79" s="461" t="s">
        <v>556</v>
      </c>
      <c r="P79" s="462">
        <v>44320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463">
        <v>5</v>
      </c>
      <c r="B80" s="442">
        <v>44321</v>
      </c>
      <c r="C80" s="457"/>
      <c r="D80" s="424" t="s">
        <v>873</v>
      </c>
      <c r="E80" s="458" t="s">
        <v>557</v>
      </c>
      <c r="F80" s="422">
        <v>41</v>
      </c>
      <c r="G80" s="422">
        <v>25</v>
      </c>
      <c r="H80" s="422">
        <v>47.5</v>
      </c>
      <c r="I80" s="423" t="s">
        <v>865</v>
      </c>
      <c r="J80" s="423" t="s">
        <v>874</v>
      </c>
      <c r="K80" s="459">
        <f t="shared" si="46"/>
        <v>6.5</v>
      </c>
      <c r="L80" s="423">
        <v>100</v>
      </c>
      <c r="M80" s="460">
        <f t="shared" si="47"/>
        <v>1850</v>
      </c>
      <c r="N80" s="423">
        <v>300</v>
      </c>
      <c r="O80" s="461" t="s">
        <v>556</v>
      </c>
      <c r="P80" s="462">
        <v>44321</v>
      </c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63">
        <v>6</v>
      </c>
      <c r="B81" s="442">
        <v>44321</v>
      </c>
      <c r="C81" s="457"/>
      <c r="D81" s="424" t="s">
        <v>873</v>
      </c>
      <c r="E81" s="458" t="s">
        <v>557</v>
      </c>
      <c r="F81" s="422">
        <v>39</v>
      </c>
      <c r="G81" s="422">
        <v>24</v>
      </c>
      <c r="H81" s="422">
        <v>45</v>
      </c>
      <c r="I81" s="423" t="s">
        <v>865</v>
      </c>
      <c r="J81" s="423" t="s">
        <v>893</v>
      </c>
      <c r="K81" s="459">
        <f t="shared" si="46"/>
        <v>6</v>
      </c>
      <c r="L81" s="423">
        <v>100</v>
      </c>
      <c r="M81" s="460">
        <f t="shared" si="47"/>
        <v>1700</v>
      </c>
      <c r="N81" s="423">
        <v>300</v>
      </c>
      <c r="O81" s="461" t="s">
        <v>556</v>
      </c>
      <c r="P81" s="475">
        <v>44322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463">
        <v>7</v>
      </c>
      <c r="B82" s="442">
        <v>44321</v>
      </c>
      <c r="C82" s="457"/>
      <c r="D82" s="424" t="s">
        <v>866</v>
      </c>
      <c r="E82" s="458" t="s">
        <v>557</v>
      </c>
      <c r="F82" s="422">
        <v>36</v>
      </c>
      <c r="G82" s="422">
        <v>19</v>
      </c>
      <c r="H82" s="422">
        <v>39.5</v>
      </c>
      <c r="I82" s="423" t="s">
        <v>865</v>
      </c>
      <c r="J82" s="423" t="s">
        <v>884</v>
      </c>
      <c r="K82" s="459">
        <f t="shared" ref="K82" si="48">H82-F82</f>
        <v>3.5</v>
      </c>
      <c r="L82" s="423">
        <v>100</v>
      </c>
      <c r="M82" s="460">
        <f t="shared" ref="M82" si="49">(K82*N82)-L82</f>
        <v>950</v>
      </c>
      <c r="N82" s="423">
        <v>300</v>
      </c>
      <c r="O82" s="461" t="s">
        <v>556</v>
      </c>
      <c r="P82" s="475">
        <v>44326</v>
      </c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463">
        <v>8</v>
      </c>
      <c r="B83" s="442">
        <v>44322</v>
      </c>
      <c r="C83" s="457"/>
      <c r="D83" s="424" t="s">
        <v>878</v>
      </c>
      <c r="E83" s="458" t="s">
        <v>557</v>
      </c>
      <c r="F83" s="422">
        <v>35</v>
      </c>
      <c r="G83" s="422"/>
      <c r="H83" s="422">
        <v>49</v>
      </c>
      <c r="I83" s="423">
        <v>90</v>
      </c>
      <c r="J83" s="423" t="s">
        <v>879</v>
      </c>
      <c r="K83" s="459">
        <f>H83-F83</f>
        <v>14</v>
      </c>
      <c r="L83" s="423">
        <v>100</v>
      </c>
      <c r="M83" s="460">
        <f>(K83*N83)-L83</f>
        <v>950</v>
      </c>
      <c r="N83" s="423">
        <v>75</v>
      </c>
      <c r="O83" s="461" t="s">
        <v>556</v>
      </c>
      <c r="P83" s="462">
        <v>44322</v>
      </c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463">
        <v>9</v>
      </c>
      <c r="B84" s="442">
        <v>44322</v>
      </c>
      <c r="C84" s="457"/>
      <c r="D84" s="424" t="s">
        <v>880</v>
      </c>
      <c r="E84" s="458" t="s">
        <v>557</v>
      </c>
      <c r="F84" s="422">
        <v>37</v>
      </c>
      <c r="G84" s="422">
        <v>27</v>
      </c>
      <c r="H84" s="422">
        <v>41</v>
      </c>
      <c r="I84" s="423">
        <v>55</v>
      </c>
      <c r="J84" s="423" t="s">
        <v>885</v>
      </c>
      <c r="K84" s="459">
        <f t="shared" ref="K84" si="50">H84-F84</f>
        <v>4</v>
      </c>
      <c r="L84" s="423">
        <v>100</v>
      </c>
      <c r="M84" s="460">
        <f t="shared" ref="M84" si="51">(K84*N84)-L84</f>
        <v>2100</v>
      </c>
      <c r="N84" s="423">
        <v>550</v>
      </c>
      <c r="O84" s="461" t="s">
        <v>556</v>
      </c>
      <c r="P84" s="475">
        <v>44323</v>
      </c>
      <c r="Q84" s="344"/>
      <c r="R84" s="314" t="s">
        <v>792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3">
        <v>10</v>
      </c>
      <c r="B85" s="442">
        <v>44322</v>
      </c>
      <c r="C85" s="457"/>
      <c r="D85" s="424" t="s">
        <v>858</v>
      </c>
      <c r="E85" s="458" t="s">
        <v>557</v>
      </c>
      <c r="F85" s="422">
        <v>12.5</v>
      </c>
      <c r="G85" s="422">
        <v>7.5</v>
      </c>
      <c r="H85" s="422">
        <v>16</v>
      </c>
      <c r="I85" s="423">
        <v>20</v>
      </c>
      <c r="J85" s="423" t="s">
        <v>884</v>
      </c>
      <c r="K85" s="459">
        <f t="shared" ref="K85:K86" si="52">H85-F85</f>
        <v>3.5</v>
      </c>
      <c r="L85" s="423">
        <v>100</v>
      </c>
      <c r="M85" s="460">
        <f t="shared" ref="M85:M86" si="53">(K85*N85)-L85</f>
        <v>4712.5</v>
      </c>
      <c r="N85" s="423">
        <v>1375</v>
      </c>
      <c r="O85" s="461" t="s">
        <v>556</v>
      </c>
      <c r="P85" s="475">
        <v>44323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3">
        <v>11</v>
      </c>
      <c r="B86" s="442">
        <v>44323</v>
      </c>
      <c r="C86" s="457"/>
      <c r="D86" s="424" t="s">
        <v>887</v>
      </c>
      <c r="E86" s="458" t="s">
        <v>557</v>
      </c>
      <c r="F86" s="422">
        <v>96</v>
      </c>
      <c r="G86" s="422">
        <v>58</v>
      </c>
      <c r="H86" s="422">
        <v>110</v>
      </c>
      <c r="I86" s="423">
        <v>170</v>
      </c>
      <c r="J86" s="423" t="s">
        <v>879</v>
      </c>
      <c r="K86" s="459">
        <f t="shared" si="52"/>
        <v>14</v>
      </c>
      <c r="L86" s="423">
        <v>100</v>
      </c>
      <c r="M86" s="460">
        <f t="shared" si="53"/>
        <v>950</v>
      </c>
      <c r="N86" s="423">
        <v>75</v>
      </c>
      <c r="O86" s="461" t="s">
        <v>556</v>
      </c>
      <c r="P86" s="462">
        <v>44323</v>
      </c>
      <c r="Q86" s="344"/>
      <c r="R86" s="314" t="s">
        <v>792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3">
        <v>12</v>
      </c>
      <c r="B87" s="442">
        <v>44323</v>
      </c>
      <c r="C87" s="457"/>
      <c r="D87" s="424" t="s">
        <v>889</v>
      </c>
      <c r="E87" s="458" t="s">
        <v>557</v>
      </c>
      <c r="F87" s="422">
        <v>12</v>
      </c>
      <c r="G87" s="422">
        <v>7</v>
      </c>
      <c r="H87" s="422">
        <v>13</v>
      </c>
      <c r="I87" s="423" t="s">
        <v>890</v>
      </c>
      <c r="J87" s="423" t="s">
        <v>892</v>
      </c>
      <c r="K87" s="459">
        <f t="shared" ref="K87" si="54">H87-F87</f>
        <v>1</v>
      </c>
      <c r="L87" s="423">
        <v>100</v>
      </c>
      <c r="M87" s="460">
        <f t="shared" ref="M87" si="55">(K87*N87)-L87</f>
        <v>1150</v>
      </c>
      <c r="N87" s="423">
        <v>1250</v>
      </c>
      <c r="O87" s="461" t="s">
        <v>556</v>
      </c>
      <c r="P87" s="462">
        <v>44323</v>
      </c>
      <c r="Q87" s="344"/>
      <c r="R87" s="314" t="s">
        <v>559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3">
        <v>13</v>
      </c>
      <c r="B88" s="442">
        <v>44326</v>
      </c>
      <c r="C88" s="457"/>
      <c r="D88" s="424" t="s">
        <v>898</v>
      </c>
      <c r="E88" s="458" t="s">
        <v>557</v>
      </c>
      <c r="F88" s="422">
        <v>69</v>
      </c>
      <c r="G88" s="422">
        <v>38</v>
      </c>
      <c r="H88" s="422">
        <v>78</v>
      </c>
      <c r="I88" s="423">
        <v>130</v>
      </c>
      <c r="J88" s="423" t="s">
        <v>799</v>
      </c>
      <c r="K88" s="459">
        <f>H88-F88</f>
        <v>9</v>
      </c>
      <c r="L88" s="423">
        <v>100</v>
      </c>
      <c r="M88" s="460">
        <f>(K88*N88)-L88</f>
        <v>575</v>
      </c>
      <c r="N88" s="423">
        <v>75</v>
      </c>
      <c r="O88" s="461" t="s">
        <v>556</v>
      </c>
      <c r="P88" s="462">
        <v>44326</v>
      </c>
      <c r="Q88" s="344"/>
      <c r="R88" s="314" t="s">
        <v>792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3">
        <v>14</v>
      </c>
      <c r="B89" s="442">
        <v>44327</v>
      </c>
      <c r="C89" s="457"/>
      <c r="D89" s="424" t="s">
        <v>858</v>
      </c>
      <c r="E89" s="458" t="s">
        <v>557</v>
      </c>
      <c r="F89" s="422">
        <v>9.75</v>
      </c>
      <c r="G89" s="422">
        <v>5.5</v>
      </c>
      <c r="H89" s="422">
        <v>11.75</v>
      </c>
      <c r="I89" s="423" t="s">
        <v>907</v>
      </c>
      <c r="J89" s="423" t="s">
        <v>908</v>
      </c>
      <c r="K89" s="459">
        <f t="shared" ref="K89" si="56">H89-F89</f>
        <v>2</v>
      </c>
      <c r="L89" s="423">
        <v>100</v>
      </c>
      <c r="M89" s="460">
        <f t="shared" ref="M89" si="57">(K89*N89)-L89</f>
        <v>2650</v>
      </c>
      <c r="N89" s="423">
        <v>1375</v>
      </c>
      <c r="O89" s="461" t="s">
        <v>556</v>
      </c>
      <c r="P89" s="462">
        <v>44327</v>
      </c>
      <c r="Q89" s="344"/>
      <c r="R89" s="314" t="s">
        <v>792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3">
        <v>15</v>
      </c>
      <c r="B90" s="442">
        <v>44327</v>
      </c>
      <c r="C90" s="457"/>
      <c r="D90" s="424" t="s">
        <v>909</v>
      </c>
      <c r="E90" s="458" t="s">
        <v>557</v>
      </c>
      <c r="F90" s="422">
        <v>61</v>
      </c>
      <c r="G90" s="422">
        <v>25</v>
      </c>
      <c r="H90" s="422">
        <v>77</v>
      </c>
      <c r="I90" s="423">
        <v>120</v>
      </c>
      <c r="J90" s="423" t="s">
        <v>886</v>
      </c>
      <c r="K90" s="459">
        <f>H90-F90</f>
        <v>16</v>
      </c>
      <c r="L90" s="423">
        <v>100</v>
      </c>
      <c r="M90" s="460">
        <f>(K90*N90)-L90</f>
        <v>1100</v>
      </c>
      <c r="N90" s="423">
        <v>75</v>
      </c>
      <c r="O90" s="461" t="s">
        <v>556</v>
      </c>
      <c r="P90" s="462">
        <v>44327</v>
      </c>
      <c r="Q90" s="344"/>
      <c r="R90" s="314" t="s">
        <v>792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3">
        <v>16</v>
      </c>
      <c r="B91" s="442">
        <v>44327</v>
      </c>
      <c r="C91" s="457"/>
      <c r="D91" s="424" t="s">
        <v>905</v>
      </c>
      <c r="E91" s="458" t="s">
        <v>557</v>
      </c>
      <c r="F91" s="422">
        <v>26.5</v>
      </c>
      <c r="G91" s="422">
        <v>17</v>
      </c>
      <c r="H91" s="422">
        <v>32</v>
      </c>
      <c r="I91" s="423" t="s">
        <v>906</v>
      </c>
      <c r="J91" s="423" t="s">
        <v>918</v>
      </c>
      <c r="K91" s="459">
        <f t="shared" ref="K91" si="58">H91-F91</f>
        <v>5.5</v>
      </c>
      <c r="L91" s="423">
        <v>100</v>
      </c>
      <c r="M91" s="460">
        <f t="shared" ref="M91" si="59">(K91*N91)-L91</f>
        <v>3475</v>
      </c>
      <c r="N91" s="423">
        <v>650</v>
      </c>
      <c r="O91" s="461" t="s">
        <v>556</v>
      </c>
      <c r="P91" s="475">
        <v>44330</v>
      </c>
      <c r="Q91" s="344"/>
      <c r="R91" s="314" t="s">
        <v>559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3">
        <v>17</v>
      </c>
      <c r="B92" s="442">
        <v>44328</v>
      </c>
      <c r="C92" s="457"/>
      <c r="D92" s="424" t="s">
        <v>916</v>
      </c>
      <c r="E92" s="458" t="s">
        <v>557</v>
      </c>
      <c r="F92" s="422">
        <v>34</v>
      </c>
      <c r="G92" s="422">
        <v>24</v>
      </c>
      <c r="H92" s="422">
        <v>39.5</v>
      </c>
      <c r="I92" s="423" t="s">
        <v>917</v>
      </c>
      <c r="J92" s="423" t="s">
        <v>918</v>
      </c>
      <c r="K92" s="459">
        <f t="shared" ref="K92" si="60">H92-F92</f>
        <v>5.5</v>
      </c>
      <c r="L92" s="423">
        <v>100</v>
      </c>
      <c r="M92" s="460">
        <f t="shared" ref="M92" si="61">(K92*N92)-L92</f>
        <v>2650</v>
      </c>
      <c r="N92" s="423">
        <v>500</v>
      </c>
      <c r="O92" s="461" t="s">
        <v>556</v>
      </c>
      <c r="P92" s="462">
        <v>44328</v>
      </c>
      <c r="Q92" s="344"/>
      <c r="R92" s="314" t="s">
        <v>559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399">
        <v>18</v>
      </c>
      <c r="B93" s="397">
        <v>44328</v>
      </c>
      <c r="C93" s="398"/>
      <c r="D93" s="391" t="s">
        <v>920</v>
      </c>
      <c r="E93" s="392" t="s">
        <v>921</v>
      </c>
      <c r="F93" s="368" t="s">
        <v>922</v>
      </c>
      <c r="G93" s="368">
        <v>10.5</v>
      </c>
      <c r="H93" s="368"/>
      <c r="I93" s="334">
        <v>0.1</v>
      </c>
      <c r="J93" s="334" t="s">
        <v>558</v>
      </c>
      <c r="K93" s="456"/>
      <c r="L93" s="334"/>
      <c r="M93" s="449"/>
      <c r="N93" s="334"/>
      <c r="O93" s="361"/>
      <c r="P93" s="374"/>
      <c r="Q93" s="344"/>
      <c r="R93" s="314" t="s">
        <v>559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3">
        <v>19</v>
      </c>
      <c r="B94" s="442">
        <v>44328</v>
      </c>
      <c r="C94" s="457"/>
      <c r="D94" s="424" t="s">
        <v>880</v>
      </c>
      <c r="E94" s="458" t="s">
        <v>557</v>
      </c>
      <c r="F94" s="422">
        <v>25</v>
      </c>
      <c r="G94" s="422">
        <v>15</v>
      </c>
      <c r="H94" s="422">
        <v>28</v>
      </c>
      <c r="I94" s="423" t="s">
        <v>923</v>
      </c>
      <c r="J94" s="423" t="s">
        <v>947</v>
      </c>
      <c r="K94" s="459">
        <f t="shared" ref="K94" si="62">H94-F94</f>
        <v>3</v>
      </c>
      <c r="L94" s="423">
        <v>100</v>
      </c>
      <c r="M94" s="460">
        <f t="shared" ref="M94" si="63">(K94*N94)-L94</f>
        <v>1550</v>
      </c>
      <c r="N94" s="423">
        <v>550</v>
      </c>
      <c r="O94" s="461" t="s">
        <v>556</v>
      </c>
      <c r="P94" s="475">
        <v>44333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3">
        <v>20</v>
      </c>
      <c r="B95" s="442">
        <v>44328</v>
      </c>
      <c r="C95" s="457"/>
      <c r="D95" s="424" t="s">
        <v>858</v>
      </c>
      <c r="E95" s="458" t="s">
        <v>557</v>
      </c>
      <c r="F95" s="422">
        <v>7.5</v>
      </c>
      <c r="G95" s="422">
        <v>4</v>
      </c>
      <c r="H95" s="422">
        <v>9.25</v>
      </c>
      <c r="I95" s="423" t="s">
        <v>924</v>
      </c>
      <c r="J95" s="423" t="s">
        <v>946</v>
      </c>
      <c r="K95" s="459">
        <f t="shared" ref="K95:K96" si="64">H95-F95</f>
        <v>1.75</v>
      </c>
      <c r="L95" s="423">
        <v>100</v>
      </c>
      <c r="M95" s="460">
        <f t="shared" ref="M95" si="65">(K95*N95)-L95</f>
        <v>2306.25</v>
      </c>
      <c r="N95" s="423">
        <v>1375</v>
      </c>
      <c r="O95" s="461" t="s">
        <v>556</v>
      </c>
      <c r="P95" s="475">
        <v>44333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511">
        <v>21</v>
      </c>
      <c r="B96" s="479">
        <v>44330</v>
      </c>
      <c r="C96" s="512"/>
      <c r="D96" s="513" t="s">
        <v>905</v>
      </c>
      <c r="E96" s="514" t="s">
        <v>557</v>
      </c>
      <c r="F96" s="482">
        <v>28.5</v>
      </c>
      <c r="G96" s="482">
        <v>19</v>
      </c>
      <c r="H96" s="482">
        <v>21</v>
      </c>
      <c r="I96" s="484" t="s">
        <v>906</v>
      </c>
      <c r="J96" s="484" t="s">
        <v>948</v>
      </c>
      <c r="K96" s="515">
        <f t="shared" si="64"/>
        <v>-7.5</v>
      </c>
      <c r="L96" s="484">
        <v>100</v>
      </c>
      <c r="M96" s="516">
        <f t="shared" ref="M96" si="66">(K96*N96)-L96</f>
        <v>-4975</v>
      </c>
      <c r="N96" s="484">
        <v>650</v>
      </c>
      <c r="O96" s="517" t="s">
        <v>620</v>
      </c>
      <c r="P96" s="487">
        <v>44333</v>
      </c>
      <c r="Q96" s="344"/>
      <c r="R96" s="314" t="s">
        <v>559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3">
        <v>22</v>
      </c>
      <c r="B97" s="442">
        <v>44330</v>
      </c>
      <c r="C97" s="457"/>
      <c r="D97" s="424" t="s">
        <v>933</v>
      </c>
      <c r="E97" s="458" t="s">
        <v>557</v>
      </c>
      <c r="F97" s="422">
        <v>86.5</v>
      </c>
      <c r="G97" s="422">
        <v>40</v>
      </c>
      <c r="H97" s="422">
        <v>101.5</v>
      </c>
      <c r="I97" s="423" t="s">
        <v>934</v>
      </c>
      <c r="J97" s="423" t="s">
        <v>883</v>
      </c>
      <c r="K97" s="459">
        <f>H97-F97</f>
        <v>15</v>
      </c>
      <c r="L97" s="423">
        <v>100</v>
      </c>
      <c r="M97" s="460">
        <f>(K97*N97)-L97</f>
        <v>1025</v>
      </c>
      <c r="N97" s="423">
        <v>75</v>
      </c>
      <c r="O97" s="461" t="s">
        <v>556</v>
      </c>
      <c r="P97" s="462">
        <v>44330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511">
        <v>23</v>
      </c>
      <c r="B98" s="479">
        <v>44330</v>
      </c>
      <c r="C98" s="512"/>
      <c r="D98" s="513" t="s">
        <v>935</v>
      </c>
      <c r="E98" s="514" t="s">
        <v>557</v>
      </c>
      <c r="F98" s="482">
        <v>9</v>
      </c>
      <c r="G98" s="482">
        <v>6</v>
      </c>
      <c r="H98" s="482">
        <v>6</v>
      </c>
      <c r="I98" s="484" t="s">
        <v>907</v>
      </c>
      <c r="J98" s="484" t="s">
        <v>950</v>
      </c>
      <c r="K98" s="515">
        <f t="shared" ref="K98" si="67">H98-F98</f>
        <v>-3</v>
      </c>
      <c r="L98" s="484">
        <v>100</v>
      </c>
      <c r="M98" s="516">
        <f t="shared" ref="M98" si="68">(K98*N98)-L98</f>
        <v>-5653</v>
      </c>
      <c r="N98" s="484">
        <v>1851</v>
      </c>
      <c r="O98" s="517" t="s">
        <v>620</v>
      </c>
      <c r="P98" s="487">
        <v>44334</v>
      </c>
      <c r="Q98" s="344"/>
      <c r="R98" s="314" t="s">
        <v>559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511">
        <v>24</v>
      </c>
      <c r="B99" s="518">
        <v>44333</v>
      </c>
      <c r="C99" s="512"/>
      <c r="D99" s="513" t="s">
        <v>940</v>
      </c>
      <c r="E99" s="514" t="s">
        <v>557</v>
      </c>
      <c r="F99" s="482">
        <v>79</v>
      </c>
      <c r="G99" s="482">
        <v>35</v>
      </c>
      <c r="H99" s="482">
        <v>39</v>
      </c>
      <c r="I99" s="484">
        <v>150</v>
      </c>
      <c r="J99" s="484" t="s">
        <v>945</v>
      </c>
      <c r="K99" s="515">
        <f>H99-F99</f>
        <v>-40</v>
      </c>
      <c r="L99" s="484">
        <v>100</v>
      </c>
      <c r="M99" s="516">
        <f>(K99*N99)-L99</f>
        <v>-3100</v>
      </c>
      <c r="N99" s="484">
        <v>75</v>
      </c>
      <c r="O99" s="517" t="s">
        <v>620</v>
      </c>
      <c r="P99" s="519">
        <v>44333</v>
      </c>
      <c r="Q99" s="344"/>
      <c r="R99" s="314" t="s">
        <v>792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399">
        <v>25</v>
      </c>
      <c r="B100" s="354">
        <v>44333</v>
      </c>
      <c r="C100" s="398"/>
      <c r="D100" s="391" t="s">
        <v>942</v>
      </c>
      <c r="E100" s="392" t="s">
        <v>921</v>
      </c>
      <c r="F100" s="498" t="s">
        <v>943</v>
      </c>
      <c r="G100" s="368">
        <v>3.75</v>
      </c>
      <c r="H100" s="368"/>
      <c r="I100" s="334">
        <v>0.1</v>
      </c>
      <c r="J100" s="334" t="s">
        <v>558</v>
      </c>
      <c r="K100" s="456"/>
      <c r="L100" s="334"/>
      <c r="M100" s="449"/>
      <c r="N100" s="334"/>
      <c r="O100" s="361"/>
      <c r="P100" s="374"/>
      <c r="Q100" s="344"/>
      <c r="R100" s="314" t="s">
        <v>792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63">
        <v>26</v>
      </c>
      <c r="B101" s="510">
        <v>44333</v>
      </c>
      <c r="C101" s="457"/>
      <c r="D101" s="424" t="s">
        <v>944</v>
      </c>
      <c r="E101" s="458" t="s">
        <v>557</v>
      </c>
      <c r="F101" s="422">
        <v>27</v>
      </c>
      <c r="G101" s="422">
        <v>17</v>
      </c>
      <c r="H101" s="422">
        <v>31</v>
      </c>
      <c r="I101" s="423" t="s">
        <v>923</v>
      </c>
      <c r="J101" s="423" t="s">
        <v>885</v>
      </c>
      <c r="K101" s="459">
        <f t="shared" ref="K101:K102" si="69">H101-F101</f>
        <v>4</v>
      </c>
      <c r="L101" s="423">
        <v>100</v>
      </c>
      <c r="M101" s="460">
        <f t="shared" ref="M101:M102" si="70">(K101*N101)-L101</f>
        <v>2100</v>
      </c>
      <c r="N101" s="423">
        <v>550</v>
      </c>
      <c r="O101" s="461" t="s">
        <v>556</v>
      </c>
      <c r="P101" s="462">
        <v>44333</v>
      </c>
      <c r="Q101" s="344"/>
      <c r="R101" s="314" t="s">
        <v>792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463">
        <v>27</v>
      </c>
      <c r="B102" s="510">
        <v>44334</v>
      </c>
      <c r="C102" s="457"/>
      <c r="D102" s="424" t="s">
        <v>953</v>
      </c>
      <c r="E102" s="458" t="s">
        <v>557</v>
      </c>
      <c r="F102" s="422">
        <v>16</v>
      </c>
      <c r="G102" s="422">
        <v>6.5</v>
      </c>
      <c r="H102" s="422">
        <v>20.5</v>
      </c>
      <c r="I102" s="423" t="s">
        <v>954</v>
      </c>
      <c r="J102" s="423" t="s">
        <v>868</v>
      </c>
      <c r="K102" s="459">
        <f t="shared" si="69"/>
        <v>4.5</v>
      </c>
      <c r="L102" s="423">
        <v>100</v>
      </c>
      <c r="M102" s="460">
        <f t="shared" si="70"/>
        <v>2375</v>
      </c>
      <c r="N102" s="423">
        <v>550</v>
      </c>
      <c r="O102" s="461" t="s">
        <v>556</v>
      </c>
      <c r="P102" s="462">
        <v>44334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3">
        <v>28</v>
      </c>
      <c r="B103" s="510">
        <v>44334</v>
      </c>
      <c r="C103" s="457"/>
      <c r="D103" s="424" t="s">
        <v>955</v>
      </c>
      <c r="E103" s="458" t="s">
        <v>557</v>
      </c>
      <c r="F103" s="422">
        <v>15.5</v>
      </c>
      <c r="G103" s="422">
        <v>7</v>
      </c>
      <c r="H103" s="422">
        <v>19.5</v>
      </c>
      <c r="I103" s="423" t="s">
        <v>956</v>
      </c>
      <c r="J103" s="423" t="s">
        <v>885</v>
      </c>
      <c r="K103" s="459">
        <f t="shared" ref="K103" si="71">H103-F103</f>
        <v>4</v>
      </c>
      <c r="L103" s="423">
        <v>100</v>
      </c>
      <c r="M103" s="460">
        <f t="shared" ref="M103" si="72">(K103*N103)-L103</f>
        <v>2700</v>
      </c>
      <c r="N103" s="423">
        <v>700</v>
      </c>
      <c r="O103" s="461" t="s">
        <v>556</v>
      </c>
      <c r="P103" s="462">
        <v>44334</v>
      </c>
      <c r="Q103" s="344"/>
      <c r="R103" s="314" t="s">
        <v>559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399">
        <v>29</v>
      </c>
      <c r="B104" s="397">
        <v>44334</v>
      </c>
      <c r="C104" s="398"/>
      <c r="D104" s="391" t="s">
        <v>957</v>
      </c>
      <c r="E104" s="392" t="s">
        <v>557</v>
      </c>
      <c r="F104" s="368" t="s">
        <v>958</v>
      </c>
      <c r="G104" s="368">
        <v>49</v>
      </c>
      <c r="H104" s="368"/>
      <c r="I104" s="334" t="s">
        <v>959</v>
      </c>
      <c r="J104" s="334" t="s">
        <v>558</v>
      </c>
      <c r="K104" s="456"/>
      <c r="L104" s="334"/>
      <c r="M104" s="449"/>
      <c r="N104" s="334"/>
      <c r="O104" s="361"/>
      <c r="P104" s="374"/>
      <c r="Q104" s="344"/>
      <c r="R104" s="314" t="s">
        <v>792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3">
        <v>30</v>
      </c>
      <c r="B105" s="442">
        <v>44334</v>
      </c>
      <c r="C105" s="457"/>
      <c r="D105" s="424" t="s">
        <v>955</v>
      </c>
      <c r="E105" s="458" t="s">
        <v>557</v>
      </c>
      <c r="F105" s="422">
        <v>15</v>
      </c>
      <c r="G105" s="422">
        <v>7</v>
      </c>
      <c r="H105" s="422">
        <v>19.5</v>
      </c>
      <c r="I105" s="423" t="s">
        <v>956</v>
      </c>
      <c r="J105" s="423" t="s">
        <v>868</v>
      </c>
      <c r="K105" s="459">
        <f t="shared" ref="K105" si="73">H105-F105</f>
        <v>4.5</v>
      </c>
      <c r="L105" s="423">
        <v>100</v>
      </c>
      <c r="M105" s="460">
        <f t="shared" ref="M105" si="74">(K105*N105)-L105</f>
        <v>3050</v>
      </c>
      <c r="N105" s="423">
        <v>700</v>
      </c>
      <c r="O105" s="461" t="s">
        <v>556</v>
      </c>
      <c r="P105" s="475">
        <v>44336</v>
      </c>
      <c r="Q105" s="344"/>
      <c r="R105" s="314" t="s">
        <v>559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463">
        <v>31</v>
      </c>
      <c r="B106" s="510">
        <v>44335</v>
      </c>
      <c r="C106" s="457"/>
      <c r="D106" s="424" t="s">
        <v>953</v>
      </c>
      <c r="E106" s="458" t="s">
        <v>557</v>
      </c>
      <c r="F106" s="422">
        <v>15.75</v>
      </c>
      <c r="G106" s="422">
        <v>6.5</v>
      </c>
      <c r="H106" s="422">
        <v>18.5</v>
      </c>
      <c r="I106" s="423" t="s">
        <v>954</v>
      </c>
      <c r="J106" s="423" t="s">
        <v>1016</v>
      </c>
      <c r="K106" s="459">
        <f>H106-F106</f>
        <v>2.75</v>
      </c>
      <c r="L106" s="423">
        <v>100</v>
      </c>
      <c r="M106" s="460">
        <f t="shared" ref="M106" si="75">(K106*N106)-L106</f>
        <v>1412.5</v>
      </c>
      <c r="N106" s="423">
        <v>550</v>
      </c>
      <c r="O106" s="461" t="s">
        <v>556</v>
      </c>
      <c r="P106" s="475">
        <v>44337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511">
        <v>32</v>
      </c>
      <c r="B107" s="479">
        <v>44335</v>
      </c>
      <c r="C107" s="512"/>
      <c r="D107" s="513" t="s">
        <v>962</v>
      </c>
      <c r="E107" s="514" t="s">
        <v>557</v>
      </c>
      <c r="F107" s="482">
        <v>43.5</v>
      </c>
      <c r="G107" s="482">
        <v>5</v>
      </c>
      <c r="H107" s="482">
        <v>5</v>
      </c>
      <c r="I107" s="484" t="s">
        <v>963</v>
      </c>
      <c r="J107" s="484" t="s">
        <v>982</v>
      </c>
      <c r="K107" s="515">
        <f>H107-F107</f>
        <v>-38.5</v>
      </c>
      <c r="L107" s="484">
        <v>100</v>
      </c>
      <c r="M107" s="516">
        <f>(K107*N107)-L107</f>
        <v>-2987.5</v>
      </c>
      <c r="N107" s="484">
        <v>75</v>
      </c>
      <c r="O107" s="517" t="s">
        <v>620</v>
      </c>
      <c r="P107" s="487">
        <v>44336</v>
      </c>
      <c r="Q107" s="344"/>
      <c r="R107" s="314" t="s">
        <v>559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3">
        <v>33</v>
      </c>
      <c r="B108" s="442">
        <v>44336</v>
      </c>
      <c r="C108" s="457"/>
      <c r="D108" s="424" t="s">
        <v>980</v>
      </c>
      <c r="E108" s="458" t="s">
        <v>557</v>
      </c>
      <c r="F108" s="422">
        <v>13.5</v>
      </c>
      <c r="G108" s="422">
        <v>6</v>
      </c>
      <c r="H108" s="422">
        <v>17.5</v>
      </c>
      <c r="I108" s="423" t="s">
        <v>981</v>
      </c>
      <c r="J108" s="423" t="s">
        <v>885</v>
      </c>
      <c r="K108" s="459">
        <f t="shared" ref="K108" si="76">H108-F108</f>
        <v>4</v>
      </c>
      <c r="L108" s="423">
        <v>100</v>
      </c>
      <c r="M108" s="460">
        <f t="shared" ref="M108" si="77">(K108*N108)-L108</f>
        <v>2700</v>
      </c>
      <c r="N108" s="423">
        <v>700</v>
      </c>
      <c r="O108" s="461" t="s">
        <v>556</v>
      </c>
      <c r="P108" s="475">
        <v>44337</v>
      </c>
      <c r="Q108" s="344"/>
      <c r="R108" s="314" t="s">
        <v>559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399">
        <v>34</v>
      </c>
      <c r="B109" s="397">
        <v>44337</v>
      </c>
      <c r="C109" s="398"/>
      <c r="D109" s="391" t="s">
        <v>1007</v>
      </c>
      <c r="E109" s="392" t="s">
        <v>557</v>
      </c>
      <c r="F109" s="368" t="s">
        <v>1008</v>
      </c>
      <c r="G109" s="368">
        <v>10</v>
      </c>
      <c r="H109" s="368"/>
      <c r="I109" s="334" t="s">
        <v>1009</v>
      </c>
      <c r="J109" s="334"/>
      <c r="K109" s="527"/>
      <c r="L109" s="334"/>
      <c r="M109" s="449"/>
      <c r="N109" s="334"/>
      <c r="O109" s="361"/>
      <c r="P109" s="374"/>
      <c r="Q109" s="344"/>
      <c r="R109" s="314" t="s">
        <v>792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399">
        <v>35</v>
      </c>
      <c r="B110" s="397">
        <v>44337</v>
      </c>
      <c r="C110" s="398"/>
      <c r="D110" s="391" t="s">
        <v>1010</v>
      </c>
      <c r="E110" s="392" t="s">
        <v>557</v>
      </c>
      <c r="F110" s="368" t="s">
        <v>1008</v>
      </c>
      <c r="G110" s="368">
        <v>10</v>
      </c>
      <c r="H110" s="368"/>
      <c r="I110" s="334" t="s">
        <v>1009</v>
      </c>
      <c r="J110" s="334"/>
      <c r="K110" s="527"/>
      <c r="L110" s="334"/>
      <c r="M110" s="449"/>
      <c r="N110" s="334"/>
      <c r="O110" s="361"/>
      <c r="P110" s="374"/>
      <c r="Q110" s="344"/>
      <c r="R110" s="314" t="s">
        <v>559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399"/>
      <c r="B111" s="397"/>
      <c r="C111" s="398"/>
      <c r="D111" s="391"/>
      <c r="E111" s="392"/>
      <c r="F111" s="368"/>
      <c r="G111" s="368"/>
      <c r="H111" s="368"/>
      <c r="I111" s="334"/>
      <c r="J111" s="334"/>
      <c r="K111" s="527"/>
      <c r="L111" s="334"/>
      <c r="M111" s="449"/>
      <c r="N111" s="334"/>
      <c r="O111" s="361"/>
      <c r="P111" s="374"/>
      <c r="Q111" s="344"/>
      <c r="R111" s="314"/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399"/>
      <c r="B112" s="397"/>
      <c r="C112" s="398"/>
      <c r="D112" s="391"/>
      <c r="E112" s="392"/>
      <c r="F112" s="368"/>
      <c r="G112" s="368"/>
      <c r="H112" s="368"/>
      <c r="I112" s="334"/>
      <c r="J112" s="334"/>
      <c r="K112" s="527"/>
      <c r="L112" s="334"/>
      <c r="M112" s="449"/>
      <c r="N112" s="334"/>
      <c r="O112" s="361"/>
      <c r="P112" s="374"/>
      <c r="Q112" s="344"/>
      <c r="R112" s="314"/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399"/>
      <c r="B113" s="397"/>
      <c r="C113" s="398"/>
      <c r="D113" s="391"/>
      <c r="E113" s="392"/>
      <c r="F113" s="368"/>
      <c r="G113" s="368"/>
      <c r="H113" s="368"/>
      <c r="I113" s="334"/>
      <c r="J113" s="334"/>
      <c r="K113" s="334"/>
      <c r="L113" s="334"/>
      <c r="M113" s="449"/>
      <c r="N113" s="334"/>
      <c r="O113" s="361"/>
      <c r="P113" s="374"/>
      <c r="Q113" s="344"/>
      <c r="R113" s="314"/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335"/>
      <c r="B114" s="336"/>
      <c r="C114" s="336"/>
      <c r="D114" s="337"/>
      <c r="E114" s="335"/>
      <c r="F114" s="351"/>
      <c r="G114" s="335"/>
      <c r="H114" s="335"/>
      <c r="I114" s="335"/>
      <c r="J114" s="336"/>
      <c r="K114" s="352"/>
      <c r="L114" s="335"/>
      <c r="M114" s="335"/>
      <c r="N114" s="335"/>
      <c r="O114" s="353"/>
      <c r="P114" s="344"/>
      <c r="Q114" s="344"/>
      <c r="R114" s="314"/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ht="15">
      <c r="A115" s="96" t="s">
        <v>575</v>
      </c>
      <c r="B115" s="97"/>
      <c r="C115" s="97"/>
      <c r="D115" s="98"/>
      <c r="E115" s="31"/>
      <c r="F115" s="29"/>
      <c r="G115" s="29"/>
      <c r="H115" s="70"/>
      <c r="I115" s="116"/>
      <c r="J115" s="117"/>
      <c r="K115" s="14"/>
      <c r="L115" s="14"/>
      <c r="M115" s="14"/>
      <c r="N115" s="8"/>
      <c r="O115" s="50"/>
      <c r="Q115" s="92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34" ht="38.25">
      <c r="A116" s="17" t="s">
        <v>16</v>
      </c>
      <c r="B116" s="18" t="s">
        <v>534</v>
      </c>
      <c r="C116" s="18"/>
      <c r="D116" s="19" t="s">
        <v>545</v>
      </c>
      <c r="E116" s="18" t="s">
        <v>546</v>
      </c>
      <c r="F116" s="18" t="s">
        <v>547</v>
      </c>
      <c r="G116" s="18" t="s">
        <v>548</v>
      </c>
      <c r="H116" s="18" t="s">
        <v>549</v>
      </c>
      <c r="I116" s="18" t="s">
        <v>550</v>
      </c>
      <c r="J116" s="17" t="s">
        <v>551</v>
      </c>
      <c r="K116" s="59" t="s">
        <v>567</v>
      </c>
      <c r="L116" s="373" t="s">
        <v>818</v>
      </c>
      <c r="M116" s="60" t="s">
        <v>817</v>
      </c>
      <c r="N116" s="18" t="s">
        <v>554</v>
      </c>
      <c r="O116" s="75" t="s">
        <v>555</v>
      </c>
      <c r="P116" s="94"/>
      <c r="Q116" s="8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34" s="350" customFormat="1" ht="14.25">
      <c r="A117" s="470">
        <v>1</v>
      </c>
      <c r="B117" s="510">
        <v>44238</v>
      </c>
      <c r="C117" s="471"/>
      <c r="D117" s="523" t="s">
        <v>445</v>
      </c>
      <c r="E117" s="472" t="s">
        <v>557</v>
      </c>
      <c r="F117" s="422">
        <v>1515</v>
      </c>
      <c r="G117" s="473">
        <v>1390</v>
      </c>
      <c r="H117" s="422">
        <v>1645</v>
      </c>
      <c r="I117" s="474" t="s">
        <v>835</v>
      </c>
      <c r="J117" s="524" t="s">
        <v>974</v>
      </c>
      <c r="K117" s="524">
        <f t="shared" ref="K117" si="78">H117-F117</f>
        <v>130</v>
      </c>
      <c r="L117" s="525">
        <f>(F117*-0.8)/100</f>
        <v>-12.12</v>
      </c>
      <c r="M117" s="421">
        <f t="shared" ref="M117" si="79">(K117+L117)/F117</f>
        <v>7.7808580858085799E-2</v>
      </c>
      <c r="N117" s="526" t="s">
        <v>556</v>
      </c>
      <c r="O117" s="475">
        <v>44336</v>
      </c>
      <c r="P117" s="95"/>
      <c r="Q117" s="395"/>
      <c r="R117" s="431" t="s">
        <v>559</v>
      </c>
      <c r="S117" s="389"/>
      <c r="T117" s="389"/>
      <c r="U117" s="389"/>
      <c r="V117" s="389"/>
      <c r="W117" s="389"/>
      <c r="X117" s="389"/>
      <c r="Y117" s="389"/>
      <c r="Z117" s="389"/>
    </row>
    <row r="118" spans="1:34" s="350" customFormat="1" ht="14.25">
      <c r="A118" s="345">
        <v>2</v>
      </c>
      <c r="B118" s="354">
        <v>44327</v>
      </c>
      <c r="C118" s="414"/>
      <c r="D118" s="366" t="s">
        <v>465</v>
      </c>
      <c r="E118" s="359" t="s">
        <v>557</v>
      </c>
      <c r="F118" s="368" t="s">
        <v>911</v>
      </c>
      <c r="G118" s="364">
        <v>218</v>
      </c>
      <c r="H118" s="368"/>
      <c r="I118" s="356" t="s">
        <v>912</v>
      </c>
      <c r="J118" s="393" t="s">
        <v>558</v>
      </c>
      <c r="K118" s="393"/>
      <c r="L118" s="394"/>
      <c r="M118" s="381"/>
      <c r="N118" s="360"/>
      <c r="O118" s="388"/>
      <c r="P118" s="95"/>
      <c r="Q118" s="395"/>
      <c r="R118" s="431" t="s">
        <v>559</v>
      </c>
      <c r="S118" s="389"/>
      <c r="T118" s="389"/>
      <c r="U118" s="389"/>
      <c r="V118" s="389"/>
      <c r="W118" s="389"/>
      <c r="X118" s="389"/>
      <c r="Y118" s="389"/>
      <c r="Z118" s="389"/>
    </row>
    <row r="119" spans="1:34" s="350" customFormat="1" ht="14.25">
      <c r="A119" s="528">
        <v>3</v>
      </c>
      <c r="B119" s="529">
        <v>44328</v>
      </c>
      <c r="C119" s="530"/>
      <c r="D119" s="531" t="s">
        <v>426</v>
      </c>
      <c r="E119" s="532" t="s">
        <v>557</v>
      </c>
      <c r="F119" s="533">
        <v>383.5</v>
      </c>
      <c r="G119" s="534">
        <v>348</v>
      </c>
      <c r="H119" s="533">
        <v>412</v>
      </c>
      <c r="I119" s="535" t="s">
        <v>919</v>
      </c>
      <c r="J119" s="528" t="s">
        <v>1015</v>
      </c>
      <c r="K119" s="536">
        <f t="shared" ref="K119" si="80">H119-F119</f>
        <v>28.5</v>
      </c>
      <c r="L119" s="537">
        <f>(F119*-0.8)/100</f>
        <v>-3.0680000000000001</v>
      </c>
      <c r="M119" s="538">
        <f t="shared" ref="M119" si="81">(K119+L119)/F119</f>
        <v>6.6315514993481095E-2</v>
      </c>
      <c r="N119" s="539" t="s">
        <v>556</v>
      </c>
      <c r="O119" s="540">
        <v>44337</v>
      </c>
      <c r="P119" s="95"/>
      <c r="Q119" s="395"/>
      <c r="R119" s="431" t="s">
        <v>559</v>
      </c>
      <c r="S119" s="389"/>
      <c r="T119" s="389"/>
      <c r="U119" s="389"/>
      <c r="V119" s="389"/>
      <c r="W119" s="389"/>
      <c r="X119" s="389"/>
      <c r="Y119" s="389"/>
      <c r="Z119" s="389"/>
    </row>
    <row r="120" spans="1:34" s="5" customFormat="1">
      <c r="A120" s="345"/>
      <c r="B120" s="346"/>
      <c r="C120" s="347"/>
      <c r="D120" s="348"/>
      <c r="E120" s="377"/>
      <c r="F120" s="377"/>
      <c r="G120" s="429"/>
      <c r="H120" s="429"/>
      <c r="I120" s="377"/>
      <c r="J120" s="430"/>
      <c r="K120" s="425"/>
      <c r="L120" s="426"/>
      <c r="M120" s="427"/>
      <c r="N120" s="428"/>
      <c r="O120" s="349"/>
      <c r="P120" s="120"/>
      <c r="Q120"/>
      <c r="R120" s="91"/>
      <c r="T120" s="54"/>
      <c r="U120" s="54"/>
      <c r="V120" s="54"/>
      <c r="W120" s="54"/>
      <c r="X120" s="54"/>
      <c r="Y120" s="54"/>
      <c r="Z120" s="54"/>
    </row>
    <row r="121" spans="1:34">
      <c r="A121" s="20" t="s">
        <v>560</v>
      </c>
      <c r="B121" s="20"/>
      <c r="C121" s="20"/>
      <c r="D121" s="20"/>
      <c r="E121" s="2"/>
      <c r="F121" s="27" t="s">
        <v>562</v>
      </c>
      <c r="G121" s="79"/>
      <c r="H121" s="79"/>
      <c r="I121" s="35"/>
      <c r="J121" s="82"/>
      <c r="K121" s="80"/>
      <c r="L121" s="81"/>
      <c r="M121" s="82"/>
      <c r="N121" s="83"/>
      <c r="O121" s="121"/>
      <c r="P121" s="8"/>
      <c r="Q121" s="13"/>
      <c r="R121" s="93"/>
      <c r="S121" s="13"/>
      <c r="T121" s="13"/>
      <c r="U121" s="13"/>
      <c r="V121" s="13"/>
      <c r="W121" s="13"/>
      <c r="X121" s="13"/>
      <c r="Y121" s="13"/>
    </row>
    <row r="122" spans="1:34">
      <c r="A122" s="26" t="s">
        <v>561</v>
      </c>
      <c r="B122" s="20"/>
      <c r="C122" s="20"/>
      <c r="D122" s="20"/>
      <c r="E122" s="29"/>
      <c r="F122" s="27" t="s">
        <v>564</v>
      </c>
      <c r="G122" s="9"/>
      <c r="H122" s="9"/>
      <c r="I122" s="9"/>
      <c r="J122" s="50"/>
      <c r="K122" s="9"/>
      <c r="L122" s="9"/>
      <c r="M122" s="9"/>
      <c r="N122" s="8"/>
      <c r="O122" s="50"/>
      <c r="Q122" s="4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34">
      <c r="A123" s="26"/>
      <c r="B123" s="20"/>
      <c r="C123" s="20"/>
      <c r="D123" s="20"/>
      <c r="E123" s="29"/>
      <c r="F123" s="27"/>
      <c r="G123" s="9"/>
      <c r="H123" s="9"/>
      <c r="I123" s="9"/>
      <c r="J123" s="50"/>
      <c r="K123" s="9"/>
      <c r="L123" s="9"/>
      <c r="M123" s="9"/>
      <c r="N123" s="8"/>
      <c r="O123" s="50"/>
      <c r="Q123" s="4"/>
      <c r="R123" s="79"/>
      <c r="S123" s="13"/>
      <c r="T123" s="13"/>
      <c r="U123" s="13"/>
      <c r="V123" s="13"/>
      <c r="W123" s="13"/>
      <c r="X123" s="13"/>
      <c r="Y123" s="13"/>
      <c r="Z123" s="13"/>
    </row>
    <row r="124" spans="1:34" ht="15">
      <c r="A124" s="8"/>
      <c r="B124" s="30" t="s">
        <v>822</v>
      </c>
      <c r="C124" s="30"/>
      <c r="D124" s="30"/>
      <c r="E124" s="30"/>
      <c r="F124" s="31"/>
      <c r="G124" s="29"/>
      <c r="H124" s="29"/>
      <c r="I124" s="70"/>
      <c r="J124" s="71"/>
      <c r="K124" s="72"/>
      <c r="L124" s="372"/>
      <c r="M124" s="9"/>
      <c r="N124" s="8"/>
      <c r="O124" s="50"/>
      <c r="Q124" s="4"/>
      <c r="R124" s="79"/>
      <c r="S124" s="13"/>
      <c r="T124" s="13"/>
      <c r="U124" s="13"/>
      <c r="V124" s="13"/>
      <c r="W124" s="13"/>
      <c r="X124" s="13"/>
      <c r="Y124" s="13"/>
      <c r="Z124" s="13"/>
    </row>
    <row r="125" spans="1:34" ht="38.25">
      <c r="A125" s="17" t="s">
        <v>16</v>
      </c>
      <c r="B125" s="18" t="s">
        <v>534</v>
      </c>
      <c r="C125" s="18"/>
      <c r="D125" s="19" t="s">
        <v>545</v>
      </c>
      <c r="E125" s="18" t="s">
        <v>546</v>
      </c>
      <c r="F125" s="18" t="s">
        <v>547</v>
      </c>
      <c r="G125" s="18" t="s">
        <v>566</v>
      </c>
      <c r="H125" s="18" t="s">
        <v>549</v>
      </c>
      <c r="I125" s="18" t="s">
        <v>550</v>
      </c>
      <c r="J125" s="73" t="s">
        <v>551</v>
      </c>
      <c r="K125" s="59" t="s">
        <v>567</v>
      </c>
      <c r="L125" s="74" t="s">
        <v>568</v>
      </c>
      <c r="M125" s="18" t="s">
        <v>569</v>
      </c>
      <c r="N125" s="373" t="s">
        <v>818</v>
      </c>
      <c r="O125" s="60" t="s">
        <v>817</v>
      </c>
      <c r="P125" s="18" t="s">
        <v>554</v>
      </c>
      <c r="Q125" s="75" t="s">
        <v>555</v>
      </c>
      <c r="R125" s="79"/>
      <c r="S125" s="13"/>
      <c r="T125" s="13"/>
      <c r="U125" s="13"/>
      <c r="V125" s="13"/>
      <c r="W125" s="13"/>
      <c r="X125" s="13"/>
      <c r="Y125" s="13"/>
      <c r="Z125" s="13"/>
    </row>
    <row r="126" spans="1:34" ht="14.25">
      <c r="A126" s="340"/>
      <c r="B126" s="354"/>
      <c r="C126" s="358"/>
      <c r="D126" s="366"/>
      <c r="E126" s="359"/>
      <c r="F126" s="382"/>
      <c r="G126" s="364"/>
      <c r="H126" s="359"/>
      <c r="I126" s="356"/>
      <c r="J126" s="393"/>
      <c r="K126" s="393"/>
      <c r="L126" s="394"/>
      <c r="M126" s="392"/>
      <c r="N126" s="394"/>
      <c r="O126" s="381"/>
      <c r="P126" s="360"/>
      <c r="Q126" s="374"/>
      <c r="R126" s="390"/>
      <c r="S126" s="380"/>
      <c r="T126" s="13"/>
      <c r="U126" s="389"/>
      <c r="V126" s="389"/>
      <c r="W126" s="389"/>
      <c r="X126" s="389"/>
      <c r="Y126" s="389"/>
      <c r="Z126" s="389"/>
      <c r="AA126" s="350"/>
      <c r="AB126" s="350"/>
      <c r="AC126" s="350"/>
    </row>
    <row r="127" spans="1:34" ht="14.25">
      <c r="A127" s="340"/>
      <c r="B127" s="354"/>
      <c r="C127" s="358"/>
      <c r="D127" s="366"/>
      <c r="E127" s="359"/>
      <c r="F127" s="382"/>
      <c r="G127" s="364"/>
      <c r="H127" s="359"/>
      <c r="I127" s="356"/>
      <c r="J127" s="393"/>
      <c r="K127" s="393"/>
      <c r="L127" s="394"/>
      <c r="M127" s="392"/>
      <c r="N127" s="394"/>
      <c r="O127" s="381"/>
      <c r="P127" s="360"/>
      <c r="Q127" s="374"/>
      <c r="R127" s="390"/>
      <c r="S127" s="380"/>
      <c r="T127" s="13"/>
      <c r="U127" s="389"/>
      <c r="V127" s="389"/>
      <c r="W127" s="389"/>
      <c r="X127" s="389"/>
      <c r="Y127" s="389"/>
      <c r="Z127" s="389"/>
      <c r="AA127" s="350"/>
      <c r="AB127" s="350"/>
      <c r="AC127" s="350"/>
    </row>
    <row r="128" spans="1:34" s="350" customFormat="1" ht="14.25">
      <c r="A128" s="340"/>
      <c r="B128" s="354"/>
      <c r="C128" s="358"/>
      <c r="D128" s="366"/>
      <c r="E128" s="359"/>
      <c r="F128" s="382"/>
      <c r="G128" s="364"/>
      <c r="H128" s="359"/>
      <c r="I128" s="356"/>
      <c r="J128" s="393"/>
      <c r="K128" s="393"/>
      <c r="L128" s="394"/>
      <c r="M128" s="392"/>
      <c r="N128" s="394"/>
      <c r="O128" s="381"/>
      <c r="P128" s="360"/>
      <c r="Q128" s="374"/>
      <c r="R128" s="387"/>
      <c r="S128" s="389"/>
      <c r="T128" s="389"/>
      <c r="U128" s="389"/>
      <c r="V128" s="389"/>
      <c r="W128" s="389"/>
      <c r="X128" s="389"/>
      <c r="Y128" s="389"/>
      <c r="Z128" s="389"/>
    </row>
    <row r="129" spans="1:26" s="350" customFormat="1" ht="14.25">
      <c r="A129" s="340"/>
      <c r="B129" s="354"/>
      <c r="C129" s="358"/>
      <c r="D129" s="366"/>
      <c r="E129" s="359"/>
      <c r="F129" s="393"/>
      <c r="G129" s="368"/>
      <c r="H129" s="359"/>
      <c r="I129" s="356"/>
      <c r="J129" s="393"/>
      <c r="K129" s="393"/>
      <c r="L129" s="394"/>
      <c r="M129" s="392"/>
      <c r="N129" s="394"/>
      <c r="O129" s="381"/>
      <c r="P129" s="360"/>
      <c r="Q129" s="374"/>
      <c r="R129" s="387"/>
      <c r="S129" s="389"/>
      <c r="T129" s="389"/>
      <c r="U129" s="389"/>
      <c r="V129" s="389"/>
      <c r="W129" s="389"/>
      <c r="X129" s="389"/>
      <c r="Y129" s="389"/>
      <c r="Z129" s="389"/>
    </row>
    <row r="130" spans="1:26" s="350" customFormat="1" ht="14.25">
      <c r="A130" s="340"/>
      <c r="B130" s="354"/>
      <c r="C130" s="358"/>
      <c r="D130" s="366"/>
      <c r="E130" s="359"/>
      <c r="F130" s="393"/>
      <c r="G130" s="368"/>
      <c r="H130" s="359"/>
      <c r="I130" s="356"/>
      <c r="J130" s="393"/>
      <c r="K130" s="393"/>
      <c r="L130" s="394"/>
      <c r="M130" s="392"/>
      <c r="N130" s="394"/>
      <c r="O130" s="381"/>
      <c r="P130" s="360"/>
      <c r="Q130" s="374"/>
      <c r="R130" s="387"/>
      <c r="S130" s="389"/>
      <c r="T130" s="389"/>
      <c r="U130" s="389"/>
      <c r="V130" s="389"/>
      <c r="W130" s="389"/>
      <c r="X130" s="389"/>
      <c r="Y130" s="389"/>
      <c r="Z130" s="389"/>
    </row>
    <row r="131" spans="1:26" s="350" customFormat="1" ht="14.25">
      <c r="A131" s="340"/>
      <c r="B131" s="354"/>
      <c r="C131" s="358"/>
      <c r="D131" s="366"/>
      <c r="E131" s="359"/>
      <c r="F131" s="382"/>
      <c r="G131" s="364"/>
      <c r="H131" s="359"/>
      <c r="I131" s="356"/>
      <c r="J131" s="393"/>
      <c r="K131" s="384"/>
      <c r="L131" s="394"/>
      <c r="M131" s="392"/>
      <c r="N131" s="394"/>
      <c r="O131" s="381"/>
      <c r="P131" s="386"/>
      <c r="Q131" s="374"/>
      <c r="R131" s="387"/>
      <c r="S131" s="389"/>
      <c r="T131" s="389"/>
      <c r="U131" s="389"/>
      <c r="V131" s="389"/>
      <c r="W131" s="389"/>
      <c r="X131" s="389"/>
      <c r="Y131" s="389"/>
      <c r="Z131" s="389"/>
    </row>
    <row r="132" spans="1:26" s="350" customFormat="1" ht="14.25">
      <c r="A132" s="340"/>
      <c r="B132" s="354"/>
      <c r="C132" s="358"/>
      <c r="D132" s="366"/>
      <c r="E132" s="359"/>
      <c r="F132" s="382"/>
      <c r="G132" s="364"/>
      <c r="H132" s="359"/>
      <c r="I132" s="356"/>
      <c r="J132" s="384"/>
      <c r="K132" s="384"/>
      <c r="L132" s="384"/>
      <c r="M132" s="384"/>
      <c r="N132" s="385"/>
      <c r="O132" s="396"/>
      <c r="P132" s="386"/>
      <c r="Q132" s="374"/>
      <c r="R132" s="387"/>
      <c r="S132" s="389"/>
      <c r="T132" s="389"/>
      <c r="U132" s="389"/>
      <c r="V132" s="389"/>
      <c r="W132" s="389"/>
      <c r="X132" s="389"/>
      <c r="Y132" s="389"/>
      <c r="Z132" s="389"/>
    </row>
    <row r="133" spans="1:26" s="350" customFormat="1" ht="14.25">
      <c r="A133" s="340"/>
      <c r="B133" s="354"/>
      <c r="C133" s="358"/>
      <c r="D133" s="366"/>
      <c r="E133" s="359"/>
      <c r="F133" s="393"/>
      <c r="G133" s="368"/>
      <c r="H133" s="359"/>
      <c r="I133" s="356"/>
      <c r="J133" s="393"/>
      <c r="K133" s="393"/>
      <c r="L133" s="394"/>
      <c r="M133" s="392"/>
      <c r="N133" s="394"/>
      <c r="O133" s="381"/>
      <c r="P133" s="360"/>
      <c r="Q133" s="374"/>
      <c r="R133" s="390"/>
      <c r="S133" s="380"/>
      <c r="T133" s="389"/>
      <c r="U133" s="389"/>
      <c r="V133" s="389"/>
      <c r="W133" s="389"/>
      <c r="X133" s="389"/>
      <c r="Y133" s="389"/>
      <c r="Z133" s="389"/>
    </row>
    <row r="134" spans="1:26" s="350" customFormat="1" ht="14.25">
      <c r="A134" s="340"/>
      <c r="B134" s="354"/>
      <c r="C134" s="358"/>
      <c r="D134" s="366"/>
      <c r="E134" s="359"/>
      <c r="F134" s="382"/>
      <c r="G134" s="364"/>
      <c r="H134" s="359"/>
      <c r="I134" s="356"/>
      <c r="J134" s="334"/>
      <c r="K134" s="334"/>
      <c r="L134" s="334"/>
      <c r="M134" s="334"/>
      <c r="N134" s="383"/>
      <c r="O134" s="381"/>
      <c r="P134" s="361"/>
      <c r="Q134" s="374"/>
      <c r="R134" s="390"/>
      <c r="S134" s="380"/>
      <c r="T134" s="389"/>
      <c r="U134" s="389"/>
      <c r="V134" s="389"/>
      <c r="W134" s="389"/>
      <c r="X134" s="389"/>
      <c r="Y134" s="389"/>
      <c r="Z134" s="389"/>
    </row>
    <row r="135" spans="1:26">
      <c r="A135" s="26"/>
      <c r="B135" s="20"/>
      <c r="C135" s="20"/>
      <c r="D135" s="20"/>
      <c r="E135" s="29"/>
      <c r="F135" s="27"/>
      <c r="G135" s="9"/>
      <c r="H135" s="9"/>
      <c r="I135" s="9"/>
      <c r="J135" s="50"/>
      <c r="K135" s="9"/>
      <c r="L135" s="9"/>
      <c r="M135" s="9"/>
      <c r="N135" s="8"/>
      <c r="O135" s="50"/>
      <c r="P135" s="4"/>
      <c r="Q135" s="8"/>
      <c r="R135" s="138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26"/>
      <c r="B136" s="20"/>
      <c r="C136" s="20"/>
      <c r="D136" s="20"/>
      <c r="E136" s="29"/>
      <c r="F136" s="27"/>
      <c r="G136" s="38"/>
      <c r="H136" s="39"/>
      <c r="I136" s="79"/>
      <c r="J136" s="14"/>
      <c r="K136" s="80"/>
      <c r="L136" s="81"/>
      <c r="M136" s="82"/>
      <c r="N136" s="83"/>
      <c r="O136" s="84"/>
      <c r="P136" s="8"/>
      <c r="Q136" s="13"/>
      <c r="R136" s="138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34"/>
      <c r="B137" s="42"/>
      <c r="C137" s="99"/>
      <c r="D137" s="3"/>
      <c r="E137" s="35"/>
      <c r="F137" s="79"/>
      <c r="G137" s="38"/>
      <c r="H137" s="39"/>
      <c r="I137" s="79"/>
      <c r="J137" s="14"/>
      <c r="K137" s="80"/>
      <c r="L137" s="81"/>
      <c r="M137" s="82"/>
      <c r="N137" s="83"/>
      <c r="O137" s="84"/>
      <c r="P137" s="8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 ht="15">
      <c r="A138" s="2"/>
      <c r="B138" s="100" t="s">
        <v>576</v>
      </c>
      <c r="C138" s="100"/>
      <c r="D138" s="100"/>
      <c r="E138" s="100"/>
      <c r="F138" s="14"/>
      <c r="G138" s="14"/>
      <c r="H138" s="101"/>
      <c r="I138" s="14"/>
      <c r="J138" s="71"/>
      <c r="K138" s="72"/>
      <c r="L138" s="14"/>
      <c r="M138" s="14"/>
      <c r="N138" s="13"/>
      <c r="O138" s="95"/>
      <c r="P138" s="8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 ht="38.25">
      <c r="A139" s="17" t="s">
        <v>16</v>
      </c>
      <c r="B139" s="18" t="s">
        <v>534</v>
      </c>
      <c r="C139" s="18"/>
      <c r="D139" s="19" t="s">
        <v>545</v>
      </c>
      <c r="E139" s="18" t="s">
        <v>546</v>
      </c>
      <c r="F139" s="18" t="s">
        <v>547</v>
      </c>
      <c r="G139" s="18" t="s">
        <v>577</v>
      </c>
      <c r="H139" s="18" t="s">
        <v>578</v>
      </c>
      <c r="I139" s="18" t="s">
        <v>550</v>
      </c>
      <c r="J139" s="58" t="s">
        <v>551</v>
      </c>
      <c r="K139" s="18" t="s">
        <v>552</v>
      </c>
      <c r="L139" s="18" t="s">
        <v>553</v>
      </c>
      <c r="M139" s="18" t="s">
        <v>554</v>
      </c>
      <c r="N139" s="19" t="s">
        <v>555</v>
      </c>
      <c r="O139" s="95"/>
      <c r="P139" s="8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1</v>
      </c>
      <c r="B140" s="102">
        <v>41579</v>
      </c>
      <c r="C140" s="102"/>
      <c r="D140" s="103" t="s">
        <v>579</v>
      </c>
      <c r="E140" s="104" t="s">
        <v>580</v>
      </c>
      <c r="F140" s="105">
        <v>82</v>
      </c>
      <c r="G140" s="104" t="s">
        <v>581</v>
      </c>
      <c r="H140" s="104">
        <v>100</v>
      </c>
      <c r="I140" s="122">
        <v>100</v>
      </c>
      <c r="J140" s="123" t="s">
        <v>582</v>
      </c>
      <c r="K140" s="124">
        <f t="shared" ref="K140:K171" si="82">H140-F140</f>
        <v>18</v>
      </c>
      <c r="L140" s="125">
        <f t="shared" ref="L140:L171" si="83">K140/F140</f>
        <v>0.21951219512195122</v>
      </c>
      <c r="M140" s="126" t="s">
        <v>556</v>
      </c>
      <c r="N140" s="127">
        <v>42657</v>
      </c>
      <c r="O140" s="50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</v>
      </c>
      <c r="B141" s="102">
        <v>41794</v>
      </c>
      <c r="C141" s="102"/>
      <c r="D141" s="103" t="s">
        <v>583</v>
      </c>
      <c r="E141" s="104" t="s">
        <v>557</v>
      </c>
      <c r="F141" s="105">
        <v>257</v>
      </c>
      <c r="G141" s="104" t="s">
        <v>581</v>
      </c>
      <c r="H141" s="104">
        <v>300</v>
      </c>
      <c r="I141" s="122">
        <v>300</v>
      </c>
      <c r="J141" s="123" t="s">
        <v>582</v>
      </c>
      <c r="K141" s="124">
        <f t="shared" si="82"/>
        <v>43</v>
      </c>
      <c r="L141" s="125">
        <f t="shared" si="83"/>
        <v>0.16731517509727625</v>
      </c>
      <c r="M141" s="126" t="s">
        <v>556</v>
      </c>
      <c r="N141" s="127">
        <v>41822</v>
      </c>
      <c r="O141" s="50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3</v>
      </c>
      <c r="B142" s="102">
        <v>41828</v>
      </c>
      <c r="C142" s="102"/>
      <c r="D142" s="103" t="s">
        <v>584</v>
      </c>
      <c r="E142" s="104" t="s">
        <v>557</v>
      </c>
      <c r="F142" s="105">
        <v>393</v>
      </c>
      <c r="G142" s="104" t="s">
        <v>581</v>
      </c>
      <c r="H142" s="104">
        <v>468</v>
      </c>
      <c r="I142" s="122">
        <v>468</v>
      </c>
      <c r="J142" s="123" t="s">
        <v>582</v>
      </c>
      <c r="K142" s="124">
        <f t="shared" si="82"/>
        <v>75</v>
      </c>
      <c r="L142" s="125">
        <f t="shared" si="83"/>
        <v>0.19083969465648856</v>
      </c>
      <c r="M142" s="126" t="s">
        <v>556</v>
      </c>
      <c r="N142" s="127">
        <v>41863</v>
      </c>
      <c r="O142" s="50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4</v>
      </c>
      <c r="B143" s="102">
        <v>41857</v>
      </c>
      <c r="C143" s="102"/>
      <c r="D143" s="103" t="s">
        <v>585</v>
      </c>
      <c r="E143" s="104" t="s">
        <v>557</v>
      </c>
      <c r="F143" s="105">
        <v>205</v>
      </c>
      <c r="G143" s="104" t="s">
        <v>581</v>
      </c>
      <c r="H143" s="104">
        <v>275</v>
      </c>
      <c r="I143" s="122">
        <v>250</v>
      </c>
      <c r="J143" s="123" t="s">
        <v>582</v>
      </c>
      <c r="K143" s="124">
        <f t="shared" si="82"/>
        <v>70</v>
      </c>
      <c r="L143" s="125">
        <f t="shared" si="83"/>
        <v>0.34146341463414637</v>
      </c>
      <c r="M143" s="126" t="s">
        <v>556</v>
      </c>
      <c r="N143" s="127">
        <v>41962</v>
      </c>
      <c r="O143" s="50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5</v>
      </c>
      <c r="B144" s="102">
        <v>41886</v>
      </c>
      <c r="C144" s="102"/>
      <c r="D144" s="103" t="s">
        <v>586</v>
      </c>
      <c r="E144" s="104" t="s">
        <v>557</v>
      </c>
      <c r="F144" s="105">
        <v>162</v>
      </c>
      <c r="G144" s="104" t="s">
        <v>581</v>
      </c>
      <c r="H144" s="104">
        <v>190</v>
      </c>
      <c r="I144" s="122">
        <v>190</v>
      </c>
      <c r="J144" s="123" t="s">
        <v>582</v>
      </c>
      <c r="K144" s="124">
        <f t="shared" si="82"/>
        <v>28</v>
      </c>
      <c r="L144" s="125">
        <f t="shared" si="83"/>
        <v>0.1728395061728395</v>
      </c>
      <c r="M144" s="126" t="s">
        <v>556</v>
      </c>
      <c r="N144" s="127">
        <v>42006</v>
      </c>
      <c r="O144" s="50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6</v>
      </c>
      <c r="B145" s="102">
        <v>41886</v>
      </c>
      <c r="C145" s="102"/>
      <c r="D145" s="103" t="s">
        <v>587</v>
      </c>
      <c r="E145" s="104" t="s">
        <v>557</v>
      </c>
      <c r="F145" s="105">
        <v>75</v>
      </c>
      <c r="G145" s="104" t="s">
        <v>581</v>
      </c>
      <c r="H145" s="104">
        <v>91.5</v>
      </c>
      <c r="I145" s="122" t="s">
        <v>588</v>
      </c>
      <c r="J145" s="123" t="s">
        <v>589</v>
      </c>
      <c r="K145" s="124">
        <f t="shared" si="82"/>
        <v>16.5</v>
      </c>
      <c r="L145" s="125">
        <f t="shared" si="83"/>
        <v>0.22</v>
      </c>
      <c r="M145" s="126" t="s">
        <v>556</v>
      </c>
      <c r="N145" s="127">
        <v>41954</v>
      </c>
      <c r="O145" s="50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7</v>
      </c>
      <c r="B146" s="102">
        <v>41913</v>
      </c>
      <c r="C146" s="102"/>
      <c r="D146" s="103" t="s">
        <v>590</v>
      </c>
      <c r="E146" s="104" t="s">
        <v>557</v>
      </c>
      <c r="F146" s="105">
        <v>850</v>
      </c>
      <c r="G146" s="104" t="s">
        <v>581</v>
      </c>
      <c r="H146" s="104">
        <v>982.5</v>
      </c>
      <c r="I146" s="122">
        <v>1050</v>
      </c>
      <c r="J146" s="123" t="s">
        <v>591</v>
      </c>
      <c r="K146" s="124">
        <f t="shared" si="82"/>
        <v>132.5</v>
      </c>
      <c r="L146" s="125">
        <f t="shared" si="83"/>
        <v>0.15588235294117647</v>
      </c>
      <c r="M146" s="126" t="s">
        <v>556</v>
      </c>
      <c r="N146" s="127">
        <v>42039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8</v>
      </c>
      <c r="B147" s="102">
        <v>41913</v>
      </c>
      <c r="C147" s="102"/>
      <c r="D147" s="103" t="s">
        <v>592</v>
      </c>
      <c r="E147" s="104" t="s">
        <v>557</v>
      </c>
      <c r="F147" s="105">
        <v>475</v>
      </c>
      <c r="G147" s="104" t="s">
        <v>581</v>
      </c>
      <c r="H147" s="104">
        <v>515</v>
      </c>
      <c r="I147" s="122">
        <v>600</v>
      </c>
      <c r="J147" s="123" t="s">
        <v>593</v>
      </c>
      <c r="K147" s="124">
        <f t="shared" si="82"/>
        <v>40</v>
      </c>
      <c r="L147" s="125">
        <f t="shared" si="83"/>
        <v>8.4210526315789472E-2</v>
      </c>
      <c r="M147" s="126" t="s">
        <v>556</v>
      </c>
      <c r="N147" s="127">
        <v>41939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9</v>
      </c>
      <c r="B148" s="102">
        <v>41913</v>
      </c>
      <c r="C148" s="102"/>
      <c r="D148" s="103" t="s">
        <v>594</v>
      </c>
      <c r="E148" s="104" t="s">
        <v>557</v>
      </c>
      <c r="F148" s="105">
        <v>86</v>
      </c>
      <c r="G148" s="104" t="s">
        <v>581</v>
      </c>
      <c r="H148" s="104">
        <v>99</v>
      </c>
      <c r="I148" s="122">
        <v>140</v>
      </c>
      <c r="J148" s="123" t="s">
        <v>595</v>
      </c>
      <c r="K148" s="124">
        <f t="shared" si="82"/>
        <v>13</v>
      </c>
      <c r="L148" s="125">
        <f t="shared" si="83"/>
        <v>0.15116279069767441</v>
      </c>
      <c r="M148" s="126" t="s">
        <v>556</v>
      </c>
      <c r="N148" s="127">
        <v>41939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10</v>
      </c>
      <c r="B149" s="102">
        <v>41926</v>
      </c>
      <c r="C149" s="102"/>
      <c r="D149" s="103" t="s">
        <v>596</v>
      </c>
      <c r="E149" s="104" t="s">
        <v>557</v>
      </c>
      <c r="F149" s="105">
        <v>496.6</v>
      </c>
      <c r="G149" s="104" t="s">
        <v>581</v>
      </c>
      <c r="H149" s="104">
        <v>621</v>
      </c>
      <c r="I149" s="122">
        <v>580</v>
      </c>
      <c r="J149" s="123" t="s">
        <v>582</v>
      </c>
      <c r="K149" s="124">
        <f t="shared" si="82"/>
        <v>124.39999999999998</v>
      </c>
      <c r="L149" s="125">
        <f t="shared" si="83"/>
        <v>0.25050342327829234</v>
      </c>
      <c r="M149" s="126" t="s">
        <v>556</v>
      </c>
      <c r="N149" s="127">
        <v>42605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11</v>
      </c>
      <c r="B150" s="102">
        <v>41926</v>
      </c>
      <c r="C150" s="102"/>
      <c r="D150" s="103" t="s">
        <v>597</v>
      </c>
      <c r="E150" s="104" t="s">
        <v>557</v>
      </c>
      <c r="F150" s="105">
        <v>2481.9</v>
      </c>
      <c r="G150" s="104" t="s">
        <v>581</v>
      </c>
      <c r="H150" s="104">
        <v>2840</v>
      </c>
      <c r="I150" s="122">
        <v>2870</v>
      </c>
      <c r="J150" s="123" t="s">
        <v>598</v>
      </c>
      <c r="K150" s="124">
        <f t="shared" si="82"/>
        <v>358.09999999999991</v>
      </c>
      <c r="L150" s="125">
        <f t="shared" si="83"/>
        <v>0.14428462065353154</v>
      </c>
      <c r="M150" s="126" t="s">
        <v>556</v>
      </c>
      <c r="N150" s="127">
        <v>42017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12</v>
      </c>
      <c r="B151" s="102">
        <v>41928</v>
      </c>
      <c r="C151" s="102"/>
      <c r="D151" s="103" t="s">
        <v>599</v>
      </c>
      <c r="E151" s="104" t="s">
        <v>557</v>
      </c>
      <c r="F151" s="105">
        <v>84.5</v>
      </c>
      <c r="G151" s="104" t="s">
        <v>581</v>
      </c>
      <c r="H151" s="104">
        <v>93</v>
      </c>
      <c r="I151" s="122">
        <v>110</v>
      </c>
      <c r="J151" s="123" t="s">
        <v>600</v>
      </c>
      <c r="K151" s="124">
        <f t="shared" si="82"/>
        <v>8.5</v>
      </c>
      <c r="L151" s="125">
        <f t="shared" si="83"/>
        <v>0.10059171597633136</v>
      </c>
      <c r="M151" s="126" t="s">
        <v>556</v>
      </c>
      <c r="N151" s="127">
        <v>41939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13</v>
      </c>
      <c r="B152" s="102">
        <v>41928</v>
      </c>
      <c r="C152" s="102"/>
      <c r="D152" s="103" t="s">
        <v>601</v>
      </c>
      <c r="E152" s="104" t="s">
        <v>557</v>
      </c>
      <c r="F152" s="105">
        <v>401</v>
      </c>
      <c r="G152" s="104" t="s">
        <v>581</v>
      </c>
      <c r="H152" s="104">
        <v>428</v>
      </c>
      <c r="I152" s="122">
        <v>450</v>
      </c>
      <c r="J152" s="123" t="s">
        <v>602</v>
      </c>
      <c r="K152" s="124">
        <f t="shared" si="82"/>
        <v>27</v>
      </c>
      <c r="L152" s="125">
        <f t="shared" si="83"/>
        <v>6.7331670822942641E-2</v>
      </c>
      <c r="M152" s="126" t="s">
        <v>556</v>
      </c>
      <c r="N152" s="127">
        <v>42020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14</v>
      </c>
      <c r="B153" s="102">
        <v>41928</v>
      </c>
      <c r="C153" s="102"/>
      <c r="D153" s="103" t="s">
        <v>603</v>
      </c>
      <c r="E153" s="104" t="s">
        <v>557</v>
      </c>
      <c r="F153" s="105">
        <v>101</v>
      </c>
      <c r="G153" s="104" t="s">
        <v>581</v>
      </c>
      <c r="H153" s="104">
        <v>112</v>
      </c>
      <c r="I153" s="122">
        <v>120</v>
      </c>
      <c r="J153" s="123" t="s">
        <v>604</v>
      </c>
      <c r="K153" s="124">
        <f t="shared" si="82"/>
        <v>11</v>
      </c>
      <c r="L153" s="125">
        <f t="shared" si="83"/>
        <v>0.10891089108910891</v>
      </c>
      <c r="M153" s="126" t="s">
        <v>556</v>
      </c>
      <c r="N153" s="127">
        <v>41939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15</v>
      </c>
      <c r="B154" s="102">
        <v>41954</v>
      </c>
      <c r="C154" s="102"/>
      <c r="D154" s="103" t="s">
        <v>605</v>
      </c>
      <c r="E154" s="104" t="s">
        <v>557</v>
      </c>
      <c r="F154" s="105">
        <v>59</v>
      </c>
      <c r="G154" s="104" t="s">
        <v>581</v>
      </c>
      <c r="H154" s="104">
        <v>76</v>
      </c>
      <c r="I154" s="122">
        <v>76</v>
      </c>
      <c r="J154" s="123" t="s">
        <v>582</v>
      </c>
      <c r="K154" s="124">
        <f t="shared" si="82"/>
        <v>17</v>
      </c>
      <c r="L154" s="125">
        <f t="shared" si="83"/>
        <v>0.28813559322033899</v>
      </c>
      <c r="M154" s="126" t="s">
        <v>556</v>
      </c>
      <c r="N154" s="127">
        <v>43032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16</v>
      </c>
      <c r="B155" s="102">
        <v>41954</v>
      </c>
      <c r="C155" s="102"/>
      <c r="D155" s="103" t="s">
        <v>594</v>
      </c>
      <c r="E155" s="104" t="s">
        <v>557</v>
      </c>
      <c r="F155" s="105">
        <v>99</v>
      </c>
      <c r="G155" s="104" t="s">
        <v>581</v>
      </c>
      <c r="H155" s="104">
        <v>120</v>
      </c>
      <c r="I155" s="122">
        <v>120</v>
      </c>
      <c r="J155" s="123" t="s">
        <v>606</v>
      </c>
      <c r="K155" s="124">
        <f t="shared" si="82"/>
        <v>21</v>
      </c>
      <c r="L155" s="125">
        <f t="shared" si="83"/>
        <v>0.21212121212121213</v>
      </c>
      <c r="M155" s="126" t="s">
        <v>556</v>
      </c>
      <c r="N155" s="127">
        <v>41960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17</v>
      </c>
      <c r="B156" s="102">
        <v>41956</v>
      </c>
      <c r="C156" s="102"/>
      <c r="D156" s="103" t="s">
        <v>607</v>
      </c>
      <c r="E156" s="104" t="s">
        <v>557</v>
      </c>
      <c r="F156" s="105">
        <v>22</v>
      </c>
      <c r="G156" s="104" t="s">
        <v>581</v>
      </c>
      <c r="H156" s="104">
        <v>33.549999999999997</v>
      </c>
      <c r="I156" s="122">
        <v>32</v>
      </c>
      <c r="J156" s="123" t="s">
        <v>608</v>
      </c>
      <c r="K156" s="124">
        <f t="shared" si="82"/>
        <v>11.549999999999997</v>
      </c>
      <c r="L156" s="125">
        <f t="shared" si="83"/>
        <v>0.52499999999999991</v>
      </c>
      <c r="M156" s="126" t="s">
        <v>556</v>
      </c>
      <c r="N156" s="127">
        <v>42188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18</v>
      </c>
      <c r="B157" s="102">
        <v>41976</v>
      </c>
      <c r="C157" s="102"/>
      <c r="D157" s="103" t="s">
        <v>609</v>
      </c>
      <c r="E157" s="104" t="s">
        <v>557</v>
      </c>
      <c r="F157" s="105">
        <v>440</v>
      </c>
      <c r="G157" s="104" t="s">
        <v>581</v>
      </c>
      <c r="H157" s="104">
        <v>520</v>
      </c>
      <c r="I157" s="122">
        <v>520</v>
      </c>
      <c r="J157" s="123" t="s">
        <v>610</v>
      </c>
      <c r="K157" s="124">
        <f t="shared" si="82"/>
        <v>80</v>
      </c>
      <c r="L157" s="125">
        <f t="shared" si="83"/>
        <v>0.18181818181818182</v>
      </c>
      <c r="M157" s="126" t="s">
        <v>556</v>
      </c>
      <c r="N157" s="127">
        <v>42208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19</v>
      </c>
      <c r="B158" s="102">
        <v>41976</v>
      </c>
      <c r="C158" s="102"/>
      <c r="D158" s="103" t="s">
        <v>611</v>
      </c>
      <c r="E158" s="104" t="s">
        <v>557</v>
      </c>
      <c r="F158" s="105">
        <v>360</v>
      </c>
      <c r="G158" s="104" t="s">
        <v>581</v>
      </c>
      <c r="H158" s="104">
        <v>427</v>
      </c>
      <c r="I158" s="122">
        <v>425</v>
      </c>
      <c r="J158" s="123" t="s">
        <v>612</v>
      </c>
      <c r="K158" s="124">
        <f t="shared" si="82"/>
        <v>67</v>
      </c>
      <c r="L158" s="125">
        <f t="shared" si="83"/>
        <v>0.18611111111111112</v>
      </c>
      <c r="M158" s="126" t="s">
        <v>556</v>
      </c>
      <c r="N158" s="127">
        <v>42058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20</v>
      </c>
      <c r="B159" s="102">
        <v>42012</v>
      </c>
      <c r="C159" s="102"/>
      <c r="D159" s="103" t="s">
        <v>613</v>
      </c>
      <c r="E159" s="104" t="s">
        <v>557</v>
      </c>
      <c r="F159" s="105">
        <v>360</v>
      </c>
      <c r="G159" s="104" t="s">
        <v>581</v>
      </c>
      <c r="H159" s="104">
        <v>455</v>
      </c>
      <c r="I159" s="122">
        <v>420</v>
      </c>
      <c r="J159" s="123" t="s">
        <v>614</v>
      </c>
      <c r="K159" s="124">
        <f t="shared" si="82"/>
        <v>95</v>
      </c>
      <c r="L159" s="125">
        <f t="shared" si="83"/>
        <v>0.2638888888888889</v>
      </c>
      <c r="M159" s="126" t="s">
        <v>556</v>
      </c>
      <c r="N159" s="127">
        <v>42024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21</v>
      </c>
      <c r="B160" s="102">
        <v>42012</v>
      </c>
      <c r="C160" s="102"/>
      <c r="D160" s="103" t="s">
        <v>615</v>
      </c>
      <c r="E160" s="104" t="s">
        <v>557</v>
      </c>
      <c r="F160" s="105">
        <v>130</v>
      </c>
      <c r="G160" s="104"/>
      <c r="H160" s="104">
        <v>175.5</v>
      </c>
      <c r="I160" s="122">
        <v>165</v>
      </c>
      <c r="J160" s="123" t="s">
        <v>616</v>
      </c>
      <c r="K160" s="124">
        <f t="shared" si="82"/>
        <v>45.5</v>
      </c>
      <c r="L160" s="125">
        <f t="shared" si="83"/>
        <v>0.35</v>
      </c>
      <c r="M160" s="126" t="s">
        <v>556</v>
      </c>
      <c r="N160" s="127">
        <v>43088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22</v>
      </c>
      <c r="B161" s="102">
        <v>42040</v>
      </c>
      <c r="C161" s="102"/>
      <c r="D161" s="103" t="s">
        <v>376</v>
      </c>
      <c r="E161" s="104" t="s">
        <v>580</v>
      </c>
      <c r="F161" s="105">
        <v>98</v>
      </c>
      <c r="G161" s="104"/>
      <c r="H161" s="104">
        <v>120</v>
      </c>
      <c r="I161" s="122">
        <v>120</v>
      </c>
      <c r="J161" s="123" t="s">
        <v>582</v>
      </c>
      <c r="K161" s="124">
        <f t="shared" si="82"/>
        <v>22</v>
      </c>
      <c r="L161" s="125">
        <f t="shared" si="83"/>
        <v>0.22448979591836735</v>
      </c>
      <c r="M161" s="126" t="s">
        <v>556</v>
      </c>
      <c r="N161" s="127">
        <v>42753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23</v>
      </c>
      <c r="B162" s="102">
        <v>42040</v>
      </c>
      <c r="C162" s="102"/>
      <c r="D162" s="103" t="s">
        <v>617</v>
      </c>
      <c r="E162" s="104" t="s">
        <v>580</v>
      </c>
      <c r="F162" s="105">
        <v>196</v>
      </c>
      <c r="G162" s="104"/>
      <c r="H162" s="104">
        <v>262</v>
      </c>
      <c r="I162" s="122">
        <v>255</v>
      </c>
      <c r="J162" s="123" t="s">
        <v>582</v>
      </c>
      <c r="K162" s="124">
        <f t="shared" si="82"/>
        <v>66</v>
      </c>
      <c r="L162" s="125">
        <f t="shared" si="83"/>
        <v>0.33673469387755101</v>
      </c>
      <c r="M162" s="126" t="s">
        <v>556</v>
      </c>
      <c r="N162" s="127">
        <v>42599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7">
        <v>24</v>
      </c>
      <c r="B163" s="106">
        <v>42067</v>
      </c>
      <c r="C163" s="106"/>
      <c r="D163" s="107" t="s">
        <v>375</v>
      </c>
      <c r="E163" s="108" t="s">
        <v>580</v>
      </c>
      <c r="F163" s="109">
        <v>235</v>
      </c>
      <c r="G163" s="109"/>
      <c r="H163" s="110">
        <v>77</v>
      </c>
      <c r="I163" s="128" t="s">
        <v>618</v>
      </c>
      <c r="J163" s="129" t="s">
        <v>619</v>
      </c>
      <c r="K163" s="130">
        <f t="shared" si="82"/>
        <v>-158</v>
      </c>
      <c r="L163" s="131">
        <f t="shared" si="83"/>
        <v>-0.67234042553191486</v>
      </c>
      <c r="M163" s="132" t="s">
        <v>620</v>
      </c>
      <c r="N163" s="133">
        <v>43522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25</v>
      </c>
      <c r="B164" s="102">
        <v>42067</v>
      </c>
      <c r="C164" s="102"/>
      <c r="D164" s="103" t="s">
        <v>453</v>
      </c>
      <c r="E164" s="104" t="s">
        <v>580</v>
      </c>
      <c r="F164" s="105">
        <v>185</v>
      </c>
      <c r="G164" s="104"/>
      <c r="H164" s="104">
        <v>224</v>
      </c>
      <c r="I164" s="122" t="s">
        <v>621</v>
      </c>
      <c r="J164" s="123" t="s">
        <v>582</v>
      </c>
      <c r="K164" s="124">
        <f t="shared" si="82"/>
        <v>39</v>
      </c>
      <c r="L164" s="125">
        <f t="shared" si="83"/>
        <v>0.21081081081081082</v>
      </c>
      <c r="M164" s="126" t="s">
        <v>556</v>
      </c>
      <c r="N164" s="127">
        <v>42647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26</v>
      </c>
      <c r="B165" s="111">
        <v>42090</v>
      </c>
      <c r="C165" s="111"/>
      <c r="D165" s="112" t="s">
        <v>622</v>
      </c>
      <c r="E165" s="113" t="s">
        <v>580</v>
      </c>
      <c r="F165" s="114">
        <v>49.5</v>
      </c>
      <c r="G165" s="115"/>
      <c r="H165" s="115">
        <v>15.85</v>
      </c>
      <c r="I165" s="115">
        <v>67</v>
      </c>
      <c r="J165" s="134" t="s">
        <v>623</v>
      </c>
      <c r="K165" s="115">
        <f t="shared" si="82"/>
        <v>-33.65</v>
      </c>
      <c r="L165" s="135">
        <f t="shared" si="83"/>
        <v>-0.67979797979797973</v>
      </c>
      <c r="M165" s="132" t="s">
        <v>620</v>
      </c>
      <c r="N165" s="136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27</v>
      </c>
      <c r="B166" s="102">
        <v>42093</v>
      </c>
      <c r="C166" s="102"/>
      <c r="D166" s="103" t="s">
        <v>624</v>
      </c>
      <c r="E166" s="104" t="s">
        <v>580</v>
      </c>
      <c r="F166" s="105">
        <v>183.5</v>
      </c>
      <c r="G166" s="104"/>
      <c r="H166" s="104">
        <v>219</v>
      </c>
      <c r="I166" s="122">
        <v>218</v>
      </c>
      <c r="J166" s="123" t="s">
        <v>625</v>
      </c>
      <c r="K166" s="124">
        <f t="shared" si="82"/>
        <v>35.5</v>
      </c>
      <c r="L166" s="125">
        <f t="shared" si="83"/>
        <v>0.19346049046321526</v>
      </c>
      <c r="M166" s="126" t="s">
        <v>556</v>
      </c>
      <c r="N166" s="127">
        <v>42103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28</v>
      </c>
      <c r="B167" s="102">
        <v>42114</v>
      </c>
      <c r="C167" s="102"/>
      <c r="D167" s="103" t="s">
        <v>626</v>
      </c>
      <c r="E167" s="104" t="s">
        <v>580</v>
      </c>
      <c r="F167" s="105">
        <f>(227+237)/2</f>
        <v>232</v>
      </c>
      <c r="G167" s="104"/>
      <c r="H167" s="104">
        <v>298</v>
      </c>
      <c r="I167" s="122">
        <v>298</v>
      </c>
      <c r="J167" s="123" t="s">
        <v>582</v>
      </c>
      <c r="K167" s="124">
        <f t="shared" si="82"/>
        <v>66</v>
      </c>
      <c r="L167" s="125">
        <f t="shared" si="83"/>
        <v>0.28448275862068967</v>
      </c>
      <c r="M167" s="126" t="s">
        <v>556</v>
      </c>
      <c r="N167" s="127">
        <v>42823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29</v>
      </c>
      <c r="B168" s="102">
        <v>42128</v>
      </c>
      <c r="C168" s="102"/>
      <c r="D168" s="103" t="s">
        <v>627</v>
      </c>
      <c r="E168" s="104" t="s">
        <v>557</v>
      </c>
      <c r="F168" s="105">
        <v>385</v>
      </c>
      <c r="G168" s="104"/>
      <c r="H168" s="104">
        <f>212.5+331</f>
        <v>543.5</v>
      </c>
      <c r="I168" s="122">
        <v>510</v>
      </c>
      <c r="J168" s="123" t="s">
        <v>628</v>
      </c>
      <c r="K168" s="124">
        <f t="shared" si="82"/>
        <v>158.5</v>
      </c>
      <c r="L168" s="125">
        <f t="shared" si="83"/>
        <v>0.41168831168831171</v>
      </c>
      <c r="M168" s="126" t="s">
        <v>556</v>
      </c>
      <c r="N168" s="127">
        <v>42235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30</v>
      </c>
      <c r="B169" s="102">
        <v>42128</v>
      </c>
      <c r="C169" s="102"/>
      <c r="D169" s="103" t="s">
        <v>629</v>
      </c>
      <c r="E169" s="104" t="s">
        <v>557</v>
      </c>
      <c r="F169" s="105">
        <v>115.5</v>
      </c>
      <c r="G169" s="104"/>
      <c r="H169" s="104">
        <v>146</v>
      </c>
      <c r="I169" s="122">
        <v>142</v>
      </c>
      <c r="J169" s="123" t="s">
        <v>630</v>
      </c>
      <c r="K169" s="124">
        <f t="shared" si="82"/>
        <v>30.5</v>
      </c>
      <c r="L169" s="125">
        <f t="shared" si="83"/>
        <v>0.26406926406926406</v>
      </c>
      <c r="M169" s="126" t="s">
        <v>556</v>
      </c>
      <c r="N169" s="127">
        <v>42202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31</v>
      </c>
      <c r="B170" s="102">
        <v>42151</v>
      </c>
      <c r="C170" s="102"/>
      <c r="D170" s="103" t="s">
        <v>631</v>
      </c>
      <c r="E170" s="104" t="s">
        <v>557</v>
      </c>
      <c r="F170" s="105">
        <v>237.5</v>
      </c>
      <c r="G170" s="104"/>
      <c r="H170" s="104">
        <v>279.5</v>
      </c>
      <c r="I170" s="122">
        <v>278</v>
      </c>
      <c r="J170" s="123" t="s">
        <v>582</v>
      </c>
      <c r="K170" s="124">
        <f t="shared" si="82"/>
        <v>42</v>
      </c>
      <c r="L170" s="125">
        <f t="shared" si="83"/>
        <v>0.17684210526315788</v>
      </c>
      <c r="M170" s="126" t="s">
        <v>556</v>
      </c>
      <c r="N170" s="127">
        <v>42222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32</v>
      </c>
      <c r="B171" s="102">
        <v>42174</v>
      </c>
      <c r="C171" s="102"/>
      <c r="D171" s="103" t="s">
        <v>601</v>
      </c>
      <c r="E171" s="104" t="s">
        <v>580</v>
      </c>
      <c r="F171" s="105">
        <v>340</v>
      </c>
      <c r="G171" s="104"/>
      <c r="H171" s="104">
        <v>448</v>
      </c>
      <c r="I171" s="122">
        <v>448</v>
      </c>
      <c r="J171" s="123" t="s">
        <v>582</v>
      </c>
      <c r="K171" s="124">
        <f t="shared" si="82"/>
        <v>108</v>
      </c>
      <c r="L171" s="125">
        <f t="shared" si="83"/>
        <v>0.31764705882352939</v>
      </c>
      <c r="M171" s="126" t="s">
        <v>556</v>
      </c>
      <c r="N171" s="127">
        <v>43018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33</v>
      </c>
      <c r="B172" s="102">
        <v>42191</v>
      </c>
      <c r="C172" s="102"/>
      <c r="D172" s="103" t="s">
        <v>632</v>
      </c>
      <c r="E172" s="104" t="s">
        <v>580</v>
      </c>
      <c r="F172" s="105">
        <v>390</v>
      </c>
      <c r="G172" s="104"/>
      <c r="H172" s="104">
        <v>460</v>
      </c>
      <c r="I172" s="122">
        <v>460</v>
      </c>
      <c r="J172" s="123" t="s">
        <v>582</v>
      </c>
      <c r="K172" s="124">
        <f t="shared" ref="K172:K192" si="84">H172-F172</f>
        <v>70</v>
      </c>
      <c r="L172" s="125">
        <f t="shared" ref="L172:L192" si="85">K172/F172</f>
        <v>0.17948717948717949</v>
      </c>
      <c r="M172" s="126" t="s">
        <v>556</v>
      </c>
      <c r="N172" s="127">
        <v>42478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7">
        <v>34</v>
      </c>
      <c r="B173" s="106">
        <v>42195</v>
      </c>
      <c r="C173" s="106"/>
      <c r="D173" s="107" t="s">
        <v>633</v>
      </c>
      <c r="E173" s="108" t="s">
        <v>580</v>
      </c>
      <c r="F173" s="109">
        <v>122.5</v>
      </c>
      <c r="G173" s="109"/>
      <c r="H173" s="110">
        <v>61</v>
      </c>
      <c r="I173" s="128">
        <v>172</v>
      </c>
      <c r="J173" s="129" t="s">
        <v>634</v>
      </c>
      <c r="K173" s="130">
        <f t="shared" si="84"/>
        <v>-61.5</v>
      </c>
      <c r="L173" s="131">
        <f t="shared" si="85"/>
        <v>-0.50204081632653064</v>
      </c>
      <c r="M173" s="132" t="s">
        <v>620</v>
      </c>
      <c r="N173" s="133">
        <v>43333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35</v>
      </c>
      <c r="B174" s="102">
        <v>42219</v>
      </c>
      <c r="C174" s="102"/>
      <c r="D174" s="103" t="s">
        <v>635</v>
      </c>
      <c r="E174" s="104" t="s">
        <v>580</v>
      </c>
      <c r="F174" s="105">
        <v>297.5</v>
      </c>
      <c r="G174" s="104"/>
      <c r="H174" s="104">
        <v>350</v>
      </c>
      <c r="I174" s="122">
        <v>360</v>
      </c>
      <c r="J174" s="123" t="s">
        <v>636</v>
      </c>
      <c r="K174" s="124">
        <f t="shared" si="84"/>
        <v>52.5</v>
      </c>
      <c r="L174" s="125">
        <f t="shared" si="85"/>
        <v>0.17647058823529413</v>
      </c>
      <c r="M174" s="126" t="s">
        <v>556</v>
      </c>
      <c r="N174" s="127">
        <v>42232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36</v>
      </c>
      <c r="B175" s="102">
        <v>42219</v>
      </c>
      <c r="C175" s="102"/>
      <c r="D175" s="103" t="s">
        <v>637</v>
      </c>
      <c r="E175" s="104" t="s">
        <v>580</v>
      </c>
      <c r="F175" s="105">
        <v>115.5</v>
      </c>
      <c r="G175" s="104"/>
      <c r="H175" s="104">
        <v>149</v>
      </c>
      <c r="I175" s="122">
        <v>140</v>
      </c>
      <c r="J175" s="137" t="s">
        <v>638</v>
      </c>
      <c r="K175" s="124">
        <f t="shared" si="84"/>
        <v>33.5</v>
      </c>
      <c r="L175" s="125">
        <f t="shared" si="85"/>
        <v>0.29004329004329005</v>
      </c>
      <c r="M175" s="126" t="s">
        <v>556</v>
      </c>
      <c r="N175" s="127">
        <v>42740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37</v>
      </c>
      <c r="B176" s="102">
        <v>42251</v>
      </c>
      <c r="C176" s="102"/>
      <c r="D176" s="103" t="s">
        <v>631</v>
      </c>
      <c r="E176" s="104" t="s">
        <v>580</v>
      </c>
      <c r="F176" s="105">
        <v>226</v>
      </c>
      <c r="G176" s="104"/>
      <c r="H176" s="104">
        <v>292</v>
      </c>
      <c r="I176" s="122">
        <v>292</v>
      </c>
      <c r="J176" s="123" t="s">
        <v>639</v>
      </c>
      <c r="K176" s="124">
        <f t="shared" si="84"/>
        <v>66</v>
      </c>
      <c r="L176" s="125">
        <f t="shared" si="85"/>
        <v>0.29203539823008851</v>
      </c>
      <c r="M176" s="126" t="s">
        <v>556</v>
      </c>
      <c r="N176" s="127">
        <v>42286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38</v>
      </c>
      <c r="B177" s="102">
        <v>42254</v>
      </c>
      <c r="C177" s="102"/>
      <c r="D177" s="103" t="s">
        <v>626</v>
      </c>
      <c r="E177" s="104" t="s">
        <v>580</v>
      </c>
      <c r="F177" s="105">
        <v>232.5</v>
      </c>
      <c r="G177" s="104"/>
      <c r="H177" s="104">
        <v>312.5</v>
      </c>
      <c r="I177" s="122">
        <v>310</v>
      </c>
      <c r="J177" s="123" t="s">
        <v>582</v>
      </c>
      <c r="K177" s="124">
        <f t="shared" si="84"/>
        <v>80</v>
      </c>
      <c r="L177" s="125">
        <f t="shared" si="85"/>
        <v>0.34408602150537637</v>
      </c>
      <c r="M177" s="126" t="s">
        <v>556</v>
      </c>
      <c r="N177" s="127">
        <v>42823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39</v>
      </c>
      <c r="B178" s="102">
        <v>42268</v>
      </c>
      <c r="C178" s="102"/>
      <c r="D178" s="103" t="s">
        <v>640</v>
      </c>
      <c r="E178" s="104" t="s">
        <v>580</v>
      </c>
      <c r="F178" s="105">
        <v>196.5</v>
      </c>
      <c r="G178" s="104"/>
      <c r="H178" s="104">
        <v>238</v>
      </c>
      <c r="I178" s="122">
        <v>238</v>
      </c>
      <c r="J178" s="123" t="s">
        <v>639</v>
      </c>
      <c r="K178" s="124">
        <f t="shared" si="84"/>
        <v>41.5</v>
      </c>
      <c r="L178" s="125">
        <f t="shared" si="85"/>
        <v>0.21119592875318066</v>
      </c>
      <c r="M178" s="126" t="s">
        <v>556</v>
      </c>
      <c r="N178" s="127">
        <v>42291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40</v>
      </c>
      <c r="B179" s="102">
        <v>42271</v>
      </c>
      <c r="C179" s="102"/>
      <c r="D179" s="103" t="s">
        <v>579</v>
      </c>
      <c r="E179" s="104" t="s">
        <v>580</v>
      </c>
      <c r="F179" s="105">
        <v>65</v>
      </c>
      <c r="G179" s="104"/>
      <c r="H179" s="104">
        <v>82</v>
      </c>
      <c r="I179" s="122">
        <v>82</v>
      </c>
      <c r="J179" s="123" t="s">
        <v>639</v>
      </c>
      <c r="K179" s="124">
        <f t="shared" si="84"/>
        <v>17</v>
      </c>
      <c r="L179" s="125">
        <f t="shared" si="85"/>
        <v>0.26153846153846155</v>
      </c>
      <c r="M179" s="126" t="s">
        <v>556</v>
      </c>
      <c r="N179" s="127">
        <v>42578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41</v>
      </c>
      <c r="B180" s="102">
        <v>42291</v>
      </c>
      <c r="C180" s="102"/>
      <c r="D180" s="103" t="s">
        <v>641</v>
      </c>
      <c r="E180" s="104" t="s">
        <v>580</v>
      </c>
      <c r="F180" s="105">
        <v>144</v>
      </c>
      <c r="G180" s="104"/>
      <c r="H180" s="104">
        <v>182.5</v>
      </c>
      <c r="I180" s="122">
        <v>181</v>
      </c>
      <c r="J180" s="123" t="s">
        <v>639</v>
      </c>
      <c r="K180" s="124">
        <f t="shared" si="84"/>
        <v>38.5</v>
      </c>
      <c r="L180" s="125">
        <f t="shared" si="85"/>
        <v>0.2673611111111111</v>
      </c>
      <c r="M180" s="126" t="s">
        <v>556</v>
      </c>
      <c r="N180" s="127">
        <v>42817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42</v>
      </c>
      <c r="B181" s="102">
        <v>42291</v>
      </c>
      <c r="C181" s="102"/>
      <c r="D181" s="103" t="s">
        <v>642</v>
      </c>
      <c r="E181" s="104" t="s">
        <v>580</v>
      </c>
      <c r="F181" s="105">
        <v>264</v>
      </c>
      <c r="G181" s="104"/>
      <c r="H181" s="104">
        <v>311</v>
      </c>
      <c r="I181" s="122">
        <v>311</v>
      </c>
      <c r="J181" s="123" t="s">
        <v>639</v>
      </c>
      <c r="K181" s="124">
        <f t="shared" si="84"/>
        <v>47</v>
      </c>
      <c r="L181" s="125">
        <f t="shared" si="85"/>
        <v>0.17803030303030304</v>
      </c>
      <c r="M181" s="126" t="s">
        <v>556</v>
      </c>
      <c r="N181" s="127">
        <v>42604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43</v>
      </c>
      <c r="B182" s="102">
        <v>42318</v>
      </c>
      <c r="C182" s="102"/>
      <c r="D182" s="103" t="s">
        <v>643</v>
      </c>
      <c r="E182" s="104" t="s">
        <v>557</v>
      </c>
      <c r="F182" s="105">
        <v>549.5</v>
      </c>
      <c r="G182" s="104"/>
      <c r="H182" s="104">
        <v>630</v>
      </c>
      <c r="I182" s="122">
        <v>630</v>
      </c>
      <c r="J182" s="123" t="s">
        <v>639</v>
      </c>
      <c r="K182" s="124">
        <f t="shared" si="84"/>
        <v>80.5</v>
      </c>
      <c r="L182" s="125">
        <f t="shared" si="85"/>
        <v>0.1464968152866242</v>
      </c>
      <c r="M182" s="126" t="s">
        <v>556</v>
      </c>
      <c r="N182" s="127">
        <v>42419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44</v>
      </c>
      <c r="B183" s="102">
        <v>42342</v>
      </c>
      <c r="C183" s="102"/>
      <c r="D183" s="103" t="s">
        <v>644</v>
      </c>
      <c r="E183" s="104" t="s">
        <v>580</v>
      </c>
      <c r="F183" s="105">
        <v>1027.5</v>
      </c>
      <c r="G183" s="104"/>
      <c r="H183" s="104">
        <v>1315</v>
      </c>
      <c r="I183" s="122">
        <v>1250</v>
      </c>
      <c r="J183" s="123" t="s">
        <v>639</v>
      </c>
      <c r="K183" s="124">
        <f t="shared" si="84"/>
        <v>287.5</v>
      </c>
      <c r="L183" s="125">
        <f t="shared" si="85"/>
        <v>0.27980535279805352</v>
      </c>
      <c r="M183" s="126" t="s">
        <v>556</v>
      </c>
      <c r="N183" s="127">
        <v>43244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45</v>
      </c>
      <c r="B184" s="102">
        <v>42367</v>
      </c>
      <c r="C184" s="102"/>
      <c r="D184" s="103" t="s">
        <v>645</v>
      </c>
      <c r="E184" s="104" t="s">
        <v>580</v>
      </c>
      <c r="F184" s="105">
        <v>465</v>
      </c>
      <c r="G184" s="104"/>
      <c r="H184" s="104">
        <v>540</v>
      </c>
      <c r="I184" s="122">
        <v>540</v>
      </c>
      <c r="J184" s="123" t="s">
        <v>639</v>
      </c>
      <c r="K184" s="124">
        <f t="shared" si="84"/>
        <v>75</v>
      </c>
      <c r="L184" s="125">
        <f t="shared" si="85"/>
        <v>0.16129032258064516</v>
      </c>
      <c r="M184" s="126" t="s">
        <v>556</v>
      </c>
      <c r="N184" s="127">
        <v>42530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46</v>
      </c>
      <c r="B185" s="102">
        <v>42380</v>
      </c>
      <c r="C185" s="102"/>
      <c r="D185" s="103" t="s">
        <v>376</v>
      </c>
      <c r="E185" s="104" t="s">
        <v>557</v>
      </c>
      <c r="F185" s="105">
        <v>81</v>
      </c>
      <c r="G185" s="104"/>
      <c r="H185" s="104">
        <v>110</v>
      </c>
      <c r="I185" s="122">
        <v>110</v>
      </c>
      <c r="J185" s="123" t="s">
        <v>639</v>
      </c>
      <c r="K185" s="124">
        <f t="shared" si="84"/>
        <v>29</v>
      </c>
      <c r="L185" s="125">
        <f t="shared" si="85"/>
        <v>0.35802469135802467</v>
      </c>
      <c r="M185" s="126" t="s">
        <v>556</v>
      </c>
      <c r="N185" s="127">
        <v>42745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47</v>
      </c>
      <c r="B186" s="102">
        <v>42382</v>
      </c>
      <c r="C186" s="102"/>
      <c r="D186" s="103" t="s">
        <v>646</v>
      </c>
      <c r="E186" s="104" t="s">
        <v>557</v>
      </c>
      <c r="F186" s="105">
        <v>417.5</v>
      </c>
      <c r="G186" s="104"/>
      <c r="H186" s="104">
        <v>547</v>
      </c>
      <c r="I186" s="122">
        <v>535</v>
      </c>
      <c r="J186" s="123" t="s">
        <v>639</v>
      </c>
      <c r="K186" s="124">
        <f t="shared" si="84"/>
        <v>129.5</v>
      </c>
      <c r="L186" s="125">
        <f t="shared" si="85"/>
        <v>0.31017964071856285</v>
      </c>
      <c r="M186" s="126" t="s">
        <v>556</v>
      </c>
      <c r="N186" s="127">
        <v>42578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48</v>
      </c>
      <c r="B187" s="102">
        <v>42408</v>
      </c>
      <c r="C187" s="102"/>
      <c r="D187" s="103" t="s">
        <v>647</v>
      </c>
      <c r="E187" s="104" t="s">
        <v>580</v>
      </c>
      <c r="F187" s="105">
        <v>650</v>
      </c>
      <c r="G187" s="104"/>
      <c r="H187" s="104">
        <v>800</v>
      </c>
      <c r="I187" s="122">
        <v>800</v>
      </c>
      <c r="J187" s="123" t="s">
        <v>639</v>
      </c>
      <c r="K187" s="124">
        <f t="shared" si="84"/>
        <v>150</v>
      </c>
      <c r="L187" s="125">
        <f t="shared" si="85"/>
        <v>0.23076923076923078</v>
      </c>
      <c r="M187" s="126" t="s">
        <v>556</v>
      </c>
      <c r="N187" s="127">
        <v>43154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49</v>
      </c>
      <c r="B188" s="102">
        <v>42433</v>
      </c>
      <c r="C188" s="102"/>
      <c r="D188" s="103" t="s">
        <v>193</v>
      </c>
      <c r="E188" s="104" t="s">
        <v>580</v>
      </c>
      <c r="F188" s="105">
        <v>437.5</v>
      </c>
      <c r="G188" s="104"/>
      <c r="H188" s="104">
        <v>504.5</v>
      </c>
      <c r="I188" s="122">
        <v>522</v>
      </c>
      <c r="J188" s="123" t="s">
        <v>648</v>
      </c>
      <c r="K188" s="124">
        <f t="shared" si="84"/>
        <v>67</v>
      </c>
      <c r="L188" s="125">
        <f t="shared" si="85"/>
        <v>0.15314285714285714</v>
      </c>
      <c r="M188" s="126" t="s">
        <v>556</v>
      </c>
      <c r="N188" s="127">
        <v>42480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50</v>
      </c>
      <c r="B189" s="102">
        <v>42438</v>
      </c>
      <c r="C189" s="102"/>
      <c r="D189" s="103" t="s">
        <v>649</v>
      </c>
      <c r="E189" s="104" t="s">
        <v>580</v>
      </c>
      <c r="F189" s="105">
        <v>189.5</v>
      </c>
      <c r="G189" s="104"/>
      <c r="H189" s="104">
        <v>218</v>
      </c>
      <c r="I189" s="122">
        <v>218</v>
      </c>
      <c r="J189" s="123" t="s">
        <v>639</v>
      </c>
      <c r="K189" s="124">
        <f t="shared" si="84"/>
        <v>28.5</v>
      </c>
      <c r="L189" s="125">
        <f t="shared" si="85"/>
        <v>0.15039577836411611</v>
      </c>
      <c r="M189" s="126" t="s">
        <v>556</v>
      </c>
      <c r="N189" s="127">
        <v>43034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323">
        <v>51</v>
      </c>
      <c r="B190" s="111">
        <v>42471</v>
      </c>
      <c r="C190" s="111"/>
      <c r="D190" s="112" t="s">
        <v>650</v>
      </c>
      <c r="E190" s="113" t="s">
        <v>580</v>
      </c>
      <c r="F190" s="114">
        <v>36.5</v>
      </c>
      <c r="G190" s="115"/>
      <c r="H190" s="115">
        <v>15.85</v>
      </c>
      <c r="I190" s="115">
        <v>60</v>
      </c>
      <c r="J190" s="134" t="s">
        <v>651</v>
      </c>
      <c r="K190" s="130">
        <f t="shared" si="84"/>
        <v>-20.65</v>
      </c>
      <c r="L190" s="159">
        <f t="shared" si="85"/>
        <v>-0.5657534246575342</v>
      </c>
      <c r="M190" s="132" t="s">
        <v>620</v>
      </c>
      <c r="N190" s="160">
        <v>43627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52</v>
      </c>
      <c r="B191" s="102">
        <v>42472</v>
      </c>
      <c r="C191" s="102"/>
      <c r="D191" s="103" t="s">
        <v>652</v>
      </c>
      <c r="E191" s="104" t="s">
        <v>580</v>
      </c>
      <c r="F191" s="105">
        <v>93</v>
      </c>
      <c r="G191" s="104"/>
      <c r="H191" s="104">
        <v>149</v>
      </c>
      <c r="I191" s="122">
        <v>140</v>
      </c>
      <c r="J191" s="137" t="s">
        <v>653</v>
      </c>
      <c r="K191" s="124">
        <f t="shared" si="84"/>
        <v>56</v>
      </c>
      <c r="L191" s="125">
        <f t="shared" si="85"/>
        <v>0.60215053763440862</v>
      </c>
      <c r="M191" s="126" t="s">
        <v>556</v>
      </c>
      <c r="N191" s="127">
        <v>42740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53</v>
      </c>
      <c r="B192" s="102">
        <v>42472</v>
      </c>
      <c r="C192" s="102"/>
      <c r="D192" s="103" t="s">
        <v>654</v>
      </c>
      <c r="E192" s="104" t="s">
        <v>580</v>
      </c>
      <c r="F192" s="105">
        <v>130</v>
      </c>
      <c r="G192" s="104"/>
      <c r="H192" s="104">
        <v>150</v>
      </c>
      <c r="I192" s="122" t="s">
        <v>655</v>
      </c>
      <c r="J192" s="123" t="s">
        <v>639</v>
      </c>
      <c r="K192" s="124">
        <f t="shared" si="84"/>
        <v>20</v>
      </c>
      <c r="L192" s="125">
        <f t="shared" si="85"/>
        <v>0.15384615384615385</v>
      </c>
      <c r="M192" s="126" t="s">
        <v>556</v>
      </c>
      <c r="N192" s="127">
        <v>42564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54</v>
      </c>
      <c r="B193" s="102">
        <v>42473</v>
      </c>
      <c r="C193" s="102"/>
      <c r="D193" s="103" t="s">
        <v>344</v>
      </c>
      <c r="E193" s="104" t="s">
        <v>580</v>
      </c>
      <c r="F193" s="105">
        <v>196</v>
      </c>
      <c r="G193" s="104"/>
      <c r="H193" s="104">
        <v>299</v>
      </c>
      <c r="I193" s="122">
        <v>299</v>
      </c>
      <c r="J193" s="123" t="s">
        <v>639</v>
      </c>
      <c r="K193" s="124">
        <v>103</v>
      </c>
      <c r="L193" s="125">
        <v>0.52551020408163296</v>
      </c>
      <c r="M193" s="126" t="s">
        <v>556</v>
      </c>
      <c r="N193" s="127">
        <v>42620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55</v>
      </c>
      <c r="B194" s="102">
        <v>42473</v>
      </c>
      <c r="C194" s="102"/>
      <c r="D194" s="103" t="s">
        <v>713</v>
      </c>
      <c r="E194" s="104" t="s">
        <v>580</v>
      </c>
      <c r="F194" s="105">
        <v>88</v>
      </c>
      <c r="G194" s="104"/>
      <c r="H194" s="104">
        <v>103</v>
      </c>
      <c r="I194" s="122">
        <v>103</v>
      </c>
      <c r="J194" s="123" t="s">
        <v>639</v>
      </c>
      <c r="K194" s="124">
        <v>15</v>
      </c>
      <c r="L194" s="125">
        <v>0.170454545454545</v>
      </c>
      <c r="M194" s="126" t="s">
        <v>556</v>
      </c>
      <c r="N194" s="127">
        <v>42530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56</v>
      </c>
      <c r="B195" s="102">
        <v>42492</v>
      </c>
      <c r="C195" s="102"/>
      <c r="D195" s="103" t="s">
        <v>656</v>
      </c>
      <c r="E195" s="104" t="s">
        <v>580</v>
      </c>
      <c r="F195" s="105">
        <v>127.5</v>
      </c>
      <c r="G195" s="104"/>
      <c r="H195" s="104">
        <v>148</v>
      </c>
      <c r="I195" s="122" t="s">
        <v>657</v>
      </c>
      <c r="J195" s="123" t="s">
        <v>639</v>
      </c>
      <c r="K195" s="124">
        <f>H195-F195</f>
        <v>20.5</v>
      </c>
      <c r="L195" s="125">
        <f>K195/F195</f>
        <v>0.16078431372549021</v>
      </c>
      <c r="M195" s="126" t="s">
        <v>556</v>
      </c>
      <c r="N195" s="127">
        <v>42564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57</v>
      </c>
      <c r="B196" s="102">
        <v>42493</v>
      </c>
      <c r="C196" s="102"/>
      <c r="D196" s="103" t="s">
        <v>658</v>
      </c>
      <c r="E196" s="104" t="s">
        <v>580</v>
      </c>
      <c r="F196" s="105">
        <v>675</v>
      </c>
      <c r="G196" s="104"/>
      <c r="H196" s="104">
        <v>815</v>
      </c>
      <c r="I196" s="122" t="s">
        <v>659</v>
      </c>
      <c r="J196" s="123" t="s">
        <v>639</v>
      </c>
      <c r="K196" s="124">
        <f>H196-F196</f>
        <v>140</v>
      </c>
      <c r="L196" s="125">
        <f>K196/F196</f>
        <v>0.2074074074074074</v>
      </c>
      <c r="M196" s="126" t="s">
        <v>556</v>
      </c>
      <c r="N196" s="127">
        <v>43154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7">
        <v>58</v>
      </c>
      <c r="B197" s="106">
        <v>42522</v>
      </c>
      <c r="C197" s="106"/>
      <c r="D197" s="107" t="s">
        <v>714</v>
      </c>
      <c r="E197" s="108" t="s">
        <v>580</v>
      </c>
      <c r="F197" s="109">
        <v>500</v>
      </c>
      <c r="G197" s="109"/>
      <c r="H197" s="110">
        <v>232.5</v>
      </c>
      <c r="I197" s="128" t="s">
        <v>715</v>
      </c>
      <c r="J197" s="129" t="s">
        <v>716</v>
      </c>
      <c r="K197" s="130">
        <f>H197-F197</f>
        <v>-267.5</v>
      </c>
      <c r="L197" s="131">
        <f>K197/F197</f>
        <v>-0.53500000000000003</v>
      </c>
      <c r="M197" s="132" t="s">
        <v>620</v>
      </c>
      <c r="N197" s="133">
        <v>43735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59</v>
      </c>
      <c r="B198" s="102">
        <v>42527</v>
      </c>
      <c r="C198" s="102"/>
      <c r="D198" s="103" t="s">
        <v>660</v>
      </c>
      <c r="E198" s="104" t="s">
        <v>580</v>
      </c>
      <c r="F198" s="105">
        <v>110</v>
      </c>
      <c r="G198" s="104"/>
      <c r="H198" s="104">
        <v>126.5</v>
      </c>
      <c r="I198" s="122">
        <v>125</v>
      </c>
      <c r="J198" s="123" t="s">
        <v>589</v>
      </c>
      <c r="K198" s="124">
        <f>H198-F198</f>
        <v>16.5</v>
      </c>
      <c r="L198" s="125">
        <f>K198/F198</f>
        <v>0.15</v>
      </c>
      <c r="M198" s="126" t="s">
        <v>556</v>
      </c>
      <c r="N198" s="127">
        <v>42552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60</v>
      </c>
      <c r="B199" s="102">
        <v>42538</v>
      </c>
      <c r="C199" s="102"/>
      <c r="D199" s="103" t="s">
        <v>661</v>
      </c>
      <c r="E199" s="104" t="s">
        <v>580</v>
      </c>
      <c r="F199" s="105">
        <v>44</v>
      </c>
      <c r="G199" s="104"/>
      <c r="H199" s="104">
        <v>69.5</v>
      </c>
      <c r="I199" s="122">
        <v>69.5</v>
      </c>
      <c r="J199" s="123" t="s">
        <v>662</v>
      </c>
      <c r="K199" s="124">
        <f>H199-F199</f>
        <v>25.5</v>
      </c>
      <c r="L199" s="125">
        <f>K199/F199</f>
        <v>0.57954545454545459</v>
      </c>
      <c r="M199" s="126" t="s">
        <v>556</v>
      </c>
      <c r="N199" s="127">
        <v>42977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61</v>
      </c>
      <c r="B200" s="102">
        <v>42549</v>
      </c>
      <c r="C200" s="102"/>
      <c r="D200" s="144" t="s">
        <v>717</v>
      </c>
      <c r="E200" s="104" t="s">
        <v>580</v>
      </c>
      <c r="F200" s="105">
        <v>262.5</v>
      </c>
      <c r="G200" s="104"/>
      <c r="H200" s="104">
        <v>340</v>
      </c>
      <c r="I200" s="122">
        <v>333</v>
      </c>
      <c r="J200" s="123" t="s">
        <v>718</v>
      </c>
      <c r="K200" s="124">
        <v>77.5</v>
      </c>
      <c r="L200" s="125">
        <v>0.29523809523809502</v>
      </c>
      <c r="M200" s="126" t="s">
        <v>556</v>
      </c>
      <c r="N200" s="127">
        <v>43017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62</v>
      </c>
      <c r="B201" s="102">
        <v>42549</v>
      </c>
      <c r="C201" s="102"/>
      <c r="D201" s="144" t="s">
        <v>719</v>
      </c>
      <c r="E201" s="104" t="s">
        <v>580</v>
      </c>
      <c r="F201" s="105">
        <v>840</v>
      </c>
      <c r="G201" s="104"/>
      <c r="H201" s="104">
        <v>1230</v>
      </c>
      <c r="I201" s="122">
        <v>1230</v>
      </c>
      <c r="J201" s="123" t="s">
        <v>639</v>
      </c>
      <c r="K201" s="124">
        <v>390</v>
      </c>
      <c r="L201" s="125">
        <v>0.46428571428571402</v>
      </c>
      <c r="M201" s="126" t="s">
        <v>556</v>
      </c>
      <c r="N201" s="127">
        <v>42649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324">
        <v>63</v>
      </c>
      <c r="B202" s="139">
        <v>42556</v>
      </c>
      <c r="C202" s="139"/>
      <c r="D202" s="140" t="s">
        <v>663</v>
      </c>
      <c r="E202" s="141" t="s">
        <v>580</v>
      </c>
      <c r="F202" s="142">
        <v>395</v>
      </c>
      <c r="G202" s="143"/>
      <c r="H202" s="143">
        <f>(468.5+342.5)/2</f>
        <v>405.5</v>
      </c>
      <c r="I202" s="143">
        <v>510</v>
      </c>
      <c r="J202" s="161" t="s">
        <v>664</v>
      </c>
      <c r="K202" s="162">
        <f t="shared" ref="K202:K208" si="86">H202-F202</f>
        <v>10.5</v>
      </c>
      <c r="L202" s="163">
        <f t="shared" ref="L202:L208" si="87">K202/F202</f>
        <v>2.6582278481012658E-2</v>
      </c>
      <c r="M202" s="164" t="s">
        <v>665</v>
      </c>
      <c r="N202" s="165">
        <v>43606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7">
        <v>64</v>
      </c>
      <c r="B203" s="106">
        <v>42584</v>
      </c>
      <c r="C203" s="106"/>
      <c r="D203" s="107" t="s">
        <v>666</v>
      </c>
      <c r="E203" s="108" t="s">
        <v>557</v>
      </c>
      <c r="F203" s="109">
        <f>169.5-12.8</f>
        <v>156.69999999999999</v>
      </c>
      <c r="G203" s="109"/>
      <c r="H203" s="110">
        <v>77</v>
      </c>
      <c r="I203" s="128" t="s">
        <v>667</v>
      </c>
      <c r="J203" s="341" t="s">
        <v>795</v>
      </c>
      <c r="K203" s="130">
        <f t="shared" si="86"/>
        <v>-79.699999999999989</v>
      </c>
      <c r="L203" s="131">
        <f t="shared" si="87"/>
        <v>-0.50861518825781749</v>
      </c>
      <c r="M203" s="132" t="s">
        <v>620</v>
      </c>
      <c r="N203" s="133">
        <v>43522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7">
        <v>65</v>
      </c>
      <c r="B204" s="106">
        <v>42586</v>
      </c>
      <c r="C204" s="106"/>
      <c r="D204" s="107" t="s">
        <v>668</v>
      </c>
      <c r="E204" s="108" t="s">
        <v>580</v>
      </c>
      <c r="F204" s="109">
        <v>400</v>
      </c>
      <c r="G204" s="109"/>
      <c r="H204" s="110">
        <v>305</v>
      </c>
      <c r="I204" s="128">
        <v>475</v>
      </c>
      <c r="J204" s="129" t="s">
        <v>669</v>
      </c>
      <c r="K204" s="130">
        <f t="shared" si="86"/>
        <v>-95</v>
      </c>
      <c r="L204" s="131">
        <f t="shared" si="87"/>
        <v>-0.23749999999999999</v>
      </c>
      <c r="M204" s="132" t="s">
        <v>620</v>
      </c>
      <c r="N204" s="133">
        <v>43606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66</v>
      </c>
      <c r="B205" s="102">
        <v>42593</v>
      </c>
      <c r="C205" s="102"/>
      <c r="D205" s="103" t="s">
        <v>670</v>
      </c>
      <c r="E205" s="104" t="s">
        <v>580</v>
      </c>
      <c r="F205" s="105">
        <v>86.5</v>
      </c>
      <c r="G205" s="104"/>
      <c r="H205" s="104">
        <v>130</v>
      </c>
      <c r="I205" s="122">
        <v>130</v>
      </c>
      <c r="J205" s="137" t="s">
        <v>671</v>
      </c>
      <c r="K205" s="124">
        <f t="shared" si="86"/>
        <v>43.5</v>
      </c>
      <c r="L205" s="125">
        <f t="shared" si="87"/>
        <v>0.50289017341040465</v>
      </c>
      <c r="M205" s="126" t="s">
        <v>556</v>
      </c>
      <c r="N205" s="127">
        <v>43091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7">
        <v>67</v>
      </c>
      <c r="B206" s="106">
        <v>42600</v>
      </c>
      <c r="C206" s="106"/>
      <c r="D206" s="107" t="s">
        <v>367</v>
      </c>
      <c r="E206" s="108" t="s">
        <v>580</v>
      </c>
      <c r="F206" s="109">
        <v>133.5</v>
      </c>
      <c r="G206" s="109"/>
      <c r="H206" s="110">
        <v>126.5</v>
      </c>
      <c r="I206" s="128">
        <v>178</v>
      </c>
      <c r="J206" s="129" t="s">
        <v>672</v>
      </c>
      <c r="K206" s="130">
        <f t="shared" si="86"/>
        <v>-7</v>
      </c>
      <c r="L206" s="131">
        <f t="shared" si="87"/>
        <v>-5.2434456928838954E-2</v>
      </c>
      <c r="M206" s="132" t="s">
        <v>620</v>
      </c>
      <c r="N206" s="133">
        <v>42615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68</v>
      </c>
      <c r="B207" s="102">
        <v>42613</v>
      </c>
      <c r="C207" s="102"/>
      <c r="D207" s="103" t="s">
        <v>673</v>
      </c>
      <c r="E207" s="104" t="s">
        <v>580</v>
      </c>
      <c r="F207" s="105">
        <v>560</v>
      </c>
      <c r="G207" s="104"/>
      <c r="H207" s="104">
        <v>725</v>
      </c>
      <c r="I207" s="122">
        <v>725</v>
      </c>
      <c r="J207" s="123" t="s">
        <v>582</v>
      </c>
      <c r="K207" s="124">
        <f t="shared" si="86"/>
        <v>165</v>
      </c>
      <c r="L207" s="125">
        <f t="shared" si="87"/>
        <v>0.29464285714285715</v>
      </c>
      <c r="M207" s="126" t="s">
        <v>556</v>
      </c>
      <c r="N207" s="127">
        <v>42456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69</v>
      </c>
      <c r="B208" s="102">
        <v>42614</v>
      </c>
      <c r="C208" s="102"/>
      <c r="D208" s="103" t="s">
        <v>674</v>
      </c>
      <c r="E208" s="104" t="s">
        <v>580</v>
      </c>
      <c r="F208" s="105">
        <v>160.5</v>
      </c>
      <c r="G208" s="104"/>
      <c r="H208" s="104">
        <v>210</v>
      </c>
      <c r="I208" s="122">
        <v>210</v>
      </c>
      <c r="J208" s="123" t="s">
        <v>582</v>
      </c>
      <c r="K208" s="124">
        <f t="shared" si="86"/>
        <v>49.5</v>
      </c>
      <c r="L208" s="125">
        <f t="shared" si="87"/>
        <v>0.30841121495327101</v>
      </c>
      <c r="M208" s="126" t="s">
        <v>556</v>
      </c>
      <c r="N208" s="127">
        <v>42871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70</v>
      </c>
      <c r="B209" s="102">
        <v>42646</v>
      </c>
      <c r="C209" s="102"/>
      <c r="D209" s="144" t="s">
        <v>390</v>
      </c>
      <c r="E209" s="104" t="s">
        <v>580</v>
      </c>
      <c r="F209" s="105">
        <v>430</v>
      </c>
      <c r="G209" s="104"/>
      <c r="H209" s="104">
        <v>596</v>
      </c>
      <c r="I209" s="122">
        <v>575</v>
      </c>
      <c r="J209" s="123" t="s">
        <v>720</v>
      </c>
      <c r="K209" s="124">
        <v>166</v>
      </c>
      <c r="L209" s="125">
        <v>0.38604651162790699</v>
      </c>
      <c r="M209" s="126" t="s">
        <v>556</v>
      </c>
      <c r="N209" s="127">
        <v>42769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71</v>
      </c>
      <c r="B210" s="102">
        <v>42657</v>
      </c>
      <c r="C210" s="102"/>
      <c r="D210" s="103" t="s">
        <v>675</v>
      </c>
      <c r="E210" s="104" t="s">
        <v>580</v>
      </c>
      <c r="F210" s="105">
        <v>280</v>
      </c>
      <c r="G210" s="104"/>
      <c r="H210" s="104">
        <v>345</v>
      </c>
      <c r="I210" s="122">
        <v>345</v>
      </c>
      <c r="J210" s="123" t="s">
        <v>582</v>
      </c>
      <c r="K210" s="124">
        <f t="shared" ref="K210:K215" si="88">H210-F210</f>
        <v>65</v>
      </c>
      <c r="L210" s="125">
        <f>K210/F210</f>
        <v>0.23214285714285715</v>
      </c>
      <c r="M210" s="126" t="s">
        <v>556</v>
      </c>
      <c r="N210" s="127">
        <v>42814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72</v>
      </c>
      <c r="B211" s="102">
        <v>42657</v>
      </c>
      <c r="C211" s="102"/>
      <c r="D211" s="103" t="s">
        <v>676</v>
      </c>
      <c r="E211" s="104" t="s">
        <v>580</v>
      </c>
      <c r="F211" s="105">
        <v>245</v>
      </c>
      <c r="G211" s="104"/>
      <c r="H211" s="104">
        <v>325.5</v>
      </c>
      <c r="I211" s="122">
        <v>330</v>
      </c>
      <c r="J211" s="123" t="s">
        <v>677</v>
      </c>
      <c r="K211" s="124">
        <f t="shared" si="88"/>
        <v>80.5</v>
      </c>
      <c r="L211" s="125">
        <f>K211/F211</f>
        <v>0.32857142857142857</v>
      </c>
      <c r="M211" s="126" t="s">
        <v>556</v>
      </c>
      <c r="N211" s="127">
        <v>42769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73</v>
      </c>
      <c r="B212" s="102">
        <v>42660</v>
      </c>
      <c r="C212" s="102"/>
      <c r="D212" s="103" t="s">
        <v>340</v>
      </c>
      <c r="E212" s="104" t="s">
        <v>580</v>
      </c>
      <c r="F212" s="105">
        <v>125</v>
      </c>
      <c r="G212" s="104"/>
      <c r="H212" s="104">
        <v>160</v>
      </c>
      <c r="I212" s="122">
        <v>160</v>
      </c>
      <c r="J212" s="123" t="s">
        <v>639</v>
      </c>
      <c r="K212" s="124">
        <f t="shared" si="88"/>
        <v>35</v>
      </c>
      <c r="L212" s="125">
        <v>0.28000000000000003</v>
      </c>
      <c r="M212" s="126" t="s">
        <v>556</v>
      </c>
      <c r="N212" s="127">
        <v>42803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74</v>
      </c>
      <c r="B213" s="102">
        <v>42660</v>
      </c>
      <c r="C213" s="102"/>
      <c r="D213" s="103" t="s">
        <v>455</v>
      </c>
      <c r="E213" s="104" t="s">
        <v>580</v>
      </c>
      <c r="F213" s="105">
        <v>114</v>
      </c>
      <c r="G213" s="104"/>
      <c r="H213" s="104">
        <v>145</v>
      </c>
      <c r="I213" s="122">
        <v>145</v>
      </c>
      <c r="J213" s="123" t="s">
        <v>639</v>
      </c>
      <c r="K213" s="124">
        <f t="shared" si="88"/>
        <v>31</v>
      </c>
      <c r="L213" s="125">
        <f>K213/F213</f>
        <v>0.27192982456140352</v>
      </c>
      <c r="M213" s="126" t="s">
        <v>556</v>
      </c>
      <c r="N213" s="127">
        <v>42859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75</v>
      </c>
      <c r="B214" s="102">
        <v>42660</v>
      </c>
      <c r="C214" s="102"/>
      <c r="D214" s="103" t="s">
        <v>678</v>
      </c>
      <c r="E214" s="104" t="s">
        <v>580</v>
      </c>
      <c r="F214" s="105">
        <v>212</v>
      </c>
      <c r="G214" s="104"/>
      <c r="H214" s="104">
        <v>280</v>
      </c>
      <c r="I214" s="122">
        <v>276</v>
      </c>
      <c r="J214" s="123" t="s">
        <v>679</v>
      </c>
      <c r="K214" s="124">
        <f t="shared" si="88"/>
        <v>68</v>
      </c>
      <c r="L214" s="125">
        <f>K214/F214</f>
        <v>0.32075471698113206</v>
      </c>
      <c r="M214" s="126" t="s">
        <v>556</v>
      </c>
      <c r="N214" s="127">
        <v>42858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6">
        <v>76</v>
      </c>
      <c r="B215" s="102">
        <v>42678</v>
      </c>
      <c r="C215" s="102"/>
      <c r="D215" s="103" t="s">
        <v>149</v>
      </c>
      <c r="E215" s="104" t="s">
        <v>580</v>
      </c>
      <c r="F215" s="105">
        <v>155</v>
      </c>
      <c r="G215" s="104"/>
      <c r="H215" s="104">
        <v>210</v>
      </c>
      <c r="I215" s="122">
        <v>210</v>
      </c>
      <c r="J215" s="123" t="s">
        <v>680</v>
      </c>
      <c r="K215" s="124">
        <f t="shared" si="88"/>
        <v>55</v>
      </c>
      <c r="L215" s="125">
        <f>K215/F215</f>
        <v>0.35483870967741937</v>
      </c>
      <c r="M215" s="126" t="s">
        <v>556</v>
      </c>
      <c r="N215" s="127">
        <v>42944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7">
        <v>77</v>
      </c>
      <c r="B216" s="106">
        <v>42710</v>
      </c>
      <c r="C216" s="106"/>
      <c r="D216" s="107" t="s">
        <v>721</v>
      </c>
      <c r="E216" s="108" t="s">
        <v>580</v>
      </c>
      <c r="F216" s="109">
        <v>150.5</v>
      </c>
      <c r="G216" s="109"/>
      <c r="H216" s="110">
        <v>72.5</v>
      </c>
      <c r="I216" s="128">
        <v>174</v>
      </c>
      <c r="J216" s="129" t="s">
        <v>722</v>
      </c>
      <c r="K216" s="130">
        <v>-78</v>
      </c>
      <c r="L216" s="131">
        <v>-0.51827242524916906</v>
      </c>
      <c r="M216" s="132" t="s">
        <v>620</v>
      </c>
      <c r="N216" s="133">
        <v>43333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6">
        <v>78</v>
      </c>
      <c r="B217" s="102">
        <v>42712</v>
      </c>
      <c r="C217" s="102"/>
      <c r="D217" s="103" t="s">
        <v>123</v>
      </c>
      <c r="E217" s="104" t="s">
        <v>580</v>
      </c>
      <c r="F217" s="105">
        <v>380</v>
      </c>
      <c r="G217" s="104"/>
      <c r="H217" s="104">
        <v>478</v>
      </c>
      <c r="I217" s="122">
        <v>468</v>
      </c>
      <c r="J217" s="123" t="s">
        <v>639</v>
      </c>
      <c r="K217" s="124">
        <f>H217-F217</f>
        <v>98</v>
      </c>
      <c r="L217" s="125">
        <f>K217/F217</f>
        <v>0.25789473684210529</v>
      </c>
      <c r="M217" s="126" t="s">
        <v>556</v>
      </c>
      <c r="N217" s="127">
        <v>43025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79</v>
      </c>
      <c r="B218" s="102">
        <v>42734</v>
      </c>
      <c r="C218" s="102"/>
      <c r="D218" s="103" t="s">
        <v>244</v>
      </c>
      <c r="E218" s="104" t="s">
        <v>580</v>
      </c>
      <c r="F218" s="105">
        <v>305</v>
      </c>
      <c r="G218" s="104"/>
      <c r="H218" s="104">
        <v>375</v>
      </c>
      <c r="I218" s="122">
        <v>375</v>
      </c>
      <c r="J218" s="123" t="s">
        <v>639</v>
      </c>
      <c r="K218" s="124">
        <f>H218-F218</f>
        <v>70</v>
      </c>
      <c r="L218" s="125">
        <f>K218/F218</f>
        <v>0.22950819672131148</v>
      </c>
      <c r="M218" s="126" t="s">
        <v>556</v>
      </c>
      <c r="N218" s="127">
        <v>42768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80</v>
      </c>
      <c r="B219" s="102">
        <v>42739</v>
      </c>
      <c r="C219" s="102"/>
      <c r="D219" s="103" t="s">
        <v>342</v>
      </c>
      <c r="E219" s="104" t="s">
        <v>580</v>
      </c>
      <c r="F219" s="105">
        <v>99.5</v>
      </c>
      <c r="G219" s="104"/>
      <c r="H219" s="104">
        <v>158</v>
      </c>
      <c r="I219" s="122">
        <v>158</v>
      </c>
      <c r="J219" s="123" t="s">
        <v>639</v>
      </c>
      <c r="K219" s="124">
        <f>H219-F219</f>
        <v>58.5</v>
      </c>
      <c r="L219" s="125">
        <f>K219/F219</f>
        <v>0.5879396984924623</v>
      </c>
      <c r="M219" s="126" t="s">
        <v>556</v>
      </c>
      <c r="N219" s="127">
        <v>42898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81</v>
      </c>
      <c r="B220" s="102">
        <v>42739</v>
      </c>
      <c r="C220" s="102"/>
      <c r="D220" s="103" t="s">
        <v>342</v>
      </c>
      <c r="E220" s="104" t="s">
        <v>580</v>
      </c>
      <c r="F220" s="105">
        <v>99.5</v>
      </c>
      <c r="G220" s="104"/>
      <c r="H220" s="104">
        <v>158</v>
      </c>
      <c r="I220" s="122">
        <v>158</v>
      </c>
      <c r="J220" s="123" t="s">
        <v>639</v>
      </c>
      <c r="K220" s="124">
        <v>58.5</v>
      </c>
      <c r="L220" s="125">
        <v>0.58793969849246197</v>
      </c>
      <c r="M220" s="126" t="s">
        <v>556</v>
      </c>
      <c r="N220" s="127">
        <v>42898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82</v>
      </c>
      <c r="B221" s="102">
        <v>42786</v>
      </c>
      <c r="C221" s="102"/>
      <c r="D221" s="103" t="s">
        <v>166</v>
      </c>
      <c r="E221" s="104" t="s">
        <v>580</v>
      </c>
      <c r="F221" s="105">
        <v>140.5</v>
      </c>
      <c r="G221" s="104"/>
      <c r="H221" s="104">
        <v>220</v>
      </c>
      <c r="I221" s="122">
        <v>220</v>
      </c>
      <c r="J221" s="123" t="s">
        <v>639</v>
      </c>
      <c r="K221" s="124">
        <f>H221-F221</f>
        <v>79.5</v>
      </c>
      <c r="L221" s="125">
        <f>K221/F221</f>
        <v>0.5658362989323843</v>
      </c>
      <c r="M221" s="126" t="s">
        <v>556</v>
      </c>
      <c r="N221" s="127">
        <v>42864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83</v>
      </c>
      <c r="B222" s="102">
        <v>42786</v>
      </c>
      <c r="C222" s="102"/>
      <c r="D222" s="103" t="s">
        <v>723</v>
      </c>
      <c r="E222" s="104" t="s">
        <v>580</v>
      </c>
      <c r="F222" s="105">
        <v>202.5</v>
      </c>
      <c r="G222" s="104"/>
      <c r="H222" s="104">
        <v>234</v>
      </c>
      <c r="I222" s="122">
        <v>234</v>
      </c>
      <c r="J222" s="123" t="s">
        <v>639</v>
      </c>
      <c r="K222" s="124">
        <v>31.5</v>
      </c>
      <c r="L222" s="125">
        <v>0.155555555555556</v>
      </c>
      <c r="M222" s="126" t="s">
        <v>556</v>
      </c>
      <c r="N222" s="127">
        <v>42836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84</v>
      </c>
      <c r="B223" s="102">
        <v>42818</v>
      </c>
      <c r="C223" s="102"/>
      <c r="D223" s="103" t="s">
        <v>517</v>
      </c>
      <c r="E223" s="104" t="s">
        <v>580</v>
      </c>
      <c r="F223" s="105">
        <v>300.5</v>
      </c>
      <c r="G223" s="104"/>
      <c r="H223" s="104">
        <v>417.5</v>
      </c>
      <c r="I223" s="122">
        <v>420</v>
      </c>
      <c r="J223" s="123" t="s">
        <v>681</v>
      </c>
      <c r="K223" s="124">
        <f>H223-F223</f>
        <v>117</v>
      </c>
      <c r="L223" s="125">
        <f>K223/F223</f>
        <v>0.38935108153078202</v>
      </c>
      <c r="M223" s="126" t="s">
        <v>556</v>
      </c>
      <c r="N223" s="127">
        <v>43070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85</v>
      </c>
      <c r="B224" s="102">
        <v>42818</v>
      </c>
      <c r="C224" s="102"/>
      <c r="D224" s="103" t="s">
        <v>719</v>
      </c>
      <c r="E224" s="104" t="s">
        <v>580</v>
      </c>
      <c r="F224" s="105">
        <v>850</v>
      </c>
      <c r="G224" s="104"/>
      <c r="H224" s="104">
        <v>1042.5</v>
      </c>
      <c r="I224" s="122">
        <v>1023</v>
      </c>
      <c r="J224" s="123" t="s">
        <v>724</v>
      </c>
      <c r="K224" s="124">
        <v>192.5</v>
      </c>
      <c r="L224" s="125">
        <v>0.22647058823529401</v>
      </c>
      <c r="M224" s="126" t="s">
        <v>556</v>
      </c>
      <c r="N224" s="127">
        <v>42830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86</v>
      </c>
      <c r="B225" s="102">
        <v>42830</v>
      </c>
      <c r="C225" s="102"/>
      <c r="D225" s="103" t="s">
        <v>471</v>
      </c>
      <c r="E225" s="104" t="s">
        <v>580</v>
      </c>
      <c r="F225" s="105">
        <v>785</v>
      </c>
      <c r="G225" s="104"/>
      <c r="H225" s="104">
        <v>930</v>
      </c>
      <c r="I225" s="122">
        <v>920</v>
      </c>
      <c r="J225" s="123" t="s">
        <v>682</v>
      </c>
      <c r="K225" s="124">
        <f>H225-F225</f>
        <v>145</v>
      </c>
      <c r="L225" s="125">
        <f>K225/F225</f>
        <v>0.18471337579617833</v>
      </c>
      <c r="M225" s="126" t="s">
        <v>556</v>
      </c>
      <c r="N225" s="127">
        <v>42976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87</v>
      </c>
      <c r="B226" s="106">
        <v>42831</v>
      </c>
      <c r="C226" s="106"/>
      <c r="D226" s="107" t="s">
        <v>725</v>
      </c>
      <c r="E226" s="108" t="s">
        <v>580</v>
      </c>
      <c r="F226" s="109">
        <v>40</v>
      </c>
      <c r="G226" s="109"/>
      <c r="H226" s="110">
        <v>13.1</v>
      </c>
      <c r="I226" s="128">
        <v>60</v>
      </c>
      <c r="J226" s="134" t="s">
        <v>726</v>
      </c>
      <c r="K226" s="130">
        <v>-26.9</v>
      </c>
      <c r="L226" s="131">
        <v>-0.67249999999999999</v>
      </c>
      <c r="M226" s="132" t="s">
        <v>620</v>
      </c>
      <c r="N226" s="133">
        <v>43138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88</v>
      </c>
      <c r="B227" s="102">
        <v>42837</v>
      </c>
      <c r="C227" s="102"/>
      <c r="D227" s="103" t="s">
        <v>87</v>
      </c>
      <c r="E227" s="104" t="s">
        <v>580</v>
      </c>
      <c r="F227" s="105">
        <v>289.5</v>
      </c>
      <c r="G227" s="104"/>
      <c r="H227" s="104">
        <v>354</v>
      </c>
      <c r="I227" s="122">
        <v>360</v>
      </c>
      <c r="J227" s="123" t="s">
        <v>683</v>
      </c>
      <c r="K227" s="124">
        <f t="shared" ref="K227:K235" si="89">H227-F227</f>
        <v>64.5</v>
      </c>
      <c r="L227" s="125">
        <f t="shared" ref="L227:L235" si="90">K227/F227</f>
        <v>0.22279792746113988</v>
      </c>
      <c r="M227" s="126" t="s">
        <v>556</v>
      </c>
      <c r="N227" s="127">
        <v>43040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89</v>
      </c>
      <c r="B228" s="102">
        <v>42845</v>
      </c>
      <c r="C228" s="102"/>
      <c r="D228" s="103" t="s">
        <v>416</v>
      </c>
      <c r="E228" s="104" t="s">
        <v>580</v>
      </c>
      <c r="F228" s="105">
        <v>700</v>
      </c>
      <c r="G228" s="104"/>
      <c r="H228" s="104">
        <v>840</v>
      </c>
      <c r="I228" s="122">
        <v>840</v>
      </c>
      <c r="J228" s="123" t="s">
        <v>684</v>
      </c>
      <c r="K228" s="124">
        <f t="shared" si="89"/>
        <v>140</v>
      </c>
      <c r="L228" s="125">
        <f t="shared" si="90"/>
        <v>0.2</v>
      </c>
      <c r="M228" s="126" t="s">
        <v>556</v>
      </c>
      <c r="N228" s="127">
        <v>42893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90</v>
      </c>
      <c r="B229" s="102">
        <v>42887</v>
      </c>
      <c r="C229" s="102"/>
      <c r="D229" s="144" t="s">
        <v>353</v>
      </c>
      <c r="E229" s="104" t="s">
        <v>580</v>
      </c>
      <c r="F229" s="105">
        <v>130</v>
      </c>
      <c r="G229" s="104"/>
      <c r="H229" s="104">
        <v>144.25</v>
      </c>
      <c r="I229" s="122">
        <v>170</v>
      </c>
      <c r="J229" s="123" t="s">
        <v>685</v>
      </c>
      <c r="K229" s="124">
        <f t="shared" si="89"/>
        <v>14.25</v>
      </c>
      <c r="L229" s="125">
        <f t="shared" si="90"/>
        <v>0.10961538461538461</v>
      </c>
      <c r="M229" s="126" t="s">
        <v>556</v>
      </c>
      <c r="N229" s="127">
        <v>43675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91</v>
      </c>
      <c r="B230" s="102">
        <v>42901</v>
      </c>
      <c r="C230" s="102"/>
      <c r="D230" s="144" t="s">
        <v>686</v>
      </c>
      <c r="E230" s="104" t="s">
        <v>580</v>
      </c>
      <c r="F230" s="105">
        <v>214.5</v>
      </c>
      <c r="G230" s="104"/>
      <c r="H230" s="104">
        <v>262</v>
      </c>
      <c r="I230" s="122">
        <v>262</v>
      </c>
      <c r="J230" s="123" t="s">
        <v>687</v>
      </c>
      <c r="K230" s="124">
        <f t="shared" si="89"/>
        <v>47.5</v>
      </c>
      <c r="L230" s="125">
        <f t="shared" si="90"/>
        <v>0.22144522144522144</v>
      </c>
      <c r="M230" s="126" t="s">
        <v>556</v>
      </c>
      <c r="N230" s="127">
        <v>42977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8">
        <v>92</v>
      </c>
      <c r="B231" s="150">
        <v>42933</v>
      </c>
      <c r="C231" s="150"/>
      <c r="D231" s="151" t="s">
        <v>688</v>
      </c>
      <c r="E231" s="152" t="s">
        <v>580</v>
      </c>
      <c r="F231" s="153">
        <v>370</v>
      </c>
      <c r="G231" s="152"/>
      <c r="H231" s="152">
        <v>447.5</v>
      </c>
      <c r="I231" s="169">
        <v>450</v>
      </c>
      <c r="J231" s="209" t="s">
        <v>639</v>
      </c>
      <c r="K231" s="124">
        <f t="shared" si="89"/>
        <v>77.5</v>
      </c>
      <c r="L231" s="171">
        <f t="shared" si="90"/>
        <v>0.20945945945945946</v>
      </c>
      <c r="M231" s="172" t="s">
        <v>556</v>
      </c>
      <c r="N231" s="173">
        <v>43035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93</v>
      </c>
      <c r="B232" s="150">
        <v>42943</v>
      </c>
      <c r="C232" s="150"/>
      <c r="D232" s="151" t="s">
        <v>164</v>
      </c>
      <c r="E232" s="152" t="s">
        <v>580</v>
      </c>
      <c r="F232" s="153">
        <v>657.5</v>
      </c>
      <c r="G232" s="152"/>
      <c r="H232" s="152">
        <v>825</v>
      </c>
      <c r="I232" s="169">
        <v>820</v>
      </c>
      <c r="J232" s="209" t="s">
        <v>639</v>
      </c>
      <c r="K232" s="124">
        <f t="shared" si="89"/>
        <v>167.5</v>
      </c>
      <c r="L232" s="171">
        <f t="shared" si="90"/>
        <v>0.25475285171102663</v>
      </c>
      <c r="M232" s="172" t="s">
        <v>556</v>
      </c>
      <c r="N232" s="173">
        <v>43090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94</v>
      </c>
      <c r="B233" s="102">
        <v>42964</v>
      </c>
      <c r="C233" s="102"/>
      <c r="D233" s="103" t="s">
        <v>357</v>
      </c>
      <c r="E233" s="104" t="s">
        <v>580</v>
      </c>
      <c r="F233" s="105">
        <v>605</v>
      </c>
      <c r="G233" s="104"/>
      <c r="H233" s="104">
        <v>750</v>
      </c>
      <c r="I233" s="122">
        <v>750</v>
      </c>
      <c r="J233" s="123" t="s">
        <v>682</v>
      </c>
      <c r="K233" s="124">
        <f t="shared" si="89"/>
        <v>145</v>
      </c>
      <c r="L233" s="125">
        <f t="shared" si="90"/>
        <v>0.23966942148760331</v>
      </c>
      <c r="M233" s="126" t="s">
        <v>556</v>
      </c>
      <c r="N233" s="127">
        <v>43027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325">
        <v>95</v>
      </c>
      <c r="B234" s="145">
        <v>42979</v>
      </c>
      <c r="C234" s="145"/>
      <c r="D234" s="146" t="s">
        <v>475</v>
      </c>
      <c r="E234" s="147" t="s">
        <v>580</v>
      </c>
      <c r="F234" s="148">
        <v>255</v>
      </c>
      <c r="G234" s="149"/>
      <c r="H234" s="149">
        <v>217.25</v>
      </c>
      <c r="I234" s="149">
        <v>320</v>
      </c>
      <c r="J234" s="166" t="s">
        <v>689</v>
      </c>
      <c r="K234" s="130">
        <f t="shared" si="89"/>
        <v>-37.75</v>
      </c>
      <c r="L234" s="167">
        <f t="shared" si="90"/>
        <v>-0.14803921568627451</v>
      </c>
      <c r="M234" s="132" t="s">
        <v>620</v>
      </c>
      <c r="N234" s="168">
        <v>43661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96</v>
      </c>
      <c r="B235" s="102">
        <v>42997</v>
      </c>
      <c r="C235" s="102"/>
      <c r="D235" s="103" t="s">
        <v>690</v>
      </c>
      <c r="E235" s="104" t="s">
        <v>580</v>
      </c>
      <c r="F235" s="105">
        <v>215</v>
      </c>
      <c r="G235" s="104"/>
      <c r="H235" s="104">
        <v>258</v>
      </c>
      <c r="I235" s="122">
        <v>258</v>
      </c>
      <c r="J235" s="123" t="s">
        <v>639</v>
      </c>
      <c r="K235" s="124">
        <f t="shared" si="89"/>
        <v>43</v>
      </c>
      <c r="L235" s="125">
        <f t="shared" si="90"/>
        <v>0.2</v>
      </c>
      <c r="M235" s="126" t="s">
        <v>556</v>
      </c>
      <c r="N235" s="127">
        <v>43040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97</v>
      </c>
      <c r="B236" s="102">
        <v>42997</v>
      </c>
      <c r="C236" s="102"/>
      <c r="D236" s="103" t="s">
        <v>690</v>
      </c>
      <c r="E236" s="104" t="s">
        <v>580</v>
      </c>
      <c r="F236" s="105">
        <v>215</v>
      </c>
      <c r="G236" s="104"/>
      <c r="H236" s="104">
        <v>258</v>
      </c>
      <c r="I236" s="122">
        <v>258</v>
      </c>
      <c r="J236" s="209" t="s">
        <v>639</v>
      </c>
      <c r="K236" s="124">
        <v>43</v>
      </c>
      <c r="L236" s="125">
        <v>0.2</v>
      </c>
      <c r="M236" s="126" t="s">
        <v>556</v>
      </c>
      <c r="N236" s="127">
        <v>43040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98</v>
      </c>
      <c r="B237" s="190">
        <v>42998</v>
      </c>
      <c r="C237" s="190"/>
      <c r="D237" s="332" t="s">
        <v>780</v>
      </c>
      <c r="E237" s="191" t="s">
        <v>580</v>
      </c>
      <c r="F237" s="192">
        <v>75</v>
      </c>
      <c r="G237" s="191"/>
      <c r="H237" s="191">
        <v>90</v>
      </c>
      <c r="I237" s="210">
        <v>90</v>
      </c>
      <c r="J237" s="123" t="s">
        <v>691</v>
      </c>
      <c r="K237" s="124">
        <f t="shared" ref="K237:K242" si="91">H237-F237</f>
        <v>15</v>
      </c>
      <c r="L237" s="125">
        <f t="shared" ref="L237:L242" si="92">K237/F237</f>
        <v>0.2</v>
      </c>
      <c r="M237" s="126" t="s">
        <v>556</v>
      </c>
      <c r="N237" s="127">
        <v>43019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8">
        <v>99</v>
      </c>
      <c r="B238" s="150">
        <v>43011</v>
      </c>
      <c r="C238" s="150"/>
      <c r="D238" s="151" t="s">
        <v>692</v>
      </c>
      <c r="E238" s="152" t="s">
        <v>580</v>
      </c>
      <c r="F238" s="153">
        <v>315</v>
      </c>
      <c r="G238" s="152"/>
      <c r="H238" s="152">
        <v>392</v>
      </c>
      <c r="I238" s="169">
        <v>384</v>
      </c>
      <c r="J238" s="209" t="s">
        <v>693</v>
      </c>
      <c r="K238" s="124">
        <f t="shared" si="91"/>
        <v>77</v>
      </c>
      <c r="L238" s="171">
        <f t="shared" si="92"/>
        <v>0.24444444444444444</v>
      </c>
      <c r="M238" s="172" t="s">
        <v>556</v>
      </c>
      <c r="N238" s="173">
        <v>43017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8">
        <v>100</v>
      </c>
      <c r="B239" s="150">
        <v>43013</v>
      </c>
      <c r="C239" s="150"/>
      <c r="D239" s="151" t="s">
        <v>694</v>
      </c>
      <c r="E239" s="152" t="s">
        <v>580</v>
      </c>
      <c r="F239" s="153">
        <v>145</v>
      </c>
      <c r="G239" s="152"/>
      <c r="H239" s="152">
        <v>179</v>
      </c>
      <c r="I239" s="169">
        <v>180</v>
      </c>
      <c r="J239" s="209" t="s">
        <v>570</v>
      </c>
      <c r="K239" s="124">
        <f t="shared" si="91"/>
        <v>34</v>
      </c>
      <c r="L239" s="171">
        <f t="shared" si="92"/>
        <v>0.23448275862068965</v>
      </c>
      <c r="M239" s="172" t="s">
        <v>556</v>
      </c>
      <c r="N239" s="173">
        <v>43025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8">
        <v>101</v>
      </c>
      <c r="B240" s="150">
        <v>43014</v>
      </c>
      <c r="C240" s="150"/>
      <c r="D240" s="151" t="s">
        <v>330</v>
      </c>
      <c r="E240" s="152" t="s">
        <v>580</v>
      </c>
      <c r="F240" s="153">
        <v>256</v>
      </c>
      <c r="G240" s="152"/>
      <c r="H240" s="152">
        <v>323</v>
      </c>
      <c r="I240" s="169">
        <v>320</v>
      </c>
      <c r="J240" s="209" t="s">
        <v>639</v>
      </c>
      <c r="K240" s="124">
        <f t="shared" si="91"/>
        <v>67</v>
      </c>
      <c r="L240" s="171">
        <f t="shared" si="92"/>
        <v>0.26171875</v>
      </c>
      <c r="M240" s="172" t="s">
        <v>556</v>
      </c>
      <c r="N240" s="173">
        <v>43067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8">
        <v>102</v>
      </c>
      <c r="B241" s="150">
        <v>43017</v>
      </c>
      <c r="C241" s="150"/>
      <c r="D241" s="151" t="s">
        <v>350</v>
      </c>
      <c r="E241" s="152" t="s">
        <v>580</v>
      </c>
      <c r="F241" s="153">
        <v>137.5</v>
      </c>
      <c r="G241" s="152"/>
      <c r="H241" s="152">
        <v>184</v>
      </c>
      <c r="I241" s="169">
        <v>183</v>
      </c>
      <c r="J241" s="170" t="s">
        <v>695</v>
      </c>
      <c r="K241" s="124">
        <f t="shared" si="91"/>
        <v>46.5</v>
      </c>
      <c r="L241" s="171">
        <f t="shared" si="92"/>
        <v>0.33818181818181819</v>
      </c>
      <c r="M241" s="172" t="s">
        <v>556</v>
      </c>
      <c r="N241" s="173">
        <v>43108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8">
        <v>103</v>
      </c>
      <c r="B242" s="150">
        <v>43018</v>
      </c>
      <c r="C242" s="150"/>
      <c r="D242" s="151" t="s">
        <v>696</v>
      </c>
      <c r="E242" s="152" t="s">
        <v>580</v>
      </c>
      <c r="F242" s="153">
        <v>125.5</v>
      </c>
      <c r="G242" s="152"/>
      <c r="H242" s="152">
        <v>158</v>
      </c>
      <c r="I242" s="169">
        <v>155</v>
      </c>
      <c r="J242" s="170" t="s">
        <v>697</v>
      </c>
      <c r="K242" s="124">
        <f t="shared" si="91"/>
        <v>32.5</v>
      </c>
      <c r="L242" s="171">
        <f t="shared" si="92"/>
        <v>0.25896414342629481</v>
      </c>
      <c r="M242" s="172" t="s">
        <v>556</v>
      </c>
      <c r="N242" s="173">
        <v>43067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8">
        <v>104</v>
      </c>
      <c r="B243" s="150">
        <v>43018</v>
      </c>
      <c r="C243" s="150"/>
      <c r="D243" s="151" t="s">
        <v>727</v>
      </c>
      <c r="E243" s="152" t="s">
        <v>580</v>
      </c>
      <c r="F243" s="153">
        <v>895</v>
      </c>
      <c r="G243" s="152"/>
      <c r="H243" s="152">
        <v>1122.5</v>
      </c>
      <c r="I243" s="169">
        <v>1078</v>
      </c>
      <c r="J243" s="170" t="s">
        <v>728</v>
      </c>
      <c r="K243" s="124">
        <v>227.5</v>
      </c>
      <c r="L243" s="171">
        <v>0.25418994413407803</v>
      </c>
      <c r="M243" s="172" t="s">
        <v>556</v>
      </c>
      <c r="N243" s="173">
        <v>43117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8">
        <v>105</v>
      </c>
      <c r="B244" s="150">
        <v>43020</v>
      </c>
      <c r="C244" s="150"/>
      <c r="D244" s="151" t="s">
        <v>338</v>
      </c>
      <c r="E244" s="152" t="s">
        <v>580</v>
      </c>
      <c r="F244" s="153">
        <v>525</v>
      </c>
      <c r="G244" s="152"/>
      <c r="H244" s="152">
        <v>629</v>
      </c>
      <c r="I244" s="169">
        <v>629</v>
      </c>
      <c r="J244" s="209" t="s">
        <v>639</v>
      </c>
      <c r="K244" s="124">
        <v>104</v>
      </c>
      <c r="L244" s="171">
        <v>0.19809523809523799</v>
      </c>
      <c r="M244" s="172" t="s">
        <v>556</v>
      </c>
      <c r="N244" s="173">
        <v>43119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106</v>
      </c>
      <c r="B245" s="150">
        <v>43046</v>
      </c>
      <c r="C245" s="150"/>
      <c r="D245" s="151" t="s">
        <v>379</v>
      </c>
      <c r="E245" s="152" t="s">
        <v>580</v>
      </c>
      <c r="F245" s="153">
        <v>740</v>
      </c>
      <c r="G245" s="152"/>
      <c r="H245" s="152">
        <v>892.5</v>
      </c>
      <c r="I245" s="169">
        <v>900</v>
      </c>
      <c r="J245" s="170" t="s">
        <v>698</v>
      </c>
      <c r="K245" s="124">
        <f>H245-F245</f>
        <v>152.5</v>
      </c>
      <c r="L245" s="171">
        <f>K245/F245</f>
        <v>0.20608108108108109</v>
      </c>
      <c r="M245" s="172" t="s">
        <v>556</v>
      </c>
      <c r="N245" s="173">
        <v>43052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107</v>
      </c>
      <c r="B246" s="102">
        <v>43073</v>
      </c>
      <c r="C246" s="102"/>
      <c r="D246" s="103" t="s">
        <v>699</v>
      </c>
      <c r="E246" s="104" t="s">
        <v>580</v>
      </c>
      <c r="F246" s="105">
        <v>118.5</v>
      </c>
      <c r="G246" s="104"/>
      <c r="H246" s="104">
        <v>143.5</v>
      </c>
      <c r="I246" s="122">
        <v>145</v>
      </c>
      <c r="J246" s="137" t="s">
        <v>700</v>
      </c>
      <c r="K246" s="124">
        <f>H246-F246</f>
        <v>25</v>
      </c>
      <c r="L246" s="125">
        <f>K246/F246</f>
        <v>0.2109704641350211</v>
      </c>
      <c r="M246" s="126" t="s">
        <v>556</v>
      </c>
      <c r="N246" s="127">
        <v>43097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87">
        <v>108</v>
      </c>
      <c r="B247" s="106">
        <v>43090</v>
      </c>
      <c r="C247" s="106"/>
      <c r="D247" s="154" t="s">
        <v>420</v>
      </c>
      <c r="E247" s="108" t="s">
        <v>580</v>
      </c>
      <c r="F247" s="109">
        <v>715</v>
      </c>
      <c r="G247" s="109"/>
      <c r="H247" s="110">
        <v>500</v>
      </c>
      <c r="I247" s="128">
        <v>872</v>
      </c>
      <c r="J247" s="134" t="s">
        <v>701</v>
      </c>
      <c r="K247" s="130">
        <f>H247-F247</f>
        <v>-215</v>
      </c>
      <c r="L247" s="131">
        <f>K247/F247</f>
        <v>-0.30069930069930068</v>
      </c>
      <c r="M247" s="132" t="s">
        <v>620</v>
      </c>
      <c r="N247" s="133">
        <v>43670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109</v>
      </c>
      <c r="B248" s="102">
        <v>43098</v>
      </c>
      <c r="C248" s="102"/>
      <c r="D248" s="103" t="s">
        <v>692</v>
      </c>
      <c r="E248" s="104" t="s">
        <v>580</v>
      </c>
      <c r="F248" s="105">
        <v>435</v>
      </c>
      <c r="G248" s="104"/>
      <c r="H248" s="104">
        <v>542.5</v>
      </c>
      <c r="I248" s="122">
        <v>539</v>
      </c>
      <c r="J248" s="137" t="s">
        <v>639</v>
      </c>
      <c r="K248" s="124">
        <v>107.5</v>
      </c>
      <c r="L248" s="125">
        <v>0.247126436781609</v>
      </c>
      <c r="M248" s="126" t="s">
        <v>556</v>
      </c>
      <c r="N248" s="127">
        <v>43206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110</v>
      </c>
      <c r="B249" s="102">
        <v>43098</v>
      </c>
      <c r="C249" s="102"/>
      <c r="D249" s="103" t="s">
        <v>530</v>
      </c>
      <c r="E249" s="104" t="s">
        <v>580</v>
      </c>
      <c r="F249" s="105">
        <v>885</v>
      </c>
      <c r="G249" s="104"/>
      <c r="H249" s="104">
        <v>1090</v>
      </c>
      <c r="I249" s="122">
        <v>1084</v>
      </c>
      <c r="J249" s="137" t="s">
        <v>639</v>
      </c>
      <c r="K249" s="124">
        <v>205</v>
      </c>
      <c r="L249" s="125">
        <v>0.23163841807909599</v>
      </c>
      <c r="M249" s="126" t="s">
        <v>556</v>
      </c>
      <c r="N249" s="127">
        <v>43213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6">
        <v>111</v>
      </c>
      <c r="B250" s="317">
        <v>43192</v>
      </c>
      <c r="C250" s="317"/>
      <c r="D250" s="112" t="s">
        <v>709</v>
      </c>
      <c r="E250" s="318" t="s">
        <v>580</v>
      </c>
      <c r="F250" s="319">
        <v>478.5</v>
      </c>
      <c r="G250" s="318"/>
      <c r="H250" s="318">
        <v>442</v>
      </c>
      <c r="I250" s="320">
        <v>613</v>
      </c>
      <c r="J250" s="341" t="s">
        <v>797</v>
      </c>
      <c r="K250" s="130">
        <f>H250-F250</f>
        <v>-36.5</v>
      </c>
      <c r="L250" s="131">
        <f>K250/F250</f>
        <v>-7.6280041797283177E-2</v>
      </c>
      <c r="M250" s="132" t="s">
        <v>620</v>
      </c>
      <c r="N250" s="133">
        <v>43762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7">
        <v>112</v>
      </c>
      <c r="B251" s="106">
        <v>43194</v>
      </c>
      <c r="C251" s="106"/>
      <c r="D251" s="331" t="s">
        <v>779</v>
      </c>
      <c r="E251" s="108" t="s">
        <v>580</v>
      </c>
      <c r="F251" s="109">
        <f>141.5-7.3</f>
        <v>134.19999999999999</v>
      </c>
      <c r="G251" s="109"/>
      <c r="H251" s="110">
        <v>77</v>
      </c>
      <c r="I251" s="128">
        <v>180</v>
      </c>
      <c r="J251" s="341" t="s">
        <v>796</v>
      </c>
      <c r="K251" s="130">
        <f>H251-F251</f>
        <v>-57.199999999999989</v>
      </c>
      <c r="L251" s="131">
        <f>K251/F251</f>
        <v>-0.42622950819672129</v>
      </c>
      <c r="M251" s="132" t="s">
        <v>620</v>
      </c>
      <c r="N251" s="133">
        <v>43522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7">
        <v>113</v>
      </c>
      <c r="B252" s="106">
        <v>43209</v>
      </c>
      <c r="C252" s="106"/>
      <c r="D252" s="107" t="s">
        <v>702</v>
      </c>
      <c r="E252" s="108" t="s">
        <v>580</v>
      </c>
      <c r="F252" s="109">
        <v>430</v>
      </c>
      <c r="G252" s="109"/>
      <c r="H252" s="110">
        <v>220</v>
      </c>
      <c r="I252" s="128">
        <v>537</v>
      </c>
      <c r="J252" s="134" t="s">
        <v>703</v>
      </c>
      <c r="K252" s="130">
        <f>H252-F252</f>
        <v>-210</v>
      </c>
      <c r="L252" s="131">
        <f>K252/F252</f>
        <v>-0.48837209302325579</v>
      </c>
      <c r="M252" s="132" t="s">
        <v>620</v>
      </c>
      <c r="N252" s="133">
        <v>43252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114</v>
      </c>
      <c r="B253" s="190">
        <v>43220</v>
      </c>
      <c r="C253" s="190"/>
      <c r="D253" s="151" t="s">
        <v>380</v>
      </c>
      <c r="E253" s="191" t="s">
        <v>580</v>
      </c>
      <c r="F253" s="191">
        <v>153.5</v>
      </c>
      <c r="G253" s="191"/>
      <c r="H253" s="191">
        <v>196</v>
      </c>
      <c r="I253" s="210">
        <v>196</v>
      </c>
      <c r="J253" s="137" t="s">
        <v>812</v>
      </c>
      <c r="K253" s="124">
        <f>H253-F253</f>
        <v>42.5</v>
      </c>
      <c r="L253" s="125">
        <f>K253/F253</f>
        <v>0.27687296416938112</v>
      </c>
      <c r="M253" s="126" t="s">
        <v>556</v>
      </c>
      <c r="N253" s="322">
        <v>43605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7">
        <v>115</v>
      </c>
      <c r="B254" s="106">
        <v>43306</v>
      </c>
      <c r="C254" s="106"/>
      <c r="D254" s="107" t="s">
        <v>725</v>
      </c>
      <c r="E254" s="108" t="s">
        <v>580</v>
      </c>
      <c r="F254" s="109">
        <v>27.5</v>
      </c>
      <c r="G254" s="109"/>
      <c r="H254" s="110">
        <v>13.1</v>
      </c>
      <c r="I254" s="128">
        <v>60</v>
      </c>
      <c r="J254" s="134" t="s">
        <v>729</v>
      </c>
      <c r="K254" s="130">
        <v>-14.4</v>
      </c>
      <c r="L254" s="131">
        <v>-0.52363636363636401</v>
      </c>
      <c r="M254" s="132" t="s">
        <v>620</v>
      </c>
      <c r="N254" s="133">
        <v>43138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326">
        <v>116</v>
      </c>
      <c r="B255" s="317">
        <v>43318</v>
      </c>
      <c r="C255" s="317"/>
      <c r="D255" s="112" t="s">
        <v>704</v>
      </c>
      <c r="E255" s="318" t="s">
        <v>580</v>
      </c>
      <c r="F255" s="318">
        <v>148.5</v>
      </c>
      <c r="G255" s="318"/>
      <c r="H255" s="318">
        <v>102</v>
      </c>
      <c r="I255" s="320">
        <v>182</v>
      </c>
      <c r="J255" s="134" t="s">
        <v>811</v>
      </c>
      <c r="K255" s="130">
        <f>H255-F255</f>
        <v>-46.5</v>
      </c>
      <c r="L255" s="131">
        <f>K255/F255</f>
        <v>-0.31313131313131315</v>
      </c>
      <c r="M255" s="132" t="s">
        <v>620</v>
      </c>
      <c r="N255" s="133">
        <v>43661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6">
        <v>117</v>
      </c>
      <c r="B256" s="102">
        <v>43335</v>
      </c>
      <c r="C256" s="102"/>
      <c r="D256" s="103" t="s">
        <v>730</v>
      </c>
      <c r="E256" s="104" t="s">
        <v>580</v>
      </c>
      <c r="F256" s="152">
        <v>285</v>
      </c>
      <c r="G256" s="104"/>
      <c r="H256" s="104">
        <v>355</v>
      </c>
      <c r="I256" s="122">
        <v>364</v>
      </c>
      <c r="J256" s="137" t="s">
        <v>731</v>
      </c>
      <c r="K256" s="124">
        <v>70</v>
      </c>
      <c r="L256" s="125">
        <v>0.24561403508771901</v>
      </c>
      <c r="M256" s="126" t="s">
        <v>556</v>
      </c>
      <c r="N256" s="127">
        <v>43455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6">
        <v>118</v>
      </c>
      <c r="B257" s="102">
        <v>43341</v>
      </c>
      <c r="C257" s="102"/>
      <c r="D257" s="103" t="s">
        <v>370</v>
      </c>
      <c r="E257" s="104" t="s">
        <v>580</v>
      </c>
      <c r="F257" s="152">
        <v>525</v>
      </c>
      <c r="G257" s="104"/>
      <c r="H257" s="104">
        <v>585</v>
      </c>
      <c r="I257" s="122">
        <v>635</v>
      </c>
      <c r="J257" s="137" t="s">
        <v>705</v>
      </c>
      <c r="K257" s="124">
        <f t="shared" ref="K257:K269" si="93">H257-F257</f>
        <v>60</v>
      </c>
      <c r="L257" s="125">
        <f t="shared" ref="L257:L269" si="94">K257/F257</f>
        <v>0.11428571428571428</v>
      </c>
      <c r="M257" s="126" t="s">
        <v>556</v>
      </c>
      <c r="N257" s="127">
        <v>43662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6">
        <v>119</v>
      </c>
      <c r="B258" s="102">
        <v>43395</v>
      </c>
      <c r="C258" s="102"/>
      <c r="D258" s="103" t="s">
        <v>357</v>
      </c>
      <c r="E258" s="104" t="s">
        <v>580</v>
      </c>
      <c r="F258" s="152">
        <v>475</v>
      </c>
      <c r="G258" s="104"/>
      <c r="H258" s="104">
        <v>574</v>
      </c>
      <c r="I258" s="122">
        <v>570</v>
      </c>
      <c r="J258" s="137" t="s">
        <v>639</v>
      </c>
      <c r="K258" s="124">
        <f t="shared" si="93"/>
        <v>99</v>
      </c>
      <c r="L258" s="125">
        <f t="shared" si="94"/>
        <v>0.20842105263157895</v>
      </c>
      <c r="M258" s="126" t="s">
        <v>556</v>
      </c>
      <c r="N258" s="127">
        <v>43403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8">
        <v>120</v>
      </c>
      <c r="B259" s="150">
        <v>43397</v>
      </c>
      <c r="C259" s="150"/>
      <c r="D259" s="357" t="s">
        <v>377</v>
      </c>
      <c r="E259" s="152" t="s">
        <v>580</v>
      </c>
      <c r="F259" s="152">
        <v>707.5</v>
      </c>
      <c r="G259" s="152"/>
      <c r="H259" s="152">
        <v>872</v>
      </c>
      <c r="I259" s="169">
        <v>872</v>
      </c>
      <c r="J259" s="170" t="s">
        <v>639</v>
      </c>
      <c r="K259" s="124">
        <f t="shared" si="93"/>
        <v>164.5</v>
      </c>
      <c r="L259" s="171">
        <f t="shared" si="94"/>
        <v>0.23250883392226149</v>
      </c>
      <c r="M259" s="172" t="s">
        <v>556</v>
      </c>
      <c r="N259" s="173">
        <v>43482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8">
        <v>121</v>
      </c>
      <c r="B260" s="150">
        <v>43398</v>
      </c>
      <c r="C260" s="150"/>
      <c r="D260" s="357" t="s">
        <v>339</v>
      </c>
      <c r="E260" s="152" t="s">
        <v>580</v>
      </c>
      <c r="F260" s="152">
        <v>162</v>
      </c>
      <c r="G260" s="152"/>
      <c r="H260" s="152">
        <v>204</v>
      </c>
      <c r="I260" s="169">
        <v>209</v>
      </c>
      <c r="J260" s="170" t="s">
        <v>810</v>
      </c>
      <c r="K260" s="124">
        <f t="shared" si="93"/>
        <v>42</v>
      </c>
      <c r="L260" s="171">
        <f t="shared" si="94"/>
        <v>0.25925925925925924</v>
      </c>
      <c r="M260" s="172" t="s">
        <v>556</v>
      </c>
      <c r="N260" s="173">
        <v>43539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122</v>
      </c>
      <c r="B261" s="190">
        <v>43399</v>
      </c>
      <c r="C261" s="190"/>
      <c r="D261" s="151" t="s">
        <v>465</v>
      </c>
      <c r="E261" s="191" t="s">
        <v>580</v>
      </c>
      <c r="F261" s="191">
        <v>240</v>
      </c>
      <c r="G261" s="191"/>
      <c r="H261" s="191">
        <v>297</v>
      </c>
      <c r="I261" s="210">
        <v>297</v>
      </c>
      <c r="J261" s="170" t="s">
        <v>639</v>
      </c>
      <c r="K261" s="211">
        <f t="shared" si="93"/>
        <v>57</v>
      </c>
      <c r="L261" s="212">
        <f t="shared" si="94"/>
        <v>0.23749999999999999</v>
      </c>
      <c r="M261" s="213" t="s">
        <v>556</v>
      </c>
      <c r="N261" s="214">
        <v>43417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6">
        <v>123</v>
      </c>
      <c r="B262" s="102">
        <v>43439</v>
      </c>
      <c r="C262" s="102"/>
      <c r="D262" s="144" t="s">
        <v>706</v>
      </c>
      <c r="E262" s="104" t="s">
        <v>580</v>
      </c>
      <c r="F262" s="104">
        <v>202.5</v>
      </c>
      <c r="G262" s="104"/>
      <c r="H262" s="104">
        <v>255</v>
      </c>
      <c r="I262" s="122">
        <v>252</v>
      </c>
      <c r="J262" s="137" t="s">
        <v>639</v>
      </c>
      <c r="K262" s="124">
        <f t="shared" si="93"/>
        <v>52.5</v>
      </c>
      <c r="L262" s="125">
        <f t="shared" si="94"/>
        <v>0.25925925925925924</v>
      </c>
      <c r="M262" s="126" t="s">
        <v>556</v>
      </c>
      <c r="N262" s="127">
        <v>43542</v>
      </c>
      <c r="O262" s="54"/>
      <c r="P262" s="13"/>
      <c r="Q262" s="13"/>
      <c r="R262" s="90" t="s">
        <v>708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124</v>
      </c>
      <c r="B263" s="190">
        <v>43465</v>
      </c>
      <c r="C263" s="102"/>
      <c r="D263" s="357" t="s">
        <v>402</v>
      </c>
      <c r="E263" s="191" t="s">
        <v>580</v>
      </c>
      <c r="F263" s="191">
        <v>710</v>
      </c>
      <c r="G263" s="191"/>
      <c r="H263" s="191">
        <v>866</v>
      </c>
      <c r="I263" s="210">
        <v>866</v>
      </c>
      <c r="J263" s="170" t="s">
        <v>639</v>
      </c>
      <c r="K263" s="124">
        <f t="shared" si="93"/>
        <v>156</v>
      </c>
      <c r="L263" s="125">
        <f t="shared" si="94"/>
        <v>0.21971830985915494</v>
      </c>
      <c r="M263" s="126" t="s">
        <v>556</v>
      </c>
      <c r="N263" s="322">
        <v>43553</v>
      </c>
      <c r="O263" s="54"/>
      <c r="P263" s="13"/>
      <c r="Q263" s="13"/>
      <c r="R263" s="14" t="s">
        <v>708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125</v>
      </c>
      <c r="B264" s="190">
        <v>43522</v>
      </c>
      <c r="C264" s="190"/>
      <c r="D264" s="357" t="s">
        <v>139</v>
      </c>
      <c r="E264" s="191" t="s">
        <v>580</v>
      </c>
      <c r="F264" s="191">
        <v>337.25</v>
      </c>
      <c r="G264" s="191"/>
      <c r="H264" s="191">
        <v>398.5</v>
      </c>
      <c r="I264" s="210">
        <v>411</v>
      </c>
      <c r="J264" s="137" t="s">
        <v>809</v>
      </c>
      <c r="K264" s="124">
        <f t="shared" si="93"/>
        <v>61.25</v>
      </c>
      <c r="L264" s="125">
        <f t="shared" si="94"/>
        <v>0.1816160118606375</v>
      </c>
      <c r="M264" s="126" t="s">
        <v>556</v>
      </c>
      <c r="N264" s="322">
        <v>43760</v>
      </c>
      <c r="O264" s="54"/>
      <c r="P264" s="13"/>
      <c r="Q264" s="13"/>
      <c r="R264" s="90" t="s">
        <v>708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327">
        <v>126</v>
      </c>
      <c r="B265" s="155">
        <v>43559</v>
      </c>
      <c r="C265" s="155"/>
      <c r="D265" s="156" t="s">
        <v>394</v>
      </c>
      <c r="E265" s="157" t="s">
        <v>580</v>
      </c>
      <c r="F265" s="157">
        <v>130</v>
      </c>
      <c r="G265" s="157"/>
      <c r="H265" s="157">
        <v>65</v>
      </c>
      <c r="I265" s="174">
        <v>158</v>
      </c>
      <c r="J265" s="134" t="s">
        <v>707</v>
      </c>
      <c r="K265" s="130">
        <f t="shared" si="93"/>
        <v>-65</v>
      </c>
      <c r="L265" s="131">
        <f t="shared" si="94"/>
        <v>-0.5</v>
      </c>
      <c r="M265" s="132" t="s">
        <v>620</v>
      </c>
      <c r="N265" s="133">
        <v>43726</v>
      </c>
      <c r="O265" s="54"/>
      <c r="P265" s="13"/>
      <c r="Q265" s="13"/>
      <c r="R265" s="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28">
        <v>127</v>
      </c>
      <c r="B266" s="175">
        <v>43017</v>
      </c>
      <c r="C266" s="175"/>
      <c r="D266" s="176" t="s">
        <v>166</v>
      </c>
      <c r="E266" s="177" t="s">
        <v>580</v>
      </c>
      <c r="F266" s="178">
        <v>141.5</v>
      </c>
      <c r="G266" s="179"/>
      <c r="H266" s="179">
        <v>183.5</v>
      </c>
      <c r="I266" s="179">
        <v>210</v>
      </c>
      <c r="J266" s="200" t="s">
        <v>801</v>
      </c>
      <c r="K266" s="201">
        <f t="shared" si="93"/>
        <v>42</v>
      </c>
      <c r="L266" s="202">
        <f t="shared" si="94"/>
        <v>0.29681978798586572</v>
      </c>
      <c r="M266" s="178" t="s">
        <v>556</v>
      </c>
      <c r="N266" s="203">
        <v>43042</v>
      </c>
      <c r="O266" s="54"/>
      <c r="P266" s="13"/>
      <c r="Q266" s="13"/>
      <c r="R266" s="90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327">
        <v>128</v>
      </c>
      <c r="B267" s="155">
        <v>43074</v>
      </c>
      <c r="C267" s="155"/>
      <c r="D267" s="156" t="s">
        <v>295</v>
      </c>
      <c r="E267" s="157" t="s">
        <v>580</v>
      </c>
      <c r="F267" s="158">
        <v>172</v>
      </c>
      <c r="G267" s="157"/>
      <c r="H267" s="157">
        <v>155.25</v>
      </c>
      <c r="I267" s="174">
        <v>230</v>
      </c>
      <c r="J267" s="341" t="s">
        <v>794</v>
      </c>
      <c r="K267" s="130">
        <f t="shared" ref="K267" si="95">H267-F267</f>
        <v>-16.75</v>
      </c>
      <c r="L267" s="131">
        <f t="shared" ref="L267" si="96">K267/F267</f>
        <v>-9.7383720930232565E-2</v>
      </c>
      <c r="M267" s="132" t="s">
        <v>620</v>
      </c>
      <c r="N267" s="133">
        <v>43787</v>
      </c>
      <c r="O267" s="54"/>
      <c r="P267" s="13"/>
      <c r="Q267" s="13"/>
      <c r="R267" s="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129</v>
      </c>
      <c r="B268" s="190">
        <v>43398</v>
      </c>
      <c r="C268" s="190"/>
      <c r="D268" s="151" t="s">
        <v>103</v>
      </c>
      <c r="E268" s="191" t="s">
        <v>580</v>
      </c>
      <c r="F268" s="191">
        <v>698.5</v>
      </c>
      <c r="G268" s="191"/>
      <c r="H268" s="191">
        <v>890</v>
      </c>
      <c r="I268" s="210">
        <v>890</v>
      </c>
      <c r="J268" s="137" t="s">
        <v>925</v>
      </c>
      <c r="K268" s="124">
        <f t="shared" si="93"/>
        <v>191.5</v>
      </c>
      <c r="L268" s="125">
        <f t="shared" si="94"/>
        <v>0.27415891195418757</v>
      </c>
      <c r="M268" s="126" t="s">
        <v>556</v>
      </c>
      <c r="N268" s="322">
        <v>44328</v>
      </c>
      <c r="O268" s="54"/>
      <c r="P268" s="13"/>
      <c r="Q268" s="13"/>
      <c r="R268" s="14" t="s">
        <v>708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130</v>
      </c>
      <c r="B269" s="190">
        <v>42877</v>
      </c>
      <c r="C269" s="190"/>
      <c r="D269" s="151" t="s">
        <v>369</v>
      </c>
      <c r="E269" s="191" t="s">
        <v>580</v>
      </c>
      <c r="F269" s="191">
        <v>127.6</v>
      </c>
      <c r="G269" s="191"/>
      <c r="H269" s="191">
        <v>138</v>
      </c>
      <c r="I269" s="210">
        <v>190</v>
      </c>
      <c r="J269" s="137" t="s">
        <v>798</v>
      </c>
      <c r="K269" s="124">
        <f t="shared" si="93"/>
        <v>10.400000000000006</v>
      </c>
      <c r="L269" s="125">
        <f t="shared" si="94"/>
        <v>8.1504702194357417E-2</v>
      </c>
      <c r="M269" s="126" t="s">
        <v>556</v>
      </c>
      <c r="N269" s="322">
        <v>43774</v>
      </c>
      <c r="O269" s="54"/>
      <c r="P269" s="13"/>
      <c r="Q269" s="13"/>
      <c r="R269" s="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131</v>
      </c>
      <c r="B270" s="190">
        <v>43158</v>
      </c>
      <c r="C270" s="190"/>
      <c r="D270" s="151" t="s">
        <v>711</v>
      </c>
      <c r="E270" s="191" t="s">
        <v>580</v>
      </c>
      <c r="F270" s="191">
        <v>317</v>
      </c>
      <c r="G270" s="191"/>
      <c r="H270" s="191">
        <v>382.5</v>
      </c>
      <c r="I270" s="210">
        <v>398</v>
      </c>
      <c r="J270" s="137" t="s">
        <v>836</v>
      </c>
      <c r="K270" s="124">
        <f t="shared" ref="K270" si="97">H270-F270</f>
        <v>65.5</v>
      </c>
      <c r="L270" s="125">
        <f t="shared" ref="L270" si="98">K270/F270</f>
        <v>0.20662460567823343</v>
      </c>
      <c r="M270" s="126" t="s">
        <v>556</v>
      </c>
      <c r="N270" s="322">
        <v>44238</v>
      </c>
      <c r="O270" s="54"/>
      <c r="P270" s="13"/>
      <c r="Q270" s="13"/>
      <c r="R270" s="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327">
        <v>132</v>
      </c>
      <c r="B271" s="155">
        <v>43164</v>
      </c>
      <c r="C271" s="155"/>
      <c r="D271" s="156" t="s">
        <v>133</v>
      </c>
      <c r="E271" s="157" t="s">
        <v>580</v>
      </c>
      <c r="F271" s="158">
        <f>510-14.4</f>
        <v>495.6</v>
      </c>
      <c r="G271" s="157"/>
      <c r="H271" s="157">
        <v>350</v>
      </c>
      <c r="I271" s="174">
        <v>672</v>
      </c>
      <c r="J271" s="341" t="s">
        <v>803</v>
      </c>
      <c r="K271" s="130">
        <f t="shared" ref="K271" si="99">H271-F271</f>
        <v>-145.60000000000002</v>
      </c>
      <c r="L271" s="131">
        <f t="shared" ref="L271" si="100">K271/F271</f>
        <v>-0.29378531073446329</v>
      </c>
      <c r="M271" s="132" t="s">
        <v>620</v>
      </c>
      <c r="N271" s="133">
        <v>43887</v>
      </c>
      <c r="O271" s="54"/>
      <c r="P271" s="13"/>
      <c r="Q271" s="13"/>
      <c r="R271" s="14" t="s">
        <v>708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327">
        <v>133</v>
      </c>
      <c r="B272" s="155">
        <v>43237</v>
      </c>
      <c r="C272" s="155"/>
      <c r="D272" s="156" t="s">
        <v>459</v>
      </c>
      <c r="E272" s="157" t="s">
        <v>580</v>
      </c>
      <c r="F272" s="158">
        <v>230.3</v>
      </c>
      <c r="G272" s="157"/>
      <c r="H272" s="157">
        <v>102.5</v>
      </c>
      <c r="I272" s="174">
        <v>348</v>
      </c>
      <c r="J272" s="341" t="s">
        <v>805</v>
      </c>
      <c r="K272" s="130">
        <f t="shared" ref="K272:K273" si="101">H272-F272</f>
        <v>-127.80000000000001</v>
      </c>
      <c r="L272" s="131">
        <f t="shared" ref="L272:L273" si="102">K272/F272</f>
        <v>-0.55492835432045162</v>
      </c>
      <c r="M272" s="132" t="s">
        <v>620</v>
      </c>
      <c r="N272" s="133">
        <v>43896</v>
      </c>
      <c r="O272" s="54"/>
      <c r="P272" s="13"/>
      <c r="Q272" s="13"/>
      <c r="R272" s="314" t="s">
        <v>708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134</v>
      </c>
      <c r="B273" s="190">
        <v>43258</v>
      </c>
      <c r="C273" s="190"/>
      <c r="D273" s="151" t="s">
        <v>426</v>
      </c>
      <c r="E273" s="191" t="s">
        <v>580</v>
      </c>
      <c r="F273" s="191">
        <f>342.5-5.1</f>
        <v>337.4</v>
      </c>
      <c r="G273" s="191"/>
      <c r="H273" s="191">
        <v>412.5</v>
      </c>
      <c r="I273" s="210">
        <v>439</v>
      </c>
      <c r="J273" s="137" t="s">
        <v>834</v>
      </c>
      <c r="K273" s="124">
        <f t="shared" si="101"/>
        <v>75.100000000000023</v>
      </c>
      <c r="L273" s="125">
        <f t="shared" si="102"/>
        <v>0.22258446947243635</v>
      </c>
      <c r="M273" s="126" t="s">
        <v>556</v>
      </c>
      <c r="N273" s="322">
        <v>44230</v>
      </c>
      <c r="O273" s="54"/>
      <c r="P273" s="13"/>
      <c r="Q273" s="13"/>
      <c r="R273" s="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7">
        <v>135</v>
      </c>
      <c r="B274" s="182">
        <v>43285</v>
      </c>
      <c r="C274" s="182"/>
      <c r="D274" s="185" t="s">
        <v>48</v>
      </c>
      <c r="E274" s="183" t="s">
        <v>580</v>
      </c>
      <c r="F274" s="181">
        <f>127.5-5.53</f>
        <v>121.97</v>
      </c>
      <c r="G274" s="183"/>
      <c r="H274" s="183"/>
      <c r="I274" s="204">
        <v>170</v>
      </c>
      <c r="J274" s="216" t="s">
        <v>558</v>
      </c>
      <c r="K274" s="206"/>
      <c r="L274" s="207"/>
      <c r="M274" s="205" t="s">
        <v>558</v>
      </c>
      <c r="N274" s="208"/>
      <c r="O274" s="54"/>
      <c r="P274" s="13"/>
      <c r="Q274" s="13"/>
      <c r="R274" s="14" t="s">
        <v>708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327">
        <v>136</v>
      </c>
      <c r="B275" s="155">
        <v>43294</v>
      </c>
      <c r="C275" s="155"/>
      <c r="D275" s="156" t="s">
        <v>239</v>
      </c>
      <c r="E275" s="157" t="s">
        <v>580</v>
      </c>
      <c r="F275" s="158">
        <v>46.5</v>
      </c>
      <c r="G275" s="157"/>
      <c r="H275" s="157">
        <v>17</v>
      </c>
      <c r="I275" s="174">
        <v>59</v>
      </c>
      <c r="J275" s="341" t="s">
        <v>802</v>
      </c>
      <c r="K275" s="130">
        <f t="shared" ref="K275" si="103">H275-F275</f>
        <v>-29.5</v>
      </c>
      <c r="L275" s="131">
        <f t="shared" ref="L275" si="104">K275/F275</f>
        <v>-0.63440860215053763</v>
      </c>
      <c r="M275" s="132" t="s">
        <v>620</v>
      </c>
      <c r="N275" s="133">
        <v>43887</v>
      </c>
      <c r="O275" s="54"/>
      <c r="P275" s="13"/>
      <c r="Q275" s="13"/>
      <c r="R275" s="14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329">
        <v>137</v>
      </c>
      <c r="B276" s="180">
        <v>43396</v>
      </c>
      <c r="C276" s="180"/>
      <c r="D276" s="185" t="s">
        <v>404</v>
      </c>
      <c r="E276" s="183" t="s">
        <v>580</v>
      </c>
      <c r="F276" s="184">
        <v>156.5</v>
      </c>
      <c r="G276" s="183"/>
      <c r="H276" s="183"/>
      <c r="I276" s="204">
        <v>191</v>
      </c>
      <c r="J276" s="216" t="s">
        <v>558</v>
      </c>
      <c r="K276" s="206"/>
      <c r="L276" s="207"/>
      <c r="M276" s="205" t="s">
        <v>558</v>
      </c>
      <c r="N276" s="208"/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138</v>
      </c>
      <c r="B277" s="190">
        <v>43439</v>
      </c>
      <c r="C277" s="190"/>
      <c r="D277" s="151" t="s">
        <v>321</v>
      </c>
      <c r="E277" s="191" t="s">
        <v>580</v>
      </c>
      <c r="F277" s="191">
        <v>259.5</v>
      </c>
      <c r="G277" s="191"/>
      <c r="H277" s="191">
        <v>320</v>
      </c>
      <c r="I277" s="210">
        <v>320</v>
      </c>
      <c r="J277" s="137" t="s">
        <v>639</v>
      </c>
      <c r="K277" s="124">
        <f t="shared" ref="K277" si="105">H277-F277</f>
        <v>60.5</v>
      </c>
      <c r="L277" s="125">
        <f t="shared" ref="L277" si="106">K277/F277</f>
        <v>0.23314065510597304</v>
      </c>
      <c r="M277" s="126" t="s">
        <v>556</v>
      </c>
      <c r="N277" s="322">
        <v>44323</v>
      </c>
      <c r="O277" s="54"/>
      <c r="P277" s="13"/>
      <c r="Q277" s="13"/>
      <c r="R277" s="14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139</v>
      </c>
      <c r="B278" s="155">
        <v>43439</v>
      </c>
      <c r="C278" s="155"/>
      <c r="D278" s="156" t="s">
        <v>732</v>
      </c>
      <c r="E278" s="157" t="s">
        <v>580</v>
      </c>
      <c r="F278" s="157">
        <v>715</v>
      </c>
      <c r="G278" s="157"/>
      <c r="H278" s="157">
        <v>445</v>
      </c>
      <c r="I278" s="174">
        <v>840</v>
      </c>
      <c r="J278" s="134" t="s">
        <v>782</v>
      </c>
      <c r="K278" s="130">
        <f t="shared" ref="K278:K281" si="107">H278-F278</f>
        <v>-270</v>
      </c>
      <c r="L278" s="131">
        <f t="shared" ref="L278:L281" si="108">K278/F278</f>
        <v>-0.3776223776223776</v>
      </c>
      <c r="M278" s="132" t="s">
        <v>620</v>
      </c>
      <c r="N278" s="133">
        <v>43800</v>
      </c>
      <c r="O278" s="54"/>
      <c r="P278" s="13"/>
      <c r="Q278" s="13"/>
      <c r="R278" s="14" t="s">
        <v>708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89">
        <v>140</v>
      </c>
      <c r="B279" s="190">
        <v>43469</v>
      </c>
      <c r="C279" s="190"/>
      <c r="D279" s="151" t="s">
        <v>143</v>
      </c>
      <c r="E279" s="191" t="s">
        <v>580</v>
      </c>
      <c r="F279" s="191">
        <v>875</v>
      </c>
      <c r="G279" s="191"/>
      <c r="H279" s="191">
        <v>1165</v>
      </c>
      <c r="I279" s="210">
        <v>1185</v>
      </c>
      <c r="J279" s="137" t="s">
        <v>807</v>
      </c>
      <c r="K279" s="124">
        <f t="shared" si="107"/>
        <v>290</v>
      </c>
      <c r="L279" s="125">
        <f t="shared" si="108"/>
        <v>0.33142857142857141</v>
      </c>
      <c r="M279" s="126" t="s">
        <v>556</v>
      </c>
      <c r="N279" s="322">
        <v>43847</v>
      </c>
      <c r="O279" s="54"/>
      <c r="P279" s="13"/>
      <c r="Q279" s="13"/>
      <c r="R279" s="314" t="s">
        <v>708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89">
        <v>141</v>
      </c>
      <c r="B280" s="190">
        <v>43559</v>
      </c>
      <c r="C280" s="190"/>
      <c r="D280" s="357" t="s">
        <v>336</v>
      </c>
      <c r="E280" s="191" t="s">
        <v>580</v>
      </c>
      <c r="F280" s="191">
        <f>387-14.63</f>
        <v>372.37</v>
      </c>
      <c r="G280" s="191"/>
      <c r="H280" s="191">
        <v>490</v>
      </c>
      <c r="I280" s="210">
        <v>490</v>
      </c>
      <c r="J280" s="137" t="s">
        <v>639</v>
      </c>
      <c r="K280" s="124">
        <f t="shared" si="107"/>
        <v>117.63</v>
      </c>
      <c r="L280" s="125">
        <f t="shared" si="108"/>
        <v>0.31589548030185027</v>
      </c>
      <c r="M280" s="126" t="s">
        <v>556</v>
      </c>
      <c r="N280" s="322">
        <v>43850</v>
      </c>
      <c r="O280" s="54"/>
      <c r="P280" s="13"/>
      <c r="Q280" s="13"/>
      <c r="R280" s="314" t="s">
        <v>708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327">
        <v>142</v>
      </c>
      <c r="B281" s="155">
        <v>43578</v>
      </c>
      <c r="C281" s="155"/>
      <c r="D281" s="156" t="s">
        <v>733</v>
      </c>
      <c r="E281" s="157" t="s">
        <v>557</v>
      </c>
      <c r="F281" s="157">
        <v>220</v>
      </c>
      <c r="G281" s="157"/>
      <c r="H281" s="157">
        <v>127.5</v>
      </c>
      <c r="I281" s="174">
        <v>284</v>
      </c>
      <c r="J281" s="341" t="s">
        <v>806</v>
      </c>
      <c r="K281" s="130">
        <f t="shared" si="107"/>
        <v>-92.5</v>
      </c>
      <c r="L281" s="131">
        <f t="shared" si="108"/>
        <v>-0.42045454545454547</v>
      </c>
      <c r="M281" s="132" t="s">
        <v>620</v>
      </c>
      <c r="N281" s="133">
        <v>43896</v>
      </c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143</v>
      </c>
      <c r="B282" s="190">
        <v>43622</v>
      </c>
      <c r="C282" s="190"/>
      <c r="D282" s="357" t="s">
        <v>466</v>
      </c>
      <c r="E282" s="191" t="s">
        <v>557</v>
      </c>
      <c r="F282" s="191">
        <v>332.8</v>
      </c>
      <c r="G282" s="191"/>
      <c r="H282" s="191">
        <v>405</v>
      </c>
      <c r="I282" s="210">
        <v>419</v>
      </c>
      <c r="J282" s="137" t="s">
        <v>808</v>
      </c>
      <c r="K282" s="124">
        <f t="shared" ref="K282" si="109">H282-F282</f>
        <v>72.199999999999989</v>
      </c>
      <c r="L282" s="125">
        <f t="shared" ref="L282" si="110">K282/F282</f>
        <v>0.21694711538461534</v>
      </c>
      <c r="M282" s="126" t="s">
        <v>556</v>
      </c>
      <c r="N282" s="322">
        <v>43860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40">
        <v>144</v>
      </c>
      <c r="B283" s="139">
        <v>43641</v>
      </c>
      <c r="C283" s="139"/>
      <c r="D283" s="140" t="s">
        <v>137</v>
      </c>
      <c r="E283" s="141" t="s">
        <v>580</v>
      </c>
      <c r="F283" s="142">
        <v>386</v>
      </c>
      <c r="G283" s="143"/>
      <c r="H283" s="143">
        <v>395</v>
      </c>
      <c r="I283" s="143">
        <v>452</v>
      </c>
      <c r="J283" s="161" t="s">
        <v>799</v>
      </c>
      <c r="K283" s="162">
        <f t="shared" ref="K283" si="111">H283-F283</f>
        <v>9</v>
      </c>
      <c r="L283" s="163">
        <f t="shared" ref="L283" si="112">K283/F283</f>
        <v>2.3316062176165803E-2</v>
      </c>
      <c r="M283" s="164" t="s">
        <v>665</v>
      </c>
      <c r="N283" s="165">
        <v>43868</v>
      </c>
      <c r="O283" s="13"/>
      <c r="P283" s="13"/>
      <c r="Q283" s="13"/>
      <c r="R283" s="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30">
        <v>145</v>
      </c>
      <c r="B284" s="180">
        <v>43707</v>
      </c>
      <c r="C284" s="180"/>
      <c r="D284" s="185" t="s">
        <v>255</v>
      </c>
      <c r="E284" s="183" t="s">
        <v>580</v>
      </c>
      <c r="F284" s="183" t="s">
        <v>712</v>
      </c>
      <c r="G284" s="183"/>
      <c r="H284" s="183"/>
      <c r="I284" s="204">
        <v>190</v>
      </c>
      <c r="J284" s="216" t="s">
        <v>558</v>
      </c>
      <c r="K284" s="206"/>
      <c r="L284" s="207"/>
      <c r="M284" s="321" t="s">
        <v>558</v>
      </c>
      <c r="N284" s="208"/>
      <c r="O284" s="13"/>
      <c r="P284" s="13"/>
      <c r="Q284" s="13"/>
      <c r="R284" s="3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89">
        <v>146</v>
      </c>
      <c r="B285" s="190">
        <v>43731</v>
      </c>
      <c r="C285" s="190"/>
      <c r="D285" s="151" t="s">
        <v>418</v>
      </c>
      <c r="E285" s="191" t="s">
        <v>580</v>
      </c>
      <c r="F285" s="191">
        <v>235</v>
      </c>
      <c r="G285" s="191"/>
      <c r="H285" s="191">
        <v>295</v>
      </c>
      <c r="I285" s="210">
        <v>296</v>
      </c>
      <c r="J285" s="137" t="s">
        <v>787</v>
      </c>
      <c r="K285" s="124">
        <f t="shared" ref="K285" si="113">H285-F285</f>
        <v>60</v>
      </c>
      <c r="L285" s="125">
        <f t="shared" ref="L285" si="114">K285/F285</f>
        <v>0.25531914893617019</v>
      </c>
      <c r="M285" s="126" t="s">
        <v>556</v>
      </c>
      <c r="N285" s="322">
        <v>43844</v>
      </c>
      <c r="O285" s="54"/>
      <c r="P285" s="13"/>
      <c r="Q285" s="13"/>
      <c r="R285" s="14" t="s">
        <v>710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147</v>
      </c>
      <c r="B286" s="190">
        <v>43752</v>
      </c>
      <c r="C286" s="190"/>
      <c r="D286" s="151" t="s">
        <v>778</v>
      </c>
      <c r="E286" s="191" t="s">
        <v>580</v>
      </c>
      <c r="F286" s="191">
        <v>277.5</v>
      </c>
      <c r="G286" s="191"/>
      <c r="H286" s="191">
        <v>333</v>
      </c>
      <c r="I286" s="210">
        <v>333</v>
      </c>
      <c r="J286" s="137" t="s">
        <v>788</v>
      </c>
      <c r="K286" s="124">
        <f t="shared" ref="K286" si="115">H286-F286</f>
        <v>55.5</v>
      </c>
      <c r="L286" s="125">
        <f t="shared" ref="L286" si="116">K286/F286</f>
        <v>0.2</v>
      </c>
      <c r="M286" s="126" t="s">
        <v>556</v>
      </c>
      <c r="N286" s="322">
        <v>43846</v>
      </c>
      <c r="O286" s="54"/>
      <c r="P286" s="13"/>
      <c r="Q286" s="13"/>
      <c r="R286" s="314" t="s">
        <v>708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89">
        <v>148</v>
      </c>
      <c r="B287" s="190">
        <v>43752</v>
      </c>
      <c r="C287" s="190"/>
      <c r="D287" s="151" t="s">
        <v>777</v>
      </c>
      <c r="E287" s="191" t="s">
        <v>580</v>
      </c>
      <c r="F287" s="191">
        <v>930</v>
      </c>
      <c r="G287" s="191"/>
      <c r="H287" s="191">
        <v>1165</v>
      </c>
      <c r="I287" s="210">
        <v>1200</v>
      </c>
      <c r="J287" s="137" t="s">
        <v>789</v>
      </c>
      <c r="K287" s="124">
        <f t="shared" ref="K287:K288" si="117">H287-F287</f>
        <v>235</v>
      </c>
      <c r="L287" s="125">
        <f t="shared" ref="L287:L288" si="118">K287/F287</f>
        <v>0.25268817204301075</v>
      </c>
      <c r="M287" s="126" t="s">
        <v>556</v>
      </c>
      <c r="N287" s="322">
        <v>43847</v>
      </c>
      <c r="O287" s="54"/>
      <c r="P287" s="13"/>
      <c r="Q287" s="13"/>
      <c r="R287" s="314" t="s">
        <v>710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499">
        <v>149</v>
      </c>
      <c r="B288" s="500">
        <v>43753</v>
      </c>
      <c r="C288" s="501"/>
      <c r="D288" s="502" t="s">
        <v>776</v>
      </c>
      <c r="E288" s="503" t="s">
        <v>580</v>
      </c>
      <c r="F288" s="504">
        <v>111</v>
      </c>
      <c r="G288" s="503"/>
      <c r="H288" s="503">
        <v>141</v>
      </c>
      <c r="I288" s="505">
        <v>141</v>
      </c>
      <c r="J288" s="506" t="s">
        <v>926</v>
      </c>
      <c r="K288" s="507">
        <f t="shared" si="117"/>
        <v>30</v>
      </c>
      <c r="L288" s="508">
        <f t="shared" si="118"/>
        <v>0.27027027027027029</v>
      </c>
      <c r="M288" s="509" t="s">
        <v>556</v>
      </c>
      <c r="N288" s="322">
        <v>44328</v>
      </c>
      <c r="O288" s="13"/>
      <c r="P288" s="13"/>
      <c r="Q288" s="13"/>
      <c r="R288" s="314" t="s">
        <v>710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89">
        <v>150</v>
      </c>
      <c r="B289" s="190">
        <v>43753</v>
      </c>
      <c r="C289" s="190"/>
      <c r="D289" s="151" t="s">
        <v>775</v>
      </c>
      <c r="E289" s="191" t="s">
        <v>580</v>
      </c>
      <c r="F289" s="192">
        <v>296</v>
      </c>
      <c r="G289" s="191"/>
      <c r="H289" s="191">
        <v>370</v>
      </c>
      <c r="I289" s="210">
        <v>370</v>
      </c>
      <c r="J289" s="137" t="s">
        <v>639</v>
      </c>
      <c r="K289" s="124">
        <f t="shared" ref="K289:K290" si="119">H289-F289</f>
        <v>74</v>
      </c>
      <c r="L289" s="125">
        <f t="shared" ref="L289:L290" si="120">K289/F289</f>
        <v>0.25</v>
      </c>
      <c r="M289" s="126" t="s">
        <v>556</v>
      </c>
      <c r="N289" s="322">
        <v>43853</v>
      </c>
      <c r="O289" s="54"/>
      <c r="P289" s="13"/>
      <c r="Q289" s="13"/>
      <c r="R289" s="314" t="s">
        <v>710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151</v>
      </c>
      <c r="B290" s="190">
        <v>43754</v>
      </c>
      <c r="C290" s="190"/>
      <c r="D290" s="151" t="s">
        <v>774</v>
      </c>
      <c r="E290" s="191" t="s">
        <v>580</v>
      </c>
      <c r="F290" s="192">
        <v>300</v>
      </c>
      <c r="G290" s="191"/>
      <c r="H290" s="191">
        <v>382.5</v>
      </c>
      <c r="I290" s="210">
        <v>344</v>
      </c>
      <c r="J290" s="437" t="s">
        <v>837</v>
      </c>
      <c r="K290" s="124">
        <f t="shared" si="119"/>
        <v>82.5</v>
      </c>
      <c r="L290" s="125">
        <f t="shared" si="120"/>
        <v>0.27500000000000002</v>
      </c>
      <c r="M290" s="126" t="s">
        <v>556</v>
      </c>
      <c r="N290" s="322">
        <v>44238</v>
      </c>
      <c r="O290" s="13"/>
      <c r="P290" s="13"/>
      <c r="Q290" s="13"/>
      <c r="R290" s="314" t="s">
        <v>710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16">
        <v>152</v>
      </c>
      <c r="B291" s="194">
        <v>43832</v>
      </c>
      <c r="C291" s="194"/>
      <c r="D291" s="198" t="s">
        <v>758</v>
      </c>
      <c r="E291" s="195" t="s">
        <v>580</v>
      </c>
      <c r="F291" s="196" t="s">
        <v>786</v>
      </c>
      <c r="G291" s="195"/>
      <c r="H291" s="195"/>
      <c r="I291" s="215">
        <v>590</v>
      </c>
      <c r="J291" s="216" t="s">
        <v>558</v>
      </c>
      <c r="K291" s="216"/>
      <c r="L291" s="119"/>
      <c r="M291" s="313" t="s">
        <v>558</v>
      </c>
      <c r="N291" s="218"/>
      <c r="O291" s="13"/>
      <c r="P291" s="13"/>
      <c r="Q291" s="13"/>
      <c r="R291" s="314" t="s">
        <v>710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153</v>
      </c>
      <c r="B292" s="190">
        <v>43966</v>
      </c>
      <c r="C292" s="190"/>
      <c r="D292" s="151" t="s">
        <v>64</v>
      </c>
      <c r="E292" s="191" t="s">
        <v>580</v>
      </c>
      <c r="F292" s="192">
        <v>67.5</v>
      </c>
      <c r="G292" s="191"/>
      <c r="H292" s="191">
        <v>86</v>
      </c>
      <c r="I292" s="210">
        <v>86</v>
      </c>
      <c r="J292" s="137" t="s">
        <v>816</v>
      </c>
      <c r="K292" s="124">
        <f t="shared" ref="K292" si="121">H292-F292</f>
        <v>18.5</v>
      </c>
      <c r="L292" s="125">
        <f t="shared" ref="L292" si="122">K292/F292</f>
        <v>0.27407407407407408</v>
      </c>
      <c r="M292" s="126" t="s">
        <v>556</v>
      </c>
      <c r="N292" s="322">
        <v>44008</v>
      </c>
      <c r="O292" s="54"/>
      <c r="P292" s="13"/>
      <c r="Q292" s="13"/>
      <c r="R292" s="314" t="s">
        <v>710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93">
        <v>154</v>
      </c>
      <c r="B293" s="194">
        <v>44035</v>
      </c>
      <c r="C293" s="194"/>
      <c r="D293" s="198" t="s">
        <v>465</v>
      </c>
      <c r="E293" s="195" t="s">
        <v>580</v>
      </c>
      <c r="F293" s="196" t="s">
        <v>819</v>
      </c>
      <c r="G293" s="195"/>
      <c r="H293" s="195"/>
      <c r="I293" s="215">
        <v>296</v>
      </c>
      <c r="J293" s="216" t="s">
        <v>558</v>
      </c>
      <c r="K293" s="216"/>
      <c r="L293" s="119"/>
      <c r="M293" s="217"/>
      <c r="N293" s="218"/>
      <c r="O293" s="13"/>
      <c r="P293" s="13"/>
      <c r="Q293" s="13"/>
      <c r="R293" s="314" t="s">
        <v>710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89">
        <v>155</v>
      </c>
      <c r="B294" s="190">
        <v>44092</v>
      </c>
      <c r="C294" s="190"/>
      <c r="D294" s="151" t="s">
        <v>398</v>
      </c>
      <c r="E294" s="191" t="s">
        <v>580</v>
      </c>
      <c r="F294" s="191">
        <v>206</v>
      </c>
      <c r="G294" s="191"/>
      <c r="H294" s="191">
        <v>248</v>
      </c>
      <c r="I294" s="210">
        <v>248</v>
      </c>
      <c r="J294" s="137" t="s">
        <v>639</v>
      </c>
      <c r="K294" s="124">
        <f t="shared" ref="K294:K295" si="123">H294-F294</f>
        <v>42</v>
      </c>
      <c r="L294" s="125">
        <f t="shared" ref="L294:L295" si="124">K294/F294</f>
        <v>0.20388349514563106</v>
      </c>
      <c r="M294" s="126" t="s">
        <v>556</v>
      </c>
      <c r="N294" s="322">
        <v>44214</v>
      </c>
      <c r="O294" s="54"/>
      <c r="P294" s="13"/>
      <c r="Q294" s="13"/>
      <c r="R294" s="314" t="s">
        <v>710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156</v>
      </c>
      <c r="B295" s="190">
        <v>44140</v>
      </c>
      <c r="C295" s="190"/>
      <c r="D295" s="151" t="s">
        <v>398</v>
      </c>
      <c r="E295" s="191" t="s">
        <v>580</v>
      </c>
      <c r="F295" s="191">
        <v>182.5</v>
      </c>
      <c r="G295" s="191"/>
      <c r="H295" s="191">
        <v>248</v>
      </c>
      <c r="I295" s="210">
        <v>248</v>
      </c>
      <c r="J295" s="137" t="s">
        <v>639</v>
      </c>
      <c r="K295" s="124">
        <f t="shared" si="123"/>
        <v>65.5</v>
      </c>
      <c r="L295" s="125">
        <f t="shared" si="124"/>
        <v>0.35890410958904112</v>
      </c>
      <c r="M295" s="126" t="s">
        <v>556</v>
      </c>
      <c r="N295" s="322">
        <v>44214</v>
      </c>
      <c r="O295" s="54"/>
      <c r="P295" s="13"/>
      <c r="Q295" s="13"/>
      <c r="R295" s="3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89">
        <v>157</v>
      </c>
      <c r="B296" s="190">
        <v>44140</v>
      </c>
      <c r="C296" s="190"/>
      <c r="D296" s="151" t="s">
        <v>321</v>
      </c>
      <c r="E296" s="191" t="s">
        <v>580</v>
      </c>
      <c r="F296" s="191">
        <v>247.5</v>
      </c>
      <c r="G296" s="191"/>
      <c r="H296" s="191">
        <v>320</v>
      </c>
      <c r="I296" s="210">
        <v>320</v>
      </c>
      <c r="J296" s="137" t="s">
        <v>639</v>
      </c>
      <c r="K296" s="124">
        <f t="shared" ref="K296" si="125">H296-F296</f>
        <v>72.5</v>
      </c>
      <c r="L296" s="125">
        <f t="shared" ref="L296" si="126">K296/F296</f>
        <v>0.29292929292929293</v>
      </c>
      <c r="M296" s="126" t="s">
        <v>556</v>
      </c>
      <c r="N296" s="322">
        <v>44323</v>
      </c>
      <c r="O296" s="13"/>
      <c r="P296" s="13"/>
      <c r="Q296" s="13"/>
      <c r="R296" s="3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89">
        <v>158</v>
      </c>
      <c r="B297" s="190">
        <v>44140</v>
      </c>
      <c r="C297" s="190"/>
      <c r="D297" s="151" t="s">
        <v>461</v>
      </c>
      <c r="E297" s="191" t="s">
        <v>580</v>
      </c>
      <c r="F297" s="192">
        <v>925</v>
      </c>
      <c r="G297" s="191"/>
      <c r="H297" s="191">
        <v>1095</v>
      </c>
      <c r="I297" s="210">
        <v>1093</v>
      </c>
      <c r="J297" s="437" t="s">
        <v>826</v>
      </c>
      <c r="K297" s="124">
        <f t="shared" ref="K297" si="127">H297-F297</f>
        <v>170</v>
      </c>
      <c r="L297" s="125">
        <f t="shared" ref="L297" si="128">K297/F297</f>
        <v>0.18378378378378379</v>
      </c>
      <c r="M297" s="126" t="s">
        <v>556</v>
      </c>
      <c r="N297" s="322">
        <v>44201</v>
      </c>
      <c r="O297" s="13"/>
      <c r="P297" s="13"/>
      <c r="Q297" s="13"/>
      <c r="R297" s="314" t="s">
        <v>710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159</v>
      </c>
      <c r="B298" s="190">
        <v>44140</v>
      </c>
      <c r="C298" s="190"/>
      <c r="D298" s="151" t="s">
        <v>336</v>
      </c>
      <c r="E298" s="191" t="s">
        <v>580</v>
      </c>
      <c r="F298" s="192">
        <v>332.5</v>
      </c>
      <c r="G298" s="191"/>
      <c r="H298" s="191">
        <v>393</v>
      </c>
      <c r="I298" s="210">
        <v>406</v>
      </c>
      <c r="J298" s="437" t="s">
        <v>840</v>
      </c>
      <c r="K298" s="124">
        <f t="shared" ref="K298" si="129">H298-F298</f>
        <v>60.5</v>
      </c>
      <c r="L298" s="125">
        <f t="shared" ref="L298" si="130">K298/F298</f>
        <v>0.18195488721804512</v>
      </c>
      <c r="M298" s="126" t="s">
        <v>556</v>
      </c>
      <c r="N298" s="322">
        <v>44256</v>
      </c>
      <c r="O298" s="13"/>
      <c r="P298" s="13"/>
      <c r="Q298" s="13"/>
      <c r="R298" s="3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3">
        <v>160</v>
      </c>
      <c r="B299" s="194">
        <v>44141</v>
      </c>
      <c r="C299" s="194"/>
      <c r="D299" s="198" t="s">
        <v>465</v>
      </c>
      <c r="E299" s="195" t="s">
        <v>580</v>
      </c>
      <c r="F299" s="196" t="s">
        <v>823</v>
      </c>
      <c r="G299" s="195"/>
      <c r="H299" s="195"/>
      <c r="I299" s="215">
        <v>290</v>
      </c>
      <c r="J299" s="216" t="s">
        <v>558</v>
      </c>
      <c r="K299" s="216"/>
      <c r="L299" s="119"/>
      <c r="M299" s="217"/>
      <c r="N299" s="218"/>
      <c r="O299" s="13"/>
      <c r="P299" s="13"/>
      <c r="Q299" s="13"/>
      <c r="R299" s="314" t="s">
        <v>710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3">
        <v>161</v>
      </c>
      <c r="B300" s="194">
        <v>44187</v>
      </c>
      <c r="C300" s="194"/>
      <c r="D300" s="198" t="s">
        <v>754</v>
      </c>
      <c r="E300" s="195" t="s">
        <v>580</v>
      </c>
      <c r="F300" s="434" t="s">
        <v>825</v>
      </c>
      <c r="G300" s="195"/>
      <c r="H300" s="195"/>
      <c r="I300" s="215">
        <v>239</v>
      </c>
      <c r="J300" s="435" t="s">
        <v>558</v>
      </c>
      <c r="K300" s="216"/>
      <c r="L300" s="119"/>
      <c r="M300" s="217"/>
      <c r="N300" s="218"/>
      <c r="O300" s="13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3">
        <v>162</v>
      </c>
      <c r="B301" s="194">
        <v>44258</v>
      </c>
      <c r="C301" s="194"/>
      <c r="D301" s="198" t="s">
        <v>758</v>
      </c>
      <c r="E301" s="195" t="s">
        <v>580</v>
      </c>
      <c r="F301" s="196" t="s">
        <v>786</v>
      </c>
      <c r="G301" s="195"/>
      <c r="H301" s="195"/>
      <c r="I301" s="215">
        <v>590</v>
      </c>
      <c r="J301" s="216" t="s">
        <v>558</v>
      </c>
      <c r="K301" s="216"/>
      <c r="L301" s="119"/>
      <c r="M301" s="313"/>
      <c r="N301" s="218"/>
      <c r="O301" s="13"/>
      <c r="P301" s="13"/>
      <c r="R301" s="314" t="s">
        <v>710</v>
      </c>
    </row>
    <row r="302" spans="1:26">
      <c r="A302" s="193">
        <v>163</v>
      </c>
      <c r="B302" s="194">
        <v>44274</v>
      </c>
      <c r="C302" s="194"/>
      <c r="D302" s="198" t="s">
        <v>336</v>
      </c>
      <c r="E302" s="454" t="s">
        <v>580</v>
      </c>
      <c r="F302" s="434" t="s">
        <v>841</v>
      </c>
      <c r="G302" s="195"/>
      <c r="H302" s="195"/>
      <c r="I302" s="215">
        <v>420</v>
      </c>
      <c r="J302" s="435" t="s">
        <v>558</v>
      </c>
      <c r="K302" s="216"/>
      <c r="L302" s="119"/>
      <c r="M302" s="217"/>
      <c r="N302" s="218"/>
      <c r="O302" s="13"/>
      <c r="R302" s="455" t="s">
        <v>710</v>
      </c>
    </row>
    <row r="303" spans="1:26">
      <c r="A303" s="189">
        <v>164</v>
      </c>
      <c r="B303" s="190">
        <v>44295</v>
      </c>
      <c r="C303" s="190"/>
      <c r="D303" s="332" t="s">
        <v>844</v>
      </c>
      <c r="E303" s="191" t="s">
        <v>580</v>
      </c>
      <c r="F303" s="192">
        <v>555</v>
      </c>
      <c r="G303" s="191"/>
      <c r="H303" s="191">
        <v>663</v>
      </c>
      <c r="I303" s="210">
        <v>663</v>
      </c>
      <c r="J303" s="437" t="s">
        <v>876</v>
      </c>
      <c r="K303" s="124">
        <f t="shared" ref="K303" si="131">H303-F303</f>
        <v>108</v>
      </c>
      <c r="L303" s="125">
        <f t="shared" ref="L303" si="132">K303/F303</f>
        <v>0.19459459459459461</v>
      </c>
      <c r="M303" s="126" t="s">
        <v>556</v>
      </c>
      <c r="N303" s="322">
        <v>44321</v>
      </c>
      <c r="O303" s="13"/>
      <c r="P303" s="13"/>
      <c r="Q303" s="13"/>
      <c r="R303" s="3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3">
        <v>165</v>
      </c>
      <c r="B304" s="194">
        <v>44308</v>
      </c>
      <c r="C304" s="194"/>
      <c r="D304" s="198" t="s">
        <v>369</v>
      </c>
      <c r="E304" s="454" t="s">
        <v>580</v>
      </c>
      <c r="F304" s="434" t="s">
        <v>850</v>
      </c>
      <c r="G304" s="195"/>
      <c r="H304" s="195"/>
      <c r="I304" s="215">
        <v>155</v>
      </c>
      <c r="J304" s="435" t="s">
        <v>558</v>
      </c>
      <c r="K304" s="216"/>
      <c r="L304" s="119"/>
      <c r="M304" s="217"/>
      <c r="N304" s="218"/>
      <c r="O304" s="13"/>
      <c r="R304" s="219"/>
    </row>
    <row r="305" spans="1:18">
      <c r="O305" s="13"/>
      <c r="R305" s="219"/>
    </row>
    <row r="306" spans="1:18">
      <c r="R306" s="219"/>
    </row>
    <row r="307" spans="1:18">
      <c r="R307" s="219"/>
    </row>
    <row r="308" spans="1:18">
      <c r="R308" s="219"/>
    </row>
    <row r="309" spans="1:18">
      <c r="R309" s="219"/>
    </row>
    <row r="310" spans="1:18">
      <c r="R310" s="219"/>
    </row>
    <row r="311" spans="1:18">
      <c r="R311" s="219"/>
    </row>
    <row r="312" spans="1:18">
      <c r="A312" s="193"/>
      <c r="B312" s="184" t="s">
        <v>781</v>
      </c>
      <c r="R312" s="219"/>
    </row>
    <row r="322" spans="1:6">
      <c r="A322" s="199"/>
    </row>
    <row r="323" spans="1:6">
      <c r="A323" s="199"/>
      <c r="F323" s="436"/>
    </row>
    <row r="324" spans="1:6">
      <c r="A324" s="195"/>
    </row>
  </sheetData>
  <autoFilter ref="R1:R320"/>
  <mergeCells count="3">
    <mergeCell ref="A69:A70"/>
    <mergeCell ref="B69:B70"/>
    <mergeCell ref="J69:J70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2021-05-24T02:47:58Z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